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sh_jain_vesu\Future_Vision\books\advance_excel\NEW-FILES-PROJECTS\100+ Premium Excel Templates\HR\"/>
    </mc:Choice>
  </mc:AlternateContent>
  <xr:revisionPtr revIDLastSave="0" documentId="13_ncr:1_{E4C5943B-CD62-46B5-9D8C-D49D3FA76C79}" xr6:coauthVersionLast="47" xr6:coauthVersionMax="47" xr10:uidLastSave="{00000000-0000-0000-0000-000000000000}"/>
  <bookViews>
    <workbookView xWindow="-120" yWindow="-120" windowWidth="29040" windowHeight="15840" xr2:uid="{D03262A1-B5B1-42E3-B9A0-92C21161C312}"/>
  </bookViews>
  <sheets>
    <sheet name="Introduction" sheetId="7" r:id="rId1"/>
    <sheet name="Setup" sheetId="8" r:id="rId2"/>
    <sheet name="Employee Info" sheetId="2" r:id="rId3"/>
    <sheet name="Payroll Calculator" sheetId="3" r:id="rId4"/>
    <sheet name="Dashboard" sheetId="9" r:id="rId5"/>
  </sheets>
  <definedNames>
    <definedName name="EmployeeIDs">OFFSET('Employee Info'!$B$5,0,0,COUNTA('Employee Info'!$B:$B)-2,1)</definedName>
    <definedName name="Status">Table1[Tax Filing Status]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9" l="1"/>
  <c r="N3" i="9"/>
  <c r="N9" i="9"/>
  <c r="C9" i="9" s="1"/>
  <c r="N8" i="9"/>
  <c r="C8" i="9" s="1"/>
  <c r="N7" i="9"/>
  <c r="C7" i="9" s="1"/>
  <c r="N6" i="9"/>
  <c r="C6" i="9" s="1"/>
  <c r="N5" i="9"/>
  <c r="C5" i="9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10" i="9" l="1"/>
  <c r="N11" i="9" s="1"/>
  <c r="C10" i="9" l="1"/>
  <c r="C11" i="9" s="1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D5" i="3" l="1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M5" i="3" s="1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Q6" i="3" l="1"/>
  <c r="R6" i="3"/>
  <c r="S6" i="3"/>
  <c r="N12" i="9"/>
  <c r="C12" i="9" s="1"/>
  <c r="R5" i="3"/>
  <c r="S5" i="3"/>
  <c r="Q5" i="3"/>
  <c r="U6" i="3" l="1"/>
  <c r="U5" i="3"/>
  <c r="N13" i="9" s="1"/>
  <c r="C13" i="9" s="1"/>
</calcChain>
</file>

<file path=xl/sharedStrings.xml><?xml version="1.0" encoding="utf-8"?>
<sst xmlns="http://schemas.openxmlformats.org/spreadsheetml/2006/main" count="135" uniqueCount="107">
  <si>
    <t>Employee Information</t>
  </si>
  <si>
    <t>Employee ID</t>
  </si>
  <si>
    <t>Name</t>
  </si>
  <si>
    <t>Tax Status</t>
  </si>
  <si>
    <t>Local Tax</t>
  </si>
  <si>
    <t>Vision Insurance Deduction</t>
  </si>
  <si>
    <t>Dental Insurance Deduction</t>
  </si>
  <si>
    <t>Total Post-Tax Deductions</t>
  </si>
  <si>
    <t>Jane Doe</t>
  </si>
  <si>
    <t>Single</t>
  </si>
  <si>
    <t>Employee Name</t>
  </si>
  <si>
    <t>Regular Hours Worked</t>
  </si>
  <si>
    <t>Vacation Hours</t>
  </si>
  <si>
    <t>Sick Hours</t>
  </si>
  <si>
    <t>Overtime Hours</t>
  </si>
  <si>
    <t>Gross Pay</t>
  </si>
  <si>
    <t>Medicare</t>
  </si>
  <si>
    <t>Other Post-Tax Deductions</t>
  </si>
  <si>
    <t>Net Pay</t>
  </si>
  <si>
    <t>Navigation</t>
  </si>
  <si>
    <t>Title</t>
  </si>
  <si>
    <t>Content</t>
  </si>
  <si>
    <t>Customization difficulty (1-3)</t>
  </si>
  <si>
    <t>Explanation of sheets</t>
  </si>
  <si>
    <t>How to customize</t>
  </si>
  <si>
    <t>1)</t>
  </si>
  <si>
    <t>2)</t>
  </si>
  <si>
    <t>3)</t>
  </si>
  <si>
    <t>Enter Employee Information</t>
  </si>
  <si>
    <t>Payroll Template</t>
  </si>
  <si>
    <t>Employee Info:</t>
  </si>
  <si>
    <t>Payroll Calculator:</t>
  </si>
  <si>
    <t>Introduction</t>
  </si>
  <si>
    <t>"Employee Info"</t>
  </si>
  <si>
    <t>Married filing jointly</t>
  </si>
  <si>
    <t>Head of household</t>
  </si>
  <si>
    <t>Payroll Calculator</t>
  </si>
  <si>
    <t>Specify your employee's hourly wage, salary if applicable, tax status, federal allowance, deductions, and taxes.</t>
  </si>
  <si>
    <t>"Payroll Calculator"</t>
  </si>
  <si>
    <t>Simply set up your employee's information in the Emplyee Info Tab, then fill out the remaining information on the Payroll Calculator Tab.</t>
  </si>
  <si>
    <t>This payroll template allows you to quickly and easily calculate and keep a record of your company payroll.</t>
  </si>
  <si>
    <t>SS Tax</t>
  </si>
  <si>
    <t>Federal Allowance 
(Form W-4)</t>
  </si>
  <si>
    <t>Hourly 
Wage</t>
  </si>
  <si>
    <t>Medicare 
Tax</t>
  </si>
  <si>
    <t>401k 
Deduction</t>
  </si>
  <si>
    <t>Health Insurance 
Deduction</t>
  </si>
  <si>
    <t>Total Pre-Tax Deductions</t>
  </si>
  <si>
    <t>Post-Tax Deduction 1</t>
  </si>
  <si>
    <t>Post-Tax Deduction 2</t>
  </si>
  <si>
    <t>Social Security Tax Rate</t>
  </si>
  <si>
    <t>Medicare Tax Rate</t>
  </si>
  <si>
    <t>Other Pre-Tax Deduction 1</t>
  </si>
  <si>
    <t>Other Pre-Tax Deduction 2</t>
  </si>
  <si>
    <t>Local Income Tax Rate</t>
  </si>
  <si>
    <t>Other Tax
(%)</t>
  </si>
  <si>
    <t>Tax Rates</t>
  </si>
  <si>
    <t>Rate (%)</t>
  </si>
  <si>
    <t>From Date</t>
  </si>
  <si>
    <t>To Date</t>
  </si>
  <si>
    <t>Bonus/Other 
Taxable Income</t>
  </si>
  <si>
    <t>Overtime Wage</t>
  </si>
  <si>
    <t>Federal Tax Withheld</t>
  </si>
  <si>
    <t>State Tax Withheld</t>
  </si>
  <si>
    <t xml:space="preserve"> Pre-Tax Benefits
(click for details)</t>
  </si>
  <si>
    <t>Setup:</t>
  </si>
  <si>
    <t>Current Pay Period</t>
  </si>
  <si>
    <t>Setup</t>
  </si>
  <si>
    <t>Enter tax filing options, update standard tax rates and enter the start and end date for the current Pay Period being processed.</t>
  </si>
  <si>
    <t>Enter employee information and all relevant deduction information for each employee. Note that the Employee ID is required for sheet to work and should be entered as a unique value for each employee.</t>
  </si>
  <si>
    <t>Enter time employee worked and other relevant information. Do not type in gray cells, which contain formulas.</t>
  </si>
  <si>
    <t>"Setup"</t>
  </si>
  <si>
    <t>Tax Filing Status</t>
  </si>
  <si>
    <t>Use this tab to update the tax rates based on the current IRS and local tax rates for your area. Also enter start and end dates for payroll period.</t>
  </si>
  <si>
    <t>If there are pre-tax or post-tax deductions not listed please use the "other pre-tax deductions" and "post-tax deductions" columns. The column headers can be renamed as needed by selecting that cell and typing in a new name.</t>
  </si>
  <si>
    <t>Select the Employee ID from the drop-down menu or manually type in the Employee ID. *Note: if an ID is entered that has not been set up on the Employee Info tab, the entry will be rejected.</t>
  </si>
  <si>
    <t>Enter hours worked, overtime, bonus pay, etc. *Note: If some of these columns are not needed they can be hidden by selecting a cell in that column and typing the following keys on your keyboard: alt + o + c + h (do not type the "+" or spaces).</t>
  </si>
  <si>
    <t>Manually enter federal and state withholding numbers in the respective columns, then update the "Other Post-Tax Deduction" column as needed.</t>
  </si>
  <si>
    <t>Total Number of Employees</t>
  </si>
  <si>
    <t>Total Hours</t>
  </si>
  <si>
    <t>*Note: cells that are shaded gray are automated by formulas and should not be typed in/over. Typing in these cells will overwrite the formulas.</t>
  </si>
  <si>
    <t>Total Gross Pay</t>
  </si>
  <si>
    <t>Total Hours Worked</t>
  </si>
  <si>
    <t>Total Hours/Employee</t>
  </si>
  <si>
    <t>Total Net Pay</t>
  </si>
  <si>
    <t>Select Units:</t>
  </si>
  <si>
    <t>Weeks:</t>
  </si>
  <si>
    <t>Days:</t>
  </si>
  <si>
    <t>Dashboard</t>
  </si>
  <si>
    <t>Dashboard:</t>
  </si>
  <si>
    <t>This sheet is fully automated, with the exception of the units drop-down menu. It provides the user a snapshot of their number of employees, hours worked, gross pay etc. by Pay Period, Weekly (average) or Daily (average).</t>
  </si>
  <si>
    <t>"Dashboard"</t>
  </si>
  <si>
    <t>This sheet can be manipulated by changing the selection in the drop down menu to "select units".</t>
  </si>
  <si>
    <t>*Note: The "Employee Info", "Payroll Calculator" and "Dashboard" sheets have been locked to prevent accidental changes to formulas. These sheets can be unlocked using the password "ces".</t>
  </si>
  <si>
    <t>Th</t>
  </si>
  <si>
    <t>Per Day</t>
  </si>
  <si>
    <t>Related To Online Templates</t>
  </si>
  <si>
    <t>Our templates is compatible with online service but some templates that including macros feature is still not supported with Excel Online</t>
  </si>
  <si>
    <t>Here is some hints that replace our macros in case of using Online Template</t>
  </si>
  <si>
    <t>Referesh / Update Data</t>
  </si>
  <si>
    <r>
      <t xml:space="preserve">Some of our templates include </t>
    </r>
    <r>
      <rPr>
        <b/>
        <sz val="10"/>
        <color theme="1"/>
        <rFont val="Arial"/>
        <family val="2"/>
      </rPr>
      <t xml:space="preserve">Referesh/Update data </t>
    </r>
    <r>
      <rPr>
        <sz val="10"/>
        <color theme="1"/>
        <rFont val="Arial"/>
        <family val="2"/>
      </rPr>
      <t>macro button that can be replaced with Referesh All tool in Excel Online ribbon</t>
    </r>
  </si>
  <si>
    <t>Full Screen</t>
  </si>
  <si>
    <r>
      <t xml:space="preserve">Some of our templates have </t>
    </r>
    <r>
      <rPr>
        <b/>
        <sz val="10"/>
        <color theme="1"/>
        <rFont val="Arial"/>
        <family val="2"/>
      </rPr>
      <t xml:space="preserve">Full Screen </t>
    </r>
    <r>
      <rPr>
        <sz val="10"/>
        <color theme="1"/>
        <rFont val="Arial"/>
        <family val="2"/>
      </rPr>
      <t xml:space="preserve">macro button that can be replaced with the itself web browser full screen tool </t>
    </r>
  </si>
  <si>
    <t>Other Macros / Buttons</t>
  </si>
  <si>
    <r>
      <t xml:space="preserve">Other macros is applied on less than ~15% of our templats can be overcome by transferring to Desktop App </t>
    </r>
    <r>
      <rPr>
        <b/>
        <sz val="10"/>
        <color theme="1"/>
        <rFont val="Arial"/>
        <family val="2"/>
      </rPr>
      <t>"Open in Desktop App"</t>
    </r>
    <r>
      <rPr>
        <sz val="10"/>
        <color theme="1"/>
        <rFont val="Arial"/>
        <family val="2"/>
      </rPr>
      <t xml:space="preserve"> button</t>
    </r>
  </si>
  <si>
    <t>Open in Desktop App</t>
  </si>
  <si>
    <t>To open online template using Desktop App be sure that you signed in to your Microsoft account / Onedrive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</si>
</sst>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[$$-409]* #,##0.00_);_([$$-409]* \(#,##0.00\);_([$$-409]* &quot;-&quot;??_);_(@_)"/>
    <numFmt numFmtId="167" formatCode="&quot;$&quot;#,##0.0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i/>
      <sz val="10"/>
      <color theme="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50B47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FCFAD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rgb="FF7EC8A1"/>
      </left>
      <right/>
      <top style="thin">
        <color rgb="FF7EC8A1"/>
      </top>
      <bottom/>
      <diagonal/>
    </border>
    <border>
      <left/>
      <right/>
      <top style="thin">
        <color rgb="FF7EC8A1"/>
      </top>
      <bottom/>
      <diagonal/>
    </border>
    <border>
      <left/>
      <right style="thin">
        <color rgb="FF7EC8A1"/>
      </right>
      <top style="thin">
        <color rgb="FF7EC8A1"/>
      </top>
      <bottom/>
      <diagonal/>
    </border>
    <border>
      <left style="thin">
        <color rgb="FF7EC8A1"/>
      </left>
      <right/>
      <top/>
      <bottom/>
      <diagonal/>
    </border>
    <border>
      <left/>
      <right style="thin">
        <color rgb="FF7EC8A1"/>
      </right>
      <top/>
      <bottom/>
      <diagonal/>
    </border>
    <border>
      <left style="thin">
        <color rgb="FF7EC8A1"/>
      </left>
      <right/>
      <top/>
      <bottom style="thin">
        <color rgb="FF7EC8A1"/>
      </bottom>
      <diagonal/>
    </border>
    <border>
      <left/>
      <right/>
      <top/>
      <bottom style="thin">
        <color rgb="FF7EC8A1"/>
      </bottom>
      <diagonal/>
    </border>
    <border>
      <left/>
      <right style="thin">
        <color rgb="FF7EC8A1"/>
      </right>
      <top/>
      <bottom style="thin">
        <color rgb="FF7EC8A1"/>
      </bottom>
      <diagonal/>
    </border>
    <border>
      <left/>
      <right/>
      <top/>
      <bottom style="thin">
        <color rgb="FF8FCFAD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9" fontId="13" fillId="0" borderId="0" applyFont="0" applyFill="0" applyBorder="0" applyAlignment="0" applyProtection="0"/>
    <xf numFmtId="0" fontId="3" fillId="0" borderId="0"/>
  </cellStyleXfs>
  <cellXfs count="101">
    <xf numFmtId="0" fontId="0" fillId="0" borderId="0" xfId="0"/>
    <xf numFmtId="10" fontId="0" fillId="0" borderId="0" xfId="0" applyNumberFormat="1"/>
    <xf numFmtId="166" fontId="0" fillId="0" borderId="0" xfId="0" applyNumberFormat="1"/>
    <xf numFmtId="0" fontId="9" fillId="2" borderId="0" xfId="1" quotePrefix="1" applyFont="1" applyFill="1" applyAlignment="1">
      <alignment vertical="center"/>
    </xf>
    <xf numFmtId="0" fontId="6" fillId="2" borderId="0" xfId="2" applyFont="1" applyFill="1" applyAlignment="1">
      <alignment horizontal="center" vertical="center"/>
    </xf>
    <xf numFmtId="0" fontId="5" fillId="2" borderId="0" xfId="2" applyFont="1" applyFill="1"/>
    <xf numFmtId="0" fontId="3" fillId="0" borderId="0" xfId="2" applyFont="1"/>
    <xf numFmtId="0" fontId="7" fillId="0" borderId="0" xfId="2" applyFont="1"/>
    <xf numFmtId="0" fontId="2" fillId="0" borderId="0" xfId="2"/>
    <xf numFmtId="0" fontId="3" fillId="0" borderId="0" xfId="2" applyFont="1" applyAlignment="1">
      <alignment vertical="top"/>
    </xf>
    <xf numFmtId="0" fontId="7" fillId="0" borderId="0" xfId="2" applyFont="1" applyAlignment="1">
      <alignment horizontal="right" vertical="top"/>
    </xf>
    <xf numFmtId="0" fontId="7" fillId="0" borderId="0" xfId="2" quotePrefix="1" applyFont="1" applyAlignment="1">
      <alignment horizontal="right" vertical="top"/>
    </xf>
    <xf numFmtId="0" fontId="2" fillId="0" borderId="0" xfId="2" applyAlignment="1">
      <alignment vertical="top"/>
    </xf>
    <xf numFmtId="0" fontId="2" fillId="0" borderId="0" xfId="2" applyAlignment="1">
      <alignment horizontal="right" vertical="top"/>
    </xf>
    <xf numFmtId="0" fontId="2" fillId="0" borderId="0" xfId="2" quotePrefix="1" applyAlignment="1">
      <alignment horizontal="right" vertical="top"/>
    </xf>
    <xf numFmtId="0" fontId="3" fillId="0" borderId="0" xfId="2" applyFont="1" applyAlignment="1">
      <alignment horizontal="left"/>
    </xf>
    <xf numFmtId="0" fontId="10" fillId="2" borderId="0" xfId="2" applyFont="1" applyFill="1"/>
    <xf numFmtId="0" fontId="11" fillId="0" borderId="0" xfId="0" applyFont="1"/>
    <xf numFmtId="0" fontId="10" fillId="2" borderId="0" xfId="0" applyFont="1" applyFill="1"/>
    <xf numFmtId="0" fontId="12" fillId="0" borderId="0" xfId="0" applyFont="1" applyAlignment="1">
      <alignment horizontal="center" vertical="center"/>
    </xf>
    <xf numFmtId="167" fontId="0" fillId="0" borderId="0" xfId="0" applyNumberFormat="1"/>
    <xf numFmtId="164" fontId="0" fillId="0" borderId="0" xfId="0" applyNumberFormat="1"/>
    <xf numFmtId="0" fontId="10" fillId="0" borderId="0" xfId="0" applyFont="1"/>
    <xf numFmtId="0" fontId="11" fillId="0" borderId="1" xfId="0" applyFont="1" applyBorder="1"/>
    <xf numFmtId="0" fontId="10" fillId="2" borderId="1" xfId="0" applyFont="1" applyFill="1" applyBorder="1"/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10" fontId="11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11" fillId="3" borderId="1" xfId="0" applyNumberFormat="1" applyFont="1" applyFill="1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10" fillId="2" borderId="2" xfId="0" applyFont="1" applyFill="1" applyBorder="1"/>
    <xf numFmtId="0" fontId="11" fillId="0" borderId="3" xfId="0" applyFont="1" applyBorder="1"/>
    <xf numFmtId="0" fontId="11" fillId="0" borderId="4" xfId="0" applyFont="1" applyBorder="1"/>
    <xf numFmtId="167" fontId="0" fillId="3" borderId="1" xfId="0" applyNumberFormat="1" applyFill="1" applyBorder="1" applyAlignment="1">
      <alignment horizontal="center"/>
    </xf>
    <xf numFmtId="14" fontId="11" fillId="0" borderId="1" xfId="4" applyNumberFormat="1" applyFon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1" fillId="0" borderId="0" xfId="2" applyFont="1" applyAlignment="1">
      <alignment horizontal="right" vertical="top"/>
    </xf>
    <xf numFmtId="0" fontId="0" fillId="3" borderId="1" xfId="0" applyFill="1" applyBorder="1"/>
    <xf numFmtId="0" fontId="1" fillId="0" borderId="0" xfId="2" quotePrefix="1" applyFont="1" applyAlignment="1">
      <alignment horizontal="right" vertical="top"/>
    </xf>
    <xf numFmtId="0" fontId="0" fillId="3" borderId="1" xfId="0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0" fillId="4" borderId="0" xfId="0" applyFill="1"/>
    <xf numFmtId="0" fontId="11" fillId="4" borderId="0" xfId="0" applyFont="1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167" fontId="0" fillId="4" borderId="0" xfId="0" applyNumberFormat="1" applyFill="1" applyAlignment="1">
      <alignment horizontal="center" vertical="center"/>
    </xf>
    <xf numFmtId="0" fontId="11" fillId="4" borderId="0" xfId="0" applyFont="1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5" borderId="0" xfId="0" applyFill="1"/>
    <xf numFmtId="0" fontId="9" fillId="5" borderId="0" xfId="1" applyFont="1" applyFill="1" applyAlignment="1">
      <alignment horizontal="center" vertical="center"/>
    </xf>
    <xf numFmtId="0" fontId="10" fillId="5" borderId="0" xfId="0" applyFont="1" applyFill="1"/>
    <xf numFmtId="0" fontId="9" fillId="5" borderId="0" xfId="1" quotePrefix="1" applyFont="1" applyFill="1" applyAlignment="1">
      <alignment horizontal="center" vertical="center"/>
    </xf>
    <xf numFmtId="0" fontId="0" fillId="5" borderId="5" xfId="0" applyFill="1" applyBorder="1"/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/>
    <xf numFmtId="0" fontId="11" fillId="5" borderId="6" xfId="0" applyFont="1" applyFill="1" applyBorder="1"/>
    <xf numFmtId="0" fontId="0" fillId="5" borderId="7" xfId="0" applyFill="1" applyBorder="1"/>
    <xf numFmtId="0" fontId="9" fillId="5" borderId="0" xfId="0" applyFont="1" applyFill="1" applyAlignment="1">
      <alignment horizontal="center" vertical="center"/>
    </xf>
    <xf numFmtId="0" fontId="3" fillId="0" borderId="0" xfId="0" applyFont="1"/>
    <xf numFmtId="0" fontId="5" fillId="2" borderId="0" xfId="0" applyFont="1" applyFill="1"/>
    <xf numFmtId="0" fontId="7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11" fillId="0" borderId="1" xfId="0" applyFont="1" applyBorder="1" applyAlignment="1" applyProtection="1">
      <alignment horizontal="center"/>
      <protection locked="0"/>
    </xf>
    <xf numFmtId="0" fontId="11" fillId="0" borderId="1" xfId="0" applyFont="1" applyBorder="1" applyProtection="1">
      <protection locked="0"/>
    </xf>
    <xf numFmtId="166" fontId="11" fillId="0" borderId="1" xfId="0" applyNumberFormat="1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66" fontId="0" fillId="0" borderId="0" xfId="0" applyNumberFormat="1" applyProtection="1">
      <protection locked="0"/>
    </xf>
    <xf numFmtId="10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0" fontId="11" fillId="0" borderId="1" xfId="0" applyNumberFormat="1" applyFont="1" applyBorder="1" applyAlignment="1" applyProtection="1">
      <alignment horizontal="center"/>
      <protection locked="0"/>
    </xf>
    <xf numFmtId="164" fontId="11" fillId="0" borderId="1" xfId="0" applyNumberFormat="1" applyFont="1" applyBorder="1" applyAlignment="1" applyProtection="1">
      <alignment horizontal="center"/>
      <protection locked="0"/>
    </xf>
    <xf numFmtId="1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5" fontId="11" fillId="0" borderId="1" xfId="0" applyNumberFormat="1" applyFont="1" applyBorder="1" applyAlignment="1" applyProtection="1">
      <alignment horizontal="center"/>
      <protection locked="0"/>
    </xf>
    <xf numFmtId="165" fontId="0" fillId="0" borderId="0" xfId="0" applyNumberFormat="1" applyProtection="1"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11" fillId="4" borderId="13" xfId="0" applyFont="1" applyFill="1" applyBorder="1" applyAlignment="1" applyProtection="1">
      <alignment horizontal="center" vertical="center"/>
      <protection locked="0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5"/>
    <xf numFmtId="0" fontId="7" fillId="0" borderId="0" xfId="0" applyFont="1" applyAlignment="1">
      <alignment horizontal="right"/>
    </xf>
    <xf numFmtId="0" fontId="4" fillId="0" borderId="0" xfId="1"/>
    <xf numFmtId="0" fontId="3" fillId="0" borderId="0" xfId="2" applyFont="1" applyAlignment="1">
      <alignment horizontal="left" vertical="top" wrapText="1"/>
    </xf>
    <xf numFmtId="0" fontId="3" fillId="0" borderId="0" xfId="2" applyFont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9" fillId="5" borderId="0" xfId="1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6" xfId="1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</cellXfs>
  <cellStyles count="6">
    <cellStyle name="Hyperlink" xfId="1" builtinId="8"/>
    <cellStyle name="Hyperlink 2" xfId="3" xr:uid="{172C2761-4B1C-4A19-8DEB-E72CE599D504}"/>
    <cellStyle name="Normal" xfId="0" builtinId="0"/>
    <cellStyle name="Normal 2" xfId="2" xr:uid="{47042D96-54F2-4F85-8A57-84BC23720A66}"/>
    <cellStyle name="Normal 2 2" xfId="5" xr:uid="{F42A9066-AD15-4D79-BBF6-B056B445329A}"/>
    <cellStyle name="Percent" xfId="4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50B47F"/>
        </patternFill>
      </fill>
    </dxf>
  </dxfs>
  <tableStyles count="2" defaultTableStyle="TableStyleMedium2" defaultPivotStyle="PivotStyleLight16">
    <tableStyle name="Invisible" pivot="0" table="0" count="0" xr9:uid="{8CB297C7-2E3E-4FE4-AB9E-2A273670D888}"/>
    <tableStyle name="Table Style 1" pivot="0" count="0" xr9:uid="{05F36C9E-B797-4A6B-A33E-3CBA93CD4B37}"/>
  </tableStyles>
  <colors>
    <mruColors>
      <color rgb="FF8FCFAD"/>
      <color rgb="FF50B47F"/>
      <color rgb="FF7EC8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Breakdown of Total Hours Worked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0B47F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Dashboard!$B$6:$B$9</c:f>
              <c:strCache>
                <c:ptCount val="4"/>
                <c:pt idx="0">
                  <c:v>Regular Hours Worked</c:v>
                </c:pt>
                <c:pt idx="1">
                  <c:v>Overtime Hours</c:v>
                </c:pt>
                <c:pt idx="2">
                  <c:v>Vacation Hours</c:v>
                </c:pt>
                <c:pt idx="3">
                  <c:v>Sick Hours</c:v>
                </c:pt>
              </c:strCache>
            </c:strRef>
          </c:cat>
          <c:val>
            <c:numRef>
              <c:f>Dashboard!$C$6:$C$9</c:f>
              <c:numCache>
                <c:formatCode>General</c:formatCode>
                <c:ptCount val="4"/>
                <c:pt idx="0">
                  <c:v>5.79</c:v>
                </c:pt>
                <c:pt idx="1">
                  <c:v>0.15</c:v>
                </c:pt>
                <c:pt idx="2">
                  <c:v>0.19</c:v>
                </c:pt>
                <c:pt idx="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B-4E37-AC97-909BE3860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785120"/>
        <c:axId val="1414141088"/>
      </c:barChart>
      <c:catAx>
        <c:axId val="131178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141088"/>
        <c:crosses val="autoZero"/>
        <c:auto val="1"/>
        <c:lblAlgn val="ctr"/>
        <c:lblOffset val="100"/>
        <c:noMultiLvlLbl val="0"/>
      </c:catAx>
      <c:valAx>
        <c:axId val="14141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78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34</xdr:row>
      <xdr:rowOff>19050</xdr:rowOff>
    </xdr:from>
    <xdr:to>
      <xdr:col>9</xdr:col>
      <xdr:colOff>19050</xdr:colOff>
      <xdr:row>38</xdr:row>
      <xdr:rowOff>38100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564AB21-03B4-497D-BFF9-F2C090DDF175}"/>
            </a:ext>
          </a:extLst>
        </xdr:cNvPr>
        <xdr:cNvGrpSpPr/>
      </xdr:nvGrpSpPr>
      <xdr:grpSpPr>
        <a:xfrm>
          <a:off x="4591049" y="8820150"/>
          <a:ext cx="6638926" cy="666750"/>
          <a:chOff x="4257674" y="8324850"/>
          <a:chExt cx="7353301" cy="66675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9287D7F-4AC2-4F6C-8F9E-841099A84A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57674" y="8324850"/>
            <a:ext cx="7353301" cy="666750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07DE613-97C1-4D0C-92D8-F5C5D79156AC}"/>
              </a:ext>
            </a:extLst>
          </xdr:cNvPr>
          <xdr:cNvSpPr/>
        </xdr:nvSpPr>
        <xdr:spPr>
          <a:xfrm>
            <a:off x="4333875" y="8572500"/>
            <a:ext cx="819150" cy="2095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64863889-6CA8-41AD-B3DB-4A1AC5F18E1D}"/>
              </a:ext>
            </a:extLst>
          </xdr:cNvPr>
          <xdr:cNvSpPr/>
        </xdr:nvSpPr>
        <xdr:spPr>
          <a:xfrm>
            <a:off x="7248525" y="8429625"/>
            <a:ext cx="361950" cy="171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66674</xdr:colOff>
      <xdr:row>42</xdr:row>
      <xdr:rowOff>95250</xdr:rowOff>
    </xdr:from>
    <xdr:to>
      <xdr:col>9</xdr:col>
      <xdr:colOff>38100</xdr:colOff>
      <xdr:row>46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5F8C1BFB-EA45-404A-968B-F04C7CAD1F3F}"/>
            </a:ext>
          </a:extLst>
        </xdr:cNvPr>
        <xdr:cNvGrpSpPr/>
      </xdr:nvGrpSpPr>
      <xdr:grpSpPr>
        <a:xfrm>
          <a:off x="4610099" y="10191750"/>
          <a:ext cx="6638926" cy="666750"/>
          <a:chOff x="4276724" y="9696450"/>
          <a:chExt cx="7353301" cy="666750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154B67A1-0ED5-402F-9E54-2F2598C81F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76724" y="9696450"/>
            <a:ext cx="7353301" cy="666750"/>
          </a:xfrm>
          <a:prstGeom prst="rect">
            <a:avLst/>
          </a:prstGeom>
        </xdr:spPr>
      </xdr:pic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2CFD92E5-9728-45BD-B826-2C4DEF09E338}"/>
              </a:ext>
            </a:extLst>
          </xdr:cNvPr>
          <xdr:cNvSpPr/>
        </xdr:nvSpPr>
        <xdr:spPr>
          <a:xfrm>
            <a:off x="9782174" y="9791700"/>
            <a:ext cx="923926" cy="180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85725</xdr:colOff>
      <xdr:row>48</xdr:row>
      <xdr:rowOff>47625</xdr:rowOff>
    </xdr:from>
    <xdr:to>
      <xdr:col>9</xdr:col>
      <xdr:colOff>24653</xdr:colOff>
      <xdr:row>52</xdr:row>
      <xdr:rowOff>133350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D46B182-72D9-446F-A88F-46A32B5A8863}"/>
            </a:ext>
          </a:extLst>
        </xdr:cNvPr>
        <xdr:cNvGrpSpPr/>
      </xdr:nvGrpSpPr>
      <xdr:grpSpPr>
        <a:xfrm>
          <a:off x="4629150" y="11115675"/>
          <a:ext cx="6606428" cy="733425"/>
          <a:chOff x="4295775" y="10620375"/>
          <a:chExt cx="7334250" cy="733425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3D6E515E-7A8C-49C5-A828-6BAE1C1F360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8333"/>
          <a:stretch/>
        </xdr:blipFill>
        <xdr:spPr>
          <a:xfrm>
            <a:off x="4295775" y="10620375"/>
            <a:ext cx="7334250" cy="733425"/>
          </a:xfrm>
          <a:prstGeom prst="rect">
            <a:avLst/>
          </a:prstGeom>
        </xdr:spPr>
      </xdr:pic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E506B475-70DF-484C-A7FA-1F1B9BA52830}"/>
              </a:ext>
            </a:extLst>
          </xdr:cNvPr>
          <xdr:cNvSpPr/>
        </xdr:nvSpPr>
        <xdr:spPr>
          <a:xfrm>
            <a:off x="10848975" y="10648949"/>
            <a:ext cx="762000" cy="2381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152401</xdr:colOff>
      <xdr:row>2</xdr:row>
      <xdr:rowOff>9525</xdr:rowOff>
    </xdr:from>
    <xdr:to>
      <xdr:col>11</xdr:col>
      <xdr:colOff>390526</xdr:colOff>
      <xdr:row>13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ED189-4688-4B05-81E9-C455385BB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4ED36-D5F5-4A61-83E4-A01458D7C73E}" name="Table1" displayName="Table1" ref="B4:B7" totalsRowShown="0" headerRowDxfId="5" dataDxfId="3" headerRowBorderDxfId="4" tableBorderDxfId="2" totalsRowBorderDxfId="1">
  <autoFilter ref="B4:B7" xr:uid="{6AF61653-DF05-4BF8-ADF2-84490FD031B7}">
    <filterColumn colId="0" hiddenButton="1"/>
  </autoFilter>
  <tableColumns count="1">
    <tableColumn id="1" xr3:uid="{DF9F801B-607F-4F19-9CAD-B1F29FC74B02}" name="Tax Filing Statu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F4B6E-291A-4681-87DA-1B4E0FE8CD85}">
  <sheetPr>
    <tabColor rgb="FF50B47F"/>
  </sheetPr>
  <dimension ref="B2:R60"/>
  <sheetViews>
    <sheetView showGridLines="0" showRowColHeaders="0" tabSelected="1" topLeftCell="A33" workbookViewId="0">
      <selection activeCell="G54" sqref="G54:I61"/>
    </sheetView>
  </sheetViews>
  <sheetFormatPr defaultColWidth="9" defaultRowHeight="15" x14ac:dyDescent="0.25"/>
  <cols>
    <col min="1" max="1" width="3.5703125" style="6" customWidth="1"/>
    <col min="2" max="2" width="0.85546875" style="5" customWidth="1"/>
    <col min="3" max="3" width="22" style="5" bestFit="1" customWidth="1"/>
    <col min="4" max="4" width="6.42578125" style="5" customWidth="1"/>
    <col min="5" max="5" width="3.5703125" style="6" customWidth="1"/>
    <col min="6" max="6" width="17.5703125" style="8" customWidth="1"/>
    <col min="7" max="7" width="14.140625" style="8" customWidth="1"/>
    <col min="8" max="8" width="6.7109375" style="6" customWidth="1"/>
    <col min="9" max="9" width="93.28515625" style="6" customWidth="1"/>
    <col min="10" max="16384" width="9" style="6"/>
  </cols>
  <sheetData>
    <row r="2" spans="2:9" x14ac:dyDescent="0.25">
      <c r="C2" s="4" t="s">
        <v>19</v>
      </c>
      <c r="F2" s="7" t="s">
        <v>20</v>
      </c>
      <c r="H2" s="7" t="s">
        <v>29</v>
      </c>
    </row>
    <row r="4" spans="2:9" ht="14.45" customHeight="1" x14ac:dyDescent="0.25">
      <c r="B4" s="16"/>
      <c r="C4" s="3" t="s">
        <v>67</v>
      </c>
      <c r="F4" s="7" t="s">
        <v>21</v>
      </c>
      <c r="H4" s="95" t="s">
        <v>40</v>
      </c>
      <c r="I4" s="95"/>
    </row>
    <row r="5" spans="2:9" ht="30" customHeight="1" x14ac:dyDescent="0.25">
      <c r="B5" s="16"/>
      <c r="C5" s="3" t="s">
        <v>28</v>
      </c>
      <c r="H5" s="95" t="s">
        <v>39</v>
      </c>
      <c r="I5" s="95"/>
    </row>
    <row r="6" spans="2:9" x14ac:dyDescent="0.25">
      <c r="C6" s="3" t="s">
        <v>94</v>
      </c>
      <c r="H6" s="9"/>
      <c r="I6" s="9"/>
    </row>
    <row r="7" spans="2:9" x14ac:dyDescent="0.25">
      <c r="C7" s="3"/>
      <c r="F7" s="7" t="s">
        <v>22</v>
      </c>
      <c r="H7" s="9">
        <v>1</v>
      </c>
      <c r="I7" s="9"/>
    </row>
    <row r="8" spans="2:9" x14ac:dyDescent="0.25">
      <c r="C8" s="3" t="s">
        <v>88</v>
      </c>
      <c r="H8" s="9"/>
      <c r="I8" s="9"/>
    </row>
    <row r="9" spans="2:9" x14ac:dyDescent="0.25">
      <c r="F9" s="7" t="s">
        <v>23</v>
      </c>
      <c r="H9" s="9"/>
      <c r="I9" s="9"/>
    </row>
    <row r="10" spans="2:9" ht="26.1" customHeight="1" x14ac:dyDescent="0.25">
      <c r="G10" s="11" t="s">
        <v>65</v>
      </c>
      <c r="H10" s="95" t="s">
        <v>68</v>
      </c>
      <c r="I10" s="95"/>
    </row>
    <row r="11" spans="2:9" ht="26.1" customHeight="1" x14ac:dyDescent="0.25">
      <c r="G11" s="10" t="s">
        <v>30</v>
      </c>
      <c r="H11" s="95" t="s">
        <v>69</v>
      </c>
      <c r="I11" s="95"/>
    </row>
    <row r="12" spans="2:9" ht="14.45" customHeight="1" x14ac:dyDescent="0.25">
      <c r="G12" s="10" t="s">
        <v>31</v>
      </c>
      <c r="H12" s="95" t="s">
        <v>70</v>
      </c>
      <c r="I12" s="95"/>
    </row>
    <row r="13" spans="2:9" ht="25.5" customHeight="1" x14ac:dyDescent="0.25">
      <c r="G13" s="10"/>
      <c r="H13" s="95" t="s">
        <v>80</v>
      </c>
      <c r="I13" s="95"/>
    </row>
    <row r="14" spans="2:9" ht="25.5" customHeight="1" x14ac:dyDescent="0.25">
      <c r="G14" s="10" t="s">
        <v>89</v>
      </c>
      <c r="H14" s="95" t="s">
        <v>90</v>
      </c>
      <c r="I14" s="95"/>
    </row>
    <row r="15" spans="2:9" x14ac:dyDescent="0.2">
      <c r="F15" s="6"/>
      <c r="G15" s="12"/>
    </row>
    <row r="16" spans="2:9" x14ac:dyDescent="0.2">
      <c r="F16" s="7" t="s">
        <v>24</v>
      </c>
      <c r="G16" s="12"/>
    </row>
    <row r="17" spans="2:18" s="65" customFormat="1" ht="26.25" customHeight="1" x14ac:dyDescent="0.2">
      <c r="B17" s="66"/>
      <c r="C17" s="66"/>
      <c r="D17" s="66"/>
      <c r="F17" s="67"/>
      <c r="G17" s="68"/>
      <c r="H17" s="96" t="s">
        <v>93</v>
      </c>
      <c r="I17" s="96"/>
    </row>
    <row r="18" spans="2:18" ht="26.1" customHeight="1" x14ac:dyDescent="0.25">
      <c r="H18" s="7" t="s">
        <v>71</v>
      </c>
    </row>
    <row r="19" spans="2:18" ht="27.75" customHeight="1" x14ac:dyDescent="0.25">
      <c r="G19" s="13" t="s">
        <v>25</v>
      </c>
      <c r="H19" s="94" t="s">
        <v>73</v>
      </c>
      <c r="I19" s="94"/>
    </row>
    <row r="20" spans="2:18" ht="14.45" customHeight="1" x14ac:dyDescent="0.25">
      <c r="G20" s="12"/>
    </row>
    <row r="21" spans="2:18" ht="14.45" customHeight="1" x14ac:dyDescent="0.25">
      <c r="G21" s="12"/>
      <c r="H21" s="7" t="s">
        <v>33</v>
      </c>
    </row>
    <row r="22" spans="2:18" ht="15" customHeight="1" x14ac:dyDescent="0.25">
      <c r="G22" s="13" t="s">
        <v>25</v>
      </c>
      <c r="H22" s="94" t="s">
        <v>37</v>
      </c>
      <c r="I22" s="94"/>
    </row>
    <row r="23" spans="2:18" ht="28.5" customHeight="1" x14ac:dyDescent="0.25">
      <c r="G23" s="38" t="s">
        <v>26</v>
      </c>
      <c r="H23" s="94" t="s">
        <v>74</v>
      </c>
      <c r="I23" s="94"/>
    </row>
    <row r="24" spans="2:18" ht="30" customHeight="1" x14ac:dyDescent="0.25">
      <c r="G24" s="13"/>
      <c r="H24" s="7" t="s">
        <v>38</v>
      </c>
    </row>
    <row r="25" spans="2:18" ht="30" customHeight="1" x14ac:dyDescent="0.25">
      <c r="G25" s="14" t="s">
        <v>25</v>
      </c>
      <c r="H25" s="94" t="s">
        <v>75</v>
      </c>
      <c r="I25" s="94"/>
    </row>
    <row r="26" spans="2:18" ht="45" customHeight="1" x14ac:dyDescent="0.25">
      <c r="G26" s="14" t="s">
        <v>26</v>
      </c>
      <c r="H26" s="94" t="s">
        <v>76</v>
      </c>
      <c r="I26" s="94"/>
    </row>
    <row r="27" spans="2:18" ht="30" customHeight="1" x14ac:dyDescent="0.25">
      <c r="G27" s="14" t="s">
        <v>27</v>
      </c>
      <c r="H27" s="94" t="s">
        <v>77</v>
      </c>
      <c r="I27" s="94"/>
    </row>
    <row r="28" spans="2:18" x14ac:dyDescent="0.25">
      <c r="G28" s="40"/>
      <c r="H28" s="94"/>
      <c r="I28" s="94"/>
    </row>
    <row r="29" spans="2:18" x14ac:dyDescent="0.25">
      <c r="H29" s="7" t="s">
        <v>91</v>
      </c>
      <c r="I29" s="15"/>
    </row>
    <row r="30" spans="2:18" ht="30" customHeight="1" x14ac:dyDescent="0.25">
      <c r="G30" s="14" t="s">
        <v>25</v>
      </c>
      <c r="H30" s="94" t="s">
        <v>92</v>
      </c>
      <c r="I30" s="94"/>
    </row>
    <row r="31" spans="2:18" ht="12.75" x14ac:dyDescent="0.2">
      <c r="F31" s="88" t="s">
        <v>96</v>
      </c>
      <c r="G31" s="89"/>
      <c r="H31" s="90" t="s">
        <v>97</v>
      </c>
      <c r="I31" s="65"/>
      <c r="J31" s="65"/>
      <c r="K31" s="65"/>
      <c r="L31" s="91"/>
      <c r="M31" s="91"/>
      <c r="N31" s="91"/>
      <c r="O31" s="91"/>
      <c r="P31" s="91"/>
      <c r="Q31" s="91"/>
      <c r="R31" s="91"/>
    </row>
    <row r="32" spans="2:18" ht="12.75" x14ac:dyDescent="0.2">
      <c r="F32" s="65"/>
      <c r="G32" s="65"/>
      <c r="H32" s="90" t="s">
        <v>98</v>
      </c>
      <c r="I32" s="65"/>
      <c r="J32" s="65"/>
      <c r="K32" s="65"/>
      <c r="L32" s="91"/>
      <c r="M32" s="91"/>
      <c r="N32" s="91"/>
      <c r="O32" s="91"/>
      <c r="P32" s="91"/>
      <c r="Q32" s="91"/>
      <c r="R32" s="91"/>
    </row>
    <row r="33" spans="6:18" ht="12.75" x14ac:dyDescent="0.2">
      <c r="F33" s="65"/>
      <c r="G33" s="65"/>
      <c r="H33" s="65"/>
      <c r="I33" s="65"/>
      <c r="J33" s="65"/>
      <c r="K33" s="65"/>
      <c r="L33" s="91"/>
      <c r="M33" s="91"/>
      <c r="N33" s="91"/>
      <c r="O33" s="91"/>
      <c r="P33" s="91"/>
      <c r="Q33" s="91"/>
      <c r="R33" s="91"/>
    </row>
    <row r="34" spans="6:18" ht="12.75" x14ac:dyDescent="0.2">
      <c r="F34" s="65"/>
      <c r="G34" s="92" t="s">
        <v>99</v>
      </c>
      <c r="H34" s="65" t="s">
        <v>100</v>
      </c>
      <c r="I34" s="65"/>
      <c r="J34" s="65"/>
      <c r="K34" s="65"/>
      <c r="L34" s="91"/>
      <c r="M34" s="91"/>
      <c r="N34" s="91"/>
      <c r="O34" s="91"/>
      <c r="P34" s="91"/>
      <c r="Q34" s="91"/>
      <c r="R34" s="91"/>
    </row>
    <row r="35" spans="6:18" ht="12.75" x14ac:dyDescent="0.2">
      <c r="F35" s="65"/>
      <c r="G35" s="65"/>
      <c r="H35" s="89"/>
      <c r="I35" s="65"/>
      <c r="J35" s="65"/>
      <c r="K35" s="65"/>
      <c r="L35" s="91"/>
      <c r="M35" s="91"/>
      <c r="N35" s="91"/>
      <c r="O35" s="91"/>
      <c r="P35" s="91"/>
      <c r="Q35" s="91"/>
      <c r="R35" s="91"/>
    </row>
    <row r="36" spans="6:18" ht="12.75" x14ac:dyDescent="0.2">
      <c r="F36" s="65"/>
      <c r="G36" s="65"/>
      <c r="H36" s="89"/>
      <c r="I36" s="65"/>
      <c r="J36" s="65"/>
      <c r="K36" s="65"/>
      <c r="L36" s="91"/>
      <c r="M36" s="91"/>
      <c r="N36" s="91"/>
      <c r="O36" s="91"/>
      <c r="P36" s="91"/>
      <c r="Q36" s="91"/>
      <c r="R36" s="91"/>
    </row>
    <row r="37" spans="6:18" ht="12.75" x14ac:dyDescent="0.2">
      <c r="F37" s="65"/>
      <c r="G37" s="65"/>
      <c r="H37" s="89"/>
      <c r="I37" s="65"/>
      <c r="J37" s="65"/>
      <c r="K37" s="65"/>
      <c r="L37" s="91"/>
      <c r="M37" s="91"/>
      <c r="N37" s="91"/>
      <c r="O37" s="91"/>
      <c r="P37" s="91"/>
      <c r="Q37" s="91"/>
      <c r="R37" s="91"/>
    </row>
    <row r="38" spans="6:18" ht="12.75" x14ac:dyDescent="0.2">
      <c r="F38" s="65"/>
      <c r="G38" s="65"/>
      <c r="H38" s="89"/>
      <c r="I38" s="65"/>
      <c r="J38" s="65"/>
      <c r="K38" s="65"/>
      <c r="L38" s="91"/>
      <c r="M38" s="91"/>
      <c r="N38" s="91"/>
      <c r="O38" s="91"/>
      <c r="P38" s="91"/>
      <c r="Q38" s="91"/>
      <c r="R38" s="91"/>
    </row>
    <row r="39" spans="6:18" ht="12.75" x14ac:dyDescent="0.2">
      <c r="F39" s="65"/>
      <c r="G39" s="65"/>
      <c r="H39" s="89"/>
      <c r="I39" s="65"/>
      <c r="J39" s="65"/>
      <c r="K39" s="65"/>
      <c r="L39" s="91"/>
      <c r="M39" s="91"/>
      <c r="N39" s="91"/>
      <c r="O39" s="91"/>
      <c r="P39" s="91"/>
      <c r="Q39" s="91"/>
      <c r="R39" s="91"/>
    </row>
    <row r="40" spans="6:18" ht="12.75" x14ac:dyDescent="0.2">
      <c r="F40" s="65"/>
      <c r="G40" s="92" t="s">
        <v>101</v>
      </c>
      <c r="H40" s="65" t="s">
        <v>102</v>
      </c>
      <c r="I40" s="65"/>
      <c r="J40" s="65"/>
      <c r="K40" s="65"/>
      <c r="L40" s="91"/>
      <c r="M40" s="91"/>
      <c r="N40" s="91"/>
      <c r="O40" s="91"/>
      <c r="P40" s="91"/>
      <c r="Q40" s="91"/>
      <c r="R40" s="91"/>
    </row>
    <row r="41" spans="6:18" ht="12.75" x14ac:dyDescent="0.2">
      <c r="F41" s="65"/>
      <c r="G41" s="65"/>
      <c r="H41" s="65"/>
      <c r="I41" s="65"/>
      <c r="J41" s="65"/>
      <c r="K41" s="65"/>
      <c r="L41" s="91"/>
      <c r="M41" s="91"/>
      <c r="N41" s="91"/>
      <c r="O41" s="91"/>
      <c r="P41" s="91"/>
      <c r="Q41" s="91"/>
      <c r="R41" s="91"/>
    </row>
    <row r="42" spans="6:18" ht="12.75" x14ac:dyDescent="0.2">
      <c r="F42" s="65"/>
      <c r="G42" s="92" t="s">
        <v>103</v>
      </c>
      <c r="H42" s="65" t="s">
        <v>104</v>
      </c>
      <c r="I42" s="65"/>
      <c r="J42" s="65"/>
      <c r="K42" s="65"/>
      <c r="L42" s="91"/>
      <c r="M42" s="91"/>
      <c r="N42" s="91"/>
      <c r="O42" s="91"/>
      <c r="P42" s="91"/>
      <c r="Q42" s="91"/>
      <c r="R42" s="91"/>
    </row>
    <row r="43" spans="6:18" ht="12.75" x14ac:dyDescent="0.2">
      <c r="F43" s="65"/>
      <c r="G43" s="65"/>
      <c r="H43" s="65"/>
      <c r="I43" s="65"/>
      <c r="J43" s="65"/>
      <c r="K43" s="65"/>
      <c r="L43" s="91"/>
      <c r="M43" s="91"/>
      <c r="N43" s="91"/>
      <c r="O43" s="91"/>
      <c r="P43" s="91"/>
      <c r="Q43" s="91"/>
      <c r="R43" s="91"/>
    </row>
    <row r="44" spans="6:18" ht="12.75" x14ac:dyDescent="0.2">
      <c r="F44" s="65"/>
      <c r="G44" s="65"/>
      <c r="H44" s="65"/>
      <c r="I44" s="65"/>
      <c r="J44" s="65"/>
      <c r="K44" s="65"/>
      <c r="L44" s="91"/>
      <c r="M44" s="91"/>
      <c r="N44" s="91"/>
      <c r="O44" s="91"/>
      <c r="P44" s="91"/>
      <c r="Q44" s="91"/>
      <c r="R44" s="91"/>
    </row>
    <row r="45" spans="6:18" ht="12.75" x14ac:dyDescent="0.2">
      <c r="F45" s="65"/>
      <c r="G45" s="65"/>
      <c r="H45" s="65"/>
      <c r="I45" s="65"/>
      <c r="J45" s="65"/>
      <c r="K45" s="65"/>
      <c r="L45" s="91"/>
      <c r="M45" s="91"/>
      <c r="N45" s="91"/>
      <c r="O45" s="91"/>
      <c r="P45" s="91"/>
      <c r="Q45" s="91"/>
      <c r="R45" s="91"/>
    </row>
    <row r="46" spans="6:18" ht="12.75" x14ac:dyDescent="0.2">
      <c r="F46" s="65"/>
      <c r="G46" s="65"/>
      <c r="H46" s="65"/>
      <c r="I46" s="65"/>
      <c r="J46" s="65"/>
      <c r="K46" s="65"/>
      <c r="L46" s="91"/>
      <c r="M46" s="91"/>
      <c r="N46" s="91"/>
      <c r="O46" s="91"/>
      <c r="P46" s="91"/>
      <c r="Q46" s="91"/>
      <c r="R46" s="91"/>
    </row>
    <row r="47" spans="6:18" ht="12.75" x14ac:dyDescent="0.2">
      <c r="F47" s="65"/>
      <c r="G47" s="65"/>
      <c r="H47" s="65"/>
      <c r="I47" s="65"/>
      <c r="J47" s="65"/>
      <c r="K47" s="65"/>
      <c r="L47" s="91"/>
      <c r="M47" s="91"/>
      <c r="N47" s="91"/>
      <c r="O47" s="91"/>
      <c r="P47" s="91"/>
      <c r="Q47" s="91"/>
      <c r="R47" s="91"/>
    </row>
    <row r="48" spans="6:18" ht="12.75" x14ac:dyDescent="0.2">
      <c r="F48" s="65"/>
      <c r="G48" s="92" t="s">
        <v>105</v>
      </c>
      <c r="H48" s="65" t="s">
        <v>106</v>
      </c>
      <c r="I48" s="65"/>
      <c r="J48" s="65"/>
      <c r="K48" s="65"/>
      <c r="L48" s="91"/>
      <c r="M48" s="91"/>
      <c r="N48" s="91"/>
      <c r="O48" s="91"/>
      <c r="P48" s="91"/>
      <c r="Q48" s="91"/>
      <c r="R48" s="91"/>
    </row>
    <row r="49" spans="6:18" ht="12.75" x14ac:dyDescent="0.2">
      <c r="F49" s="65"/>
      <c r="G49" s="65"/>
      <c r="H49" s="65"/>
      <c r="I49" s="65"/>
      <c r="J49" s="65"/>
      <c r="K49" s="65"/>
      <c r="L49" s="91"/>
      <c r="M49" s="91"/>
      <c r="N49" s="91"/>
      <c r="O49" s="91"/>
      <c r="P49" s="91"/>
      <c r="Q49" s="91"/>
      <c r="R49" s="91"/>
    </row>
    <row r="50" spans="6:18" ht="12.75" x14ac:dyDescent="0.2">
      <c r="F50" s="65"/>
      <c r="G50" s="65"/>
      <c r="H50" s="65"/>
      <c r="I50" s="65"/>
      <c r="J50" s="65"/>
      <c r="K50" s="65"/>
      <c r="L50" s="91"/>
      <c r="M50" s="91"/>
      <c r="N50" s="91"/>
      <c r="O50" s="91"/>
      <c r="P50" s="91"/>
      <c r="Q50" s="91"/>
      <c r="R50" s="91"/>
    </row>
    <row r="51" spans="6:18" ht="12.75" x14ac:dyDescent="0.2">
      <c r="F51" s="65"/>
      <c r="G51" s="65"/>
      <c r="H51" s="65"/>
      <c r="I51" s="65"/>
      <c r="J51" s="65"/>
      <c r="K51" s="65"/>
      <c r="L51" s="91"/>
      <c r="M51" s="91"/>
      <c r="N51" s="91"/>
      <c r="O51" s="91"/>
      <c r="P51" s="91"/>
      <c r="Q51" s="91"/>
      <c r="R51" s="91"/>
    </row>
    <row r="52" spans="6:18" ht="12.75" x14ac:dyDescent="0.2">
      <c r="F52" s="65"/>
      <c r="G52" s="65"/>
      <c r="H52" s="65"/>
      <c r="I52" s="65"/>
      <c r="J52" s="65"/>
      <c r="K52" s="65"/>
      <c r="L52" s="91"/>
      <c r="M52" s="91"/>
      <c r="N52" s="91"/>
      <c r="O52" s="91"/>
      <c r="P52" s="91"/>
      <c r="Q52" s="91"/>
      <c r="R52" s="91"/>
    </row>
    <row r="53" spans="6:18" ht="12.75" x14ac:dyDescent="0.2">
      <c r="F53" s="65"/>
      <c r="G53" s="65"/>
      <c r="H53" s="65"/>
      <c r="I53" s="65"/>
      <c r="J53" s="65"/>
      <c r="K53" s="65"/>
      <c r="L53" s="91"/>
      <c r="M53" s="91"/>
      <c r="N53" s="91"/>
      <c r="O53" s="91"/>
      <c r="P53" s="91"/>
      <c r="Q53" s="91"/>
      <c r="R53" s="91"/>
    </row>
    <row r="54" spans="6:18" ht="12.75" x14ac:dyDescent="0.2">
      <c r="F54" s="65"/>
      <c r="G54" s="65"/>
      <c r="H54" s="90"/>
      <c r="I54" s="65"/>
      <c r="J54" s="65"/>
      <c r="K54" s="65"/>
      <c r="L54" s="91"/>
      <c r="M54" s="91"/>
      <c r="N54" s="91"/>
      <c r="O54" s="91"/>
      <c r="P54" s="91"/>
      <c r="Q54" s="91"/>
      <c r="R54" s="91"/>
    </row>
    <row r="55" spans="6:18" ht="12.75" x14ac:dyDescent="0.2">
      <c r="F55" s="65"/>
      <c r="G55" s="65"/>
      <c r="H55" s="91"/>
      <c r="I55" s="65"/>
      <c r="J55" s="65"/>
      <c r="K55" s="65"/>
      <c r="L55" s="91"/>
      <c r="M55" s="91"/>
      <c r="N55" s="91"/>
      <c r="O55" s="91"/>
      <c r="P55" s="91"/>
      <c r="Q55" s="91"/>
      <c r="R55" s="91"/>
    </row>
    <row r="56" spans="6:18" ht="12.75" x14ac:dyDescent="0.2">
      <c r="F56" s="65"/>
      <c r="G56" s="65"/>
      <c r="H56" s="93"/>
      <c r="I56" s="65"/>
      <c r="J56" s="65"/>
      <c r="K56" s="65"/>
      <c r="L56" s="91"/>
      <c r="M56" s="91"/>
      <c r="N56" s="91"/>
      <c r="O56" s="91"/>
      <c r="P56" s="91"/>
      <c r="Q56" s="91"/>
      <c r="R56" s="91"/>
    </row>
    <row r="57" spans="6:18" ht="12.75" x14ac:dyDescent="0.2">
      <c r="F57" s="65"/>
      <c r="G57" s="65"/>
      <c r="H57" s="91"/>
      <c r="I57" s="65"/>
      <c r="J57" s="65"/>
      <c r="K57" s="65"/>
      <c r="L57" s="91"/>
      <c r="M57" s="91"/>
      <c r="N57" s="91"/>
      <c r="O57" s="91"/>
      <c r="P57" s="91"/>
      <c r="Q57" s="91"/>
      <c r="R57" s="91"/>
    </row>
    <row r="58" spans="6:18" ht="12.75" x14ac:dyDescent="0.2">
      <c r="F58" s="65"/>
      <c r="G58" s="65"/>
      <c r="H58" s="91"/>
      <c r="I58" s="65"/>
      <c r="J58" s="65"/>
      <c r="K58" s="65"/>
      <c r="L58" s="91"/>
      <c r="M58" s="91"/>
      <c r="N58" s="91"/>
      <c r="O58" s="91"/>
      <c r="P58" s="91"/>
      <c r="Q58" s="91"/>
      <c r="R58" s="91"/>
    </row>
    <row r="59" spans="6:18" ht="12.75" x14ac:dyDescent="0.2">
      <c r="F59" s="65"/>
      <c r="G59" s="65"/>
      <c r="H59" s="91"/>
      <c r="I59" s="65"/>
      <c r="J59" s="65"/>
      <c r="K59" s="65"/>
      <c r="L59" s="91"/>
      <c r="M59" s="91"/>
      <c r="N59" s="91"/>
      <c r="O59" s="91"/>
      <c r="P59" s="91"/>
      <c r="Q59" s="91"/>
      <c r="R59" s="91"/>
    </row>
    <row r="60" spans="6:18" ht="12.75" x14ac:dyDescent="0.2"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</row>
  </sheetData>
  <mergeCells count="16">
    <mergeCell ref="H4:I4"/>
    <mergeCell ref="H5:I5"/>
    <mergeCell ref="H11:I11"/>
    <mergeCell ref="H12:I12"/>
    <mergeCell ref="H10:I10"/>
    <mergeCell ref="H30:I30"/>
    <mergeCell ref="H25:I25"/>
    <mergeCell ref="H26:I26"/>
    <mergeCell ref="H27:I27"/>
    <mergeCell ref="H13:I13"/>
    <mergeCell ref="H14:I14"/>
    <mergeCell ref="H22:I22"/>
    <mergeCell ref="H28:I28"/>
    <mergeCell ref="H23:I23"/>
    <mergeCell ref="H19:I19"/>
    <mergeCell ref="H17:I17"/>
  </mergeCells>
  <conditionalFormatting sqref="H7">
    <cfRule type="iconSet" priority="1">
      <iconSet reverse="1">
        <cfvo type="percent" val="0"/>
        <cfvo type="num" val="2"/>
        <cfvo type="num" val="3" gte="0"/>
      </iconSet>
    </cfRule>
  </conditionalFormatting>
  <hyperlinks>
    <hyperlink ref="C4" location="Setup!A1" display="Setup" xr:uid="{E40AEC15-6BD5-4375-9160-D17468F40669}"/>
    <hyperlink ref="C6" location="'Payroll Calculator'!A1" display="Payroll Calculator" xr:uid="{2567AB7D-0039-4D20-9249-2C608653F789}"/>
    <hyperlink ref="C5" location="'Employee Info'!A1" display="Enter Employee Information" xr:uid="{38B7A41E-99C7-4C2F-9E5A-345720F93902}"/>
    <hyperlink ref="C8" location="Dashboard!A1" display="Dashboard" xr:uid="{4AC0B996-D52F-46BA-A872-9453F652657C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A0CD-75A9-4E48-B8A6-D90497C6D0E1}">
  <sheetPr>
    <tabColor rgb="FF50B47F"/>
  </sheetPr>
  <dimension ref="A1:I23"/>
  <sheetViews>
    <sheetView showGridLines="0" showRowColHeaders="0" workbookViewId="0">
      <selection activeCell="D2" sqref="D2"/>
    </sheetView>
  </sheetViews>
  <sheetFormatPr defaultColWidth="0" defaultRowHeight="12.75" zeroHeight="1" x14ac:dyDescent="0.2"/>
  <cols>
    <col min="1" max="1" width="3.5703125" customWidth="1"/>
    <col min="2" max="2" width="20.7109375" customWidth="1"/>
    <col min="3" max="3" width="5" customWidth="1"/>
    <col min="4" max="4" width="22" bestFit="1" customWidth="1"/>
    <col min="5" max="5" width="9.140625" customWidth="1"/>
    <col min="6" max="6" width="7.85546875" customWidth="1"/>
    <col min="7" max="7" width="15" customWidth="1"/>
    <col min="8" max="8" width="12.85546875" customWidth="1"/>
    <col min="9" max="9" width="9.140625" customWidth="1"/>
    <col min="10" max="16384" width="9.140625" hidden="1"/>
  </cols>
  <sheetData>
    <row r="1" spans="1:8" s="55" customFormat="1" x14ac:dyDescent="0.2">
      <c r="B1" s="56" t="s">
        <v>32</v>
      </c>
      <c r="C1" s="57"/>
      <c r="D1" s="56" t="s">
        <v>0</v>
      </c>
      <c r="E1" s="57"/>
      <c r="F1" s="97" t="s">
        <v>36</v>
      </c>
      <c r="G1" s="97"/>
      <c r="H1" s="58" t="s">
        <v>88</v>
      </c>
    </row>
    <row r="2" spans="1:8" x14ac:dyDescent="0.2"/>
    <row r="3" spans="1:8" x14ac:dyDescent="0.2"/>
    <row r="4" spans="1:8" x14ac:dyDescent="0.2">
      <c r="A4" s="22"/>
      <c r="B4" s="32" t="s">
        <v>72</v>
      </c>
      <c r="D4" s="24" t="s">
        <v>56</v>
      </c>
      <c r="E4" s="24" t="s">
        <v>57</v>
      </c>
      <c r="G4" s="24" t="s">
        <v>66</v>
      </c>
      <c r="H4" s="24"/>
    </row>
    <row r="5" spans="1:8" x14ac:dyDescent="0.2">
      <c r="B5" s="33" t="s">
        <v>9</v>
      </c>
      <c r="D5" s="23" t="s">
        <v>50</v>
      </c>
      <c r="E5" s="31">
        <v>6.2E-2</v>
      </c>
      <c r="G5" s="23" t="s">
        <v>58</v>
      </c>
      <c r="H5" s="36">
        <v>43835</v>
      </c>
    </row>
    <row r="6" spans="1:8" x14ac:dyDescent="0.2">
      <c r="B6" s="33" t="s">
        <v>34</v>
      </c>
      <c r="D6" s="23" t="s">
        <v>51</v>
      </c>
      <c r="E6" s="31">
        <v>1.4500000000000001E-2</v>
      </c>
      <c r="G6" s="23" t="s">
        <v>59</v>
      </c>
      <c r="H6" s="36">
        <v>43848</v>
      </c>
    </row>
    <row r="7" spans="1:8" x14ac:dyDescent="0.2">
      <c r="B7" s="34" t="s">
        <v>35</v>
      </c>
      <c r="D7" s="23" t="s">
        <v>54</v>
      </c>
      <c r="E7" s="31">
        <v>2.1000000000000001E-2</v>
      </c>
    </row>
    <row r="8" spans="1:8" x14ac:dyDescent="0.2">
      <c r="B8" s="17"/>
    </row>
    <row r="9" spans="1:8" x14ac:dyDescent="0.2"/>
    <row r="10" spans="1:8" x14ac:dyDescent="0.2"/>
    <row r="11" spans="1:8" x14ac:dyDescent="0.2"/>
    <row r="12" spans="1:8" x14ac:dyDescent="0.2"/>
    <row r="13" spans="1:8" x14ac:dyDescent="0.2"/>
    <row r="14" spans="1:8" x14ac:dyDescent="0.2"/>
    <row r="15" spans="1:8" x14ac:dyDescent="0.2"/>
    <row r="16" spans="1:8" x14ac:dyDescent="0.2"/>
    <row r="17" spans="6:6" x14ac:dyDescent="0.2"/>
    <row r="23" spans="6:6" hidden="1" x14ac:dyDescent="0.2">
      <c r="F23" s="19"/>
    </row>
  </sheetData>
  <mergeCells count="1">
    <mergeCell ref="F1:G1"/>
  </mergeCells>
  <hyperlinks>
    <hyperlink ref="F1" location="'Payroll Calculator'!A1" display="Payroll Calculator" xr:uid="{347F12EC-B1CF-46B5-A5FE-ECFE1DD3AB52}"/>
    <hyperlink ref="B1" location="Introduction!A1" display="Introduction" xr:uid="{D8A0B03C-F4D2-4BC0-BEF7-F2F3A64D6CA4}"/>
    <hyperlink ref="D1" location="'Employee Info'!A1" display="Employee Information" xr:uid="{D6520BF2-7A49-4EE6-AC68-540B0AEFFE32}"/>
    <hyperlink ref="H1" location="Dashboard!A1" display="Dashboard" xr:uid="{0923796F-6DF1-467F-973C-4C17521CAEBE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6DB3A-80BC-43A3-974E-4F02603C7AA9}">
  <sheetPr>
    <tabColor rgb="FF50B47F"/>
  </sheetPr>
  <dimension ref="A1:V100"/>
  <sheetViews>
    <sheetView showGridLines="0" showRowColHeaders="0" workbookViewId="0">
      <selection activeCell="R4" sqref="R4"/>
    </sheetView>
  </sheetViews>
  <sheetFormatPr defaultColWidth="0" defaultRowHeight="12.75" zeroHeight="1" x14ac:dyDescent="0.2"/>
  <cols>
    <col min="1" max="1" width="3.5703125" customWidth="1"/>
    <col min="2" max="2" width="14.42578125" style="75" customWidth="1"/>
    <col min="3" max="3" width="19.140625" style="75" customWidth="1"/>
    <col min="4" max="4" width="11.85546875" style="76" bestFit="1" customWidth="1"/>
    <col min="5" max="5" width="11.85546875" style="76" customWidth="1"/>
    <col min="6" max="6" width="17" style="75" bestFit="1" customWidth="1"/>
    <col min="7" max="7" width="19.5703125" style="75" customWidth="1"/>
    <col min="8" max="8" width="10.7109375" style="1" customWidth="1"/>
    <col min="9" max="9" width="11.7109375" style="1" customWidth="1"/>
    <col min="10" max="10" width="13.42578125" style="1" customWidth="1"/>
    <col min="11" max="11" width="10.7109375" style="81" customWidth="1"/>
    <col min="12" max="12" width="16.28515625" style="81" customWidth="1"/>
    <col min="13" max="15" width="16.7109375" style="82" customWidth="1"/>
    <col min="16" max="17" width="15.7109375" style="82" customWidth="1"/>
    <col min="18" max="18" width="15.140625" style="21" customWidth="1"/>
    <col min="19" max="19" width="14.85546875" style="85" customWidth="1"/>
    <col min="20" max="20" width="15.42578125" style="85" customWidth="1"/>
    <col min="21" max="21" width="18.42578125" style="21" customWidth="1"/>
    <col min="22" max="22" width="9.140625" customWidth="1"/>
    <col min="23" max="16384" width="9.140625" hidden="1"/>
  </cols>
  <sheetData>
    <row r="1" spans="1:21" s="55" customFormat="1" x14ac:dyDescent="0.2">
      <c r="B1" s="64" t="s">
        <v>32</v>
      </c>
      <c r="C1" s="64" t="s">
        <v>67</v>
      </c>
      <c r="D1" s="98" t="s">
        <v>36</v>
      </c>
      <c r="E1" s="98"/>
      <c r="F1" s="58" t="s">
        <v>88</v>
      </c>
    </row>
    <row r="2" spans="1:21" x14ac:dyDescent="0.2">
      <c r="B2"/>
      <c r="C2"/>
      <c r="D2" s="2"/>
      <c r="E2" s="2"/>
      <c r="F2"/>
      <c r="G2"/>
      <c r="K2" s="1"/>
      <c r="L2" s="1"/>
      <c r="M2"/>
      <c r="N2"/>
      <c r="O2"/>
      <c r="P2"/>
      <c r="Q2"/>
      <c r="R2"/>
      <c r="S2" s="1"/>
      <c r="T2"/>
      <c r="U2"/>
    </row>
    <row r="3" spans="1:21" x14ac:dyDescent="0.2">
      <c r="B3"/>
      <c r="C3"/>
      <c r="D3" s="2"/>
      <c r="E3" s="2"/>
      <c r="F3"/>
      <c r="G3"/>
      <c r="K3" s="1"/>
      <c r="L3" s="1"/>
      <c r="M3"/>
      <c r="N3"/>
      <c r="O3"/>
      <c r="P3"/>
      <c r="Q3"/>
      <c r="R3"/>
      <c r="S3" s="1"/>
      <c r="T3"/>
      <c r="U3"/>
    </row>
    <row r="4" spans="1:21" s="22" customFormat="1" ht="25.5" x14ac:dyDescent="0.2">
      <c r="A4" s="18"/>
      <c r="B4" s="25" t="s">
        <v>1</v>
      </c>
      <c r="C4" s="26" t="s">
        <v>2</v>
      </c>
      <c r="D4" s="25" t="s">
        <v>43</v>
      </c>
      <c r="E4" s="25" t="s">
        <v>61</v>
      </c>
      <c r="F4" s="26" t="s">
        <v>3</v>
      </c>
      <c r="G4" s="25" t="s">
        <v>42</v>
      </c>
      <c r="H4" s="26" t="s">
        <v>4</v>
      </c>
      <c r="I4" s="26" t="s">
        <v>41</v>
      </c>
      <c r="J4" s="25" t="s">
        <v>44</v>
      </c>
      <c r="K4" s="25" t="s">
        <v>55</v>
      </c>
      <c r="L4" s="25" t="s">
        <v>45</v>
      </c>
      <c r="M4" s="25" t="s">
        <v>46</v>
      </c>
      <c r="N4" s="25" t="s">
        <v>5</v>
      </c>
      <c r="O4" s="25" t="s">
        <v>6</v>
      </c>
      <c r="P4" s="25" t="s">
        <v>52</v>
      </c>
      <c r="Q4" s="25" t="s">
        <v>53</v>
      </c>
      <c r="R4" s="25" t="s">
        <v>47</v>
      </c>
      <c r="S4" s="25" t="s">
        <v>48</v>
      </c>
      <c r="T4" s="25" t="s">
        <v>49</v>
      </c>
      <c r="U4" s="25" t="s">
        <v>7</v>
      </c>
    </row>
    <row r="5" spans="1:21" x14ac:dyDescent="0.2">
      <c r="B5" s="69">
        <v>1</v>
      </c>
      <c r="C5" s="70" t="s">
        <v>8</v>
      </c>
      <c r="D5" s="71">
        <v>20</v>
      </c>
      <c r="E5" s="71">
        <v>30</v>
      </c>
      <c r="F5" s="72" t="s">
        <v>9</v>
      </c>
      <c r="G5" s="69">
        <v>1</v>
      </c>
      <c r="H5" s="27">
        <f>IF(B5="","",Setup!E$7)</f>
        <v>2.1000000000000001E-2</v>
      </c>
      <c r="I5" s="27">
        <f>IF(B5="","",Setup!E$5)</f>
        <v>6.2E-2</v>
      </c>
      <c r="J5" s="27">
        <f>IF(B5="","",Setup!E$6)</f>
        <v>1.4500000000000001E-2</v>
      </c>
      <c r="K5" s="77"/>
      <c r="L5" s="77">
        <v>0.03</v>
      </c>
      <c r="M5" s="78">
        <v>600</v>
      </c>
      <c r="N5" s="78">
        <v>40</v>
      </c>
      <c r="O5" s="78">
        <v>60</v>
      </c>
      <c r="P5" s="78"/>
      <c r="Q5" s="78"/>
      <c r="R5" s="29">
        <f>IF(B5="","",SUM(M5:Q5))</f>
        <v>700</v>
      </c>
      <c r="S5" s="83"/>
      <c r="T5" s="83"/>
      <c r="U5" s="29">
        <f>IF(B5="","",SUM(S5:T5))</f>
        <v>0</v>
      </c>
    </row>
    <row r="6" spans="1:21" x14ac:dyDescent="0.2">
      <c r="B6" s="69"/>
      <c r="C6" s="70"/>
      <c r="D6" s="71"/>
      <c r="E6" s="71"/>
      <c r="F6" s="69"/>
      <c r="G6" s="69"/>
      <c r="H6" s="27" t="str">
        <f>IF(B6="","",Setup!E$7)</f>
        <v/>
      </c>
      <c r="I6" s="27" t="str">
        <f>IF(B6="","",Setup!E$5)</f>
        <v/>
      </c>
      <c r="J6" s="27" t="str">
        <f>IF(B6="","",Setup!E$6)</f>
        <v/>
      </c>
      <c r="K6" s="77"/>
      <c r="L6" s="77"/>
      <c r="M6" s="78"/>
      <c r="N6" s="78"/>
      <c r="O6" s="78"/>
      <c r="P6" s="78"/>
      <c r="Q6" s="78"/>
      <c r="R6" s="29" t="str">
        <f t="shared" ref="R6:R69" si="0">IF(B6="","",SUM(M6:Q6))</f>
        <v/>
      </c>
      <c r="S6" s="83"/>
      <c r="T6" s="83"/>
      <c r="U6" s="29" t="str">
        <f t="shared" ref="U6:U69" si="1">IF(B6="","",SUM(S6:T6))</f>
        <v/>
      </c>
    </row>
    <row r="7" spans="1:21" x14ac:dyDescent="0.2">
      <c r="B7" s="69"/>
      <c r="C7" s="70"/>
      <c r="D7" s="71"/>
      <c r="E7" s="71"/>
      <c r="F7" s="69"/>
      <c r="G7" s="69"/>
      <c r="H7" s="27" t="str">
        <f>IF(B7="","",Setup!E$7)</f>
        <v/>
      </c>
      <c r="I7" s="27" t="str">
        <f>IF(B7="","",Setup!E$5)</f>
        <v/>
      </c>
      <c r="J7" s="27" t="str">
        <f>IF(B7="","",Setup!E$6)</f>
        <v/>
      </c>
      <c r="K7" s="77"/>
      <c r="L7" s="77"/>
      <c r="M7" s="78"/>
      <c r="N7" s="78"/>
      <c r="O7" s="78"/>
      <c r="P7" s="78"/>
      <c r="Q7" s="78"/>
      <c r="R7" s="29" t="str">
        <f t="shared" si="0"/>
        <v/>
      </c>
      <c r="S7" s="83"/>
      <c r="T7" s="83"/>
      <c r="U7" s="29" t="str">
        <f t="shared" si="1"/>
        <v/>
      </c>
    </row>
    <row r="8" spans="1:21" x14ac:dyDescent="0.2">
      <c r="B8" s="69"/>
      <c r="C8" s="70"/>
      <c r="D8" s="71"/>
      <c r="E8" s="71"/>
      <c r="F8" s="69"/>
      <c r="G8" s="69"/>
      <c r="H8" s="27" t="str">
        <f>IF(B8="","",Setup!E$7)</f>
        <v/>
      </c>
      <c r="I8" s="27" t="str">
        <f>IF(B8="","",Setup!E$5)</f>
        <v/>
      </c>
      <c r="J8" s="27" t="str">
        <f>IF(B8="","",Setup!E$6)</f>
        <v/>
      </c>
      <c r="K8" s="77"/>
      <c r="L8" s="77"/>
      <c r="M8" s="78"/>
      <c r="N8" s="78"/>
      <c r="O8" s="78"/>
      <c r="P8" s="78"/>
      <c r="Q8" s="78"/>
      <c r="R8" s="29" t="str">
        <f t="shared" si="0"/>
        <v/>
      </c>
      <c r="S8" s="83"/>
      <c r="T8" s="83"/>
      <c r="U8" s="29" t="str">
        <f t="shared" si="1"/>
        <v/>
      </c>
    </row>
    <row r="9" spans="1:21" x14ac:dyDescent="0.2">
      <c r="B9" s="69"/>
      <c r="C9" s="70"/>
      <c r="D9" s="71"/>
      <c r="E9" s="71"/>
      <c r="F9" s="69"/>
      <c r="G9" s="69"/>
      <c r="H9" s="27" t="str">
        <f>IF(B9="","",Setup!E$7)</f>
        <v/>
      </c>
      <c r="I9" s="27" t="str">
        <f>IF(B9="","",Setup!E$5)</f>
        <v/>
      </c>
      <c r="J9" s="27" t="str">
        <f>IF(B9="","",Setup!E$6)</f>
        <v/>
      </c>
      <c r="K9" s="77"/>
      <c r="L9" s="77"/>
      <c r="M9" s="78"/>
      <c r="N9" s="78"/>
      <c r="O9" s="78"/>
      <c r="P9" s="78"/>
      <c r="Q9" s="78"/>
      <c r="R9" s="29" t="str">
        <f t="shared" si="0"/>
        <v/>
      </c>
      <c r="S9" s="83"/>
      <c r="T9" s="83"/>
      <c r="U9" s="29" t="str">
        <f t="shared" si="1"/>
        <v/>
      </c>
    </row>
    <row r="10" spans="1:21" x14ac:dyDescent="0.2">
      <c r="B10" s="69"/>
      <c r="C10" s="70"/>
      <c r="D10" s="71"/>
      <c r="E10" s="71"/>
      <c r="F10" s="69"/>
      <c r="G10" s="69"/>
      <c r="H10" s="27" t="str">
        <f>IF(B10="","",Setup!E$7)</f>
        <v/>
      </c>
      <c r="I10" s="27" t="str">
        <f>IF(B10="","",Setup!E$5)</f>
        <v/>
      </c>
      <c r="J10" s="27" t="str">
        <f>IF(B10="","",Setup!E$6)</f>
        <v/>
      </c>
      <c r="K10" s="77"/>
      <c r="L10" s="77"/>
      <c r="M10" s="78"/>
      <c r="N10" s="78"/>
      <c r="O10" s="78"/>
      <c r="P10" s="78"/>
      <c r="Q10" s="78"/>
      <c r="R10" s="29" t="str">
        <f t="shared" si="0"/>
        <v/>
      </c>
      <c r="S10" s="83"/>
      <c r="T10" s="83"/>
      <c r="U10" s="29" t="str">
        <f t="shared" si="1"/>
        <v/>
      </c>
    </row>
    <row r="11" spans="1:21" x14ac:dyDescent="0.2">
      <c r="B11" s="69"/>
      <c r="C11" s="70"/>
      <c r="D11" s="71"/>
      <c r="E11" s="71"/>
      <c r="F11" s="69"/>
      <c r="G11" s="69"/>
      <c r="H11" s="27" t="str">
        <f>IF(B11="","",Setup!E$7)</f>
        <v/>
      </c>
      <c r="I11" s="27" t="str">
        <f>IF(B11="","",Setup!E$5)</f>
        <v/>
      </c>
      <c r="J11" s="27" t="str">
        <f>IF(B11="","",Setup!E$6)</f>
        <v/>
      </c>
      <c r="K11" s="77"/>
      <c r="L11" s="77"/>
      <c r="M11" s="78"/>
      <c r="N11" s="78"/>
      <c r="O11" s="78"/>
      <c r="P11" s="78"/>
      <c r="Q11" s="78"/>
      <c r="R11" s="29" t="str">
        <f t="shared" si="0"/>
        <v/>
      </c>
      <c r="S11" s="83"/>
      <c r="T11" s="83"/>
      <c r="U11" s="29" t="str">
        <f t="shared" si="1"/>
        <v/>
      </c>
    </row>
    <row r="12" spans="1:21" x14ac:dyDescent="0.2">
      <c r="B12" s="69"/>
      <c r="C12" s="70"/>
      <c r="D12" s="71"/>
      <c r="E12" s="71"/>
      <c r="F12" s="69"/>
      <c r="G12" s="69"/>
      <c r="H12" s="27" t="str">
        <f>IF(B12="","",Setup!E$7)</f>
        <v/>
      </c>
      <c r="I12" s="27" t="str">
        <f>IF(B12="","",Setup!E$5)</f>
        <v/>
      </c>
      <c r="J12" s="27" t="str">
        <f>IF(B12="","",Setup!E$6)</f>
        <v/>
      </c>
      <c r="K12" s="77"/>
      <c r="L12" s="77"/>
      <c r="M12" s="78"/>
      <c r="N12" s="78"/>
      <c r="O12" s="78"/>
      <c r="P12" s="78"/>
      <c r="Q12" s="78"/>
      <c r="R12" s="29" t="str">
        <f t="shared" si="0"/>
        <v/>
      </c>
      <c r="S12" s="83"/>
      <c r="T12" s="83"/>
      <c r="U12" s="29" t="str">
        <f t="shared" si="1"/>
        <v/>
      </c>
    </row>
    <row r="13" spans="1:21" x14ac:dyDescent="0.2">
      <c r="B13" s="69"/>
      <c r="C13" s="70"/>
      <c r="D13" s="71"/>
      <c r="E13" s="71"/>
      <c r="F13" s="69"/>
      <c r="G13" s="69"/>
      <c r="H13" s="27" t="str">
        <f>IF(B13="","",Setup!E$7)</f>
        <v/>
      </c>
      <c r="I13" s="27" t="str">
        <f>IF(B13="","",Setup!E$5)</f>
        <v/>
      </c>
      <c r="J13" s="27" t="str">
        <f>IF(B13="","",Setup!E$6)</f>
        <v/>
      </c>
      <c r="K13" s="77"/>
      <c r="L13" s="77"/>
      <c r="M13" s="78"/>
      <c r="N13" s="78"/>
      <c r="O13" s="78"/>
      <c r="P13" s="78"/>
      <c r="Q13" s="78"/>
      <c r="R13" s="29" t="str">
        <f t="shared" si="0"/>
        <v/>
      </c>
      <c r="S13" s="83"/>
      <c r="T13" s="83"/>
      <c r="U13" s="29" t="str">
        <f t="shared" si="1"/>
        <v/>
      </c>
    </row>
    <row r="14" spans="1:21" x14ac:dyDescent="0.2">
      <c r="B14" s="69"/>
      <c r="C14" s="70"/>
      <c r="D14" s="71"/>
      <c r="E14" s="71"/>
      <c r="F14" s="69"/>
      <c r="G14" s="69"/>
      <c r="H14" s="27" t="str">
        <f>IF(B14="","",Setup!E$7)</f>
        <v/>
      </c>
      <c r="I14" s="27" t="str">
        <f>IF(B14="","",Setup!E$5)</f>
        <v/>
      </c>
      <c r="J14" s="27" t="str">
        <f>IF(B14="","",Setup!E$6)</f>
        <v/>
      </c>
      <c r="K14" s="77"/>
      <c r="L14" s="77"/>
      <c r="M14" s="78"/>
      <c r="N14" s="78"/>
      <c r="O14" s="78"/>
      <c r="P14" s="78"/>
      <c r="Q14" s="78"/>
      <c r="R14" s="29" t="str">
        <f t="shared" si="0"/>
        <v/>
      </c>
      <c r="S14" s="83"/>
      <c r="T14" s="83"/>
      <c r="U14" s="29" t="str">
        <f t="shared" si="1"/>
        <v/>
      </c>
    </row>
    <row r="15" spans="1:21" x14ac:dyDescent="0.2">
      <c r="B15" s="69"/>
      <c r="C15" s="70"/>
      <c r="D15" s="71"/>
      <c r="E15" s="71"/>
      <c r="F15" s="69"/>
      <c r="G15" s="69"/>
      <c r="H15" s="27" t="str">
        <f>IF(B15="","",Setup!E$7)</f>
        <v/>
      </c>
      <c r="I15" s="27" t="str">
        <f>IF(B15="","",Setup!E$5)</f>
        <v/>
      </c>
      <c r="J15" s="27" t="str">
        <f>IF(B15="","",Setup!E$6)</f>
        <v/>
      </c>
      <c r="K15" s="77"/>
      <c r="L15" s="77"/>
      <c r="M15" s="78"/>
      <c r="N15" s="78"/>
      <c r="O15" s="78"/>
      <c r="P15" s="78"/>
      <c r="Q15" s="78"/>
      <c r="R15" s="29" t="str">
        <f t="shared" si="0"/>
        <v/>
      </c>
      <c r="S15" s="83"/>
      <c r="T15" s="83"/>
      <c r="U15" s="29" t="str">
        <f t="shared" si="1"/>
        <v/>
      </c>
    </row>
    <row r="16" spans="1:21" x14ac:dyDescent="0.2">
      <c r="B16" s="69"/>
      <c r="C16" s="70"/>
      <c r="D16" s="71"/>
      <c r="E16" s="71"/>
      <c r="F16" s="69"/>
      <c r="G16" s="69"/>
      <c r="H16" s="27" t="str">
        <f>IF(B16="","",Setup!E$7)</f>
        <v/>
      </c>
      <c r="I16" s="27" t="str">
        <f>IF(B16="","",Setup!E$5)</f>
        <v/>
      </c>
      <c r="J16" s="27" t="str">
        <f>IF(B16="","",Setup!E$6)</f>
        <v/>
      </c>
      <c r="K16" s="77"/>
      <c r="L16" s="77"/>
      <c r="M16" s="78"/>
      <c r="N16" s="78"/>
      <c r="O16" s="78"/>
      <c r="P16" s="78"/>
      <c r="Q16" s="78"/>
      <c r="R16" s="29" t="str">
        <f t="shared" si="0"/>
        <v/>
      </c>
      <c r="S16" s="83"/>
      <c r="T16" s="83"/>
      <c r="U16" s="29" t="str">
        <f t="shared" si="1"/>
        <v/>
      </c>
    </row>
    <row r="17" spans="2:21" x14ac:dyDescent="0.2">
      <c r="B17" s="69"/>
      <c r="C17" s="70"/>
      <c r="D17" s="71"/>
      <c r="E17" s="71"/>
      <c r="F17" s="69"/>
      <c r="G17" s="69"/>
      <c r="H17" s="27" t="str">
        <f>IF(B17="","",Setup!E$7)</f>
        <v/>
      </c>
      <c r="I17" s="27" t="str">
        <f>IF(B17="","",Setup!E$5)</f>
        <v/>
      </c>
      <c r="J17" s="27" t="str">
        <f>IF(B17="","",Setup!E$6)</f>
        <v/>
      </c>
      <c r="K17" s="77"/>
      <c r="L17" s="77"/>
      <c r="M17" s="78"/>
      <c r="N17" s="78"/>
      <c r="O17" s="78"/>
      <c r="P17" s="78"/>
      <c r="Q17" s="78"/>
      <c r="R17" s="29" t="str">
        <f t="shared" si="0"/>
        <v/>
      </c>
      <c r="S17" s="83"/>
      <c r="T17" s="83"/>
      <c r="U17" s="29" t="str">
        <f t="shared" si="1"/>
        <v/>
      </c>
    </row>
    <row r="18" spans="2:21" x14ac:dyDescent="0.2">
      <c r="B18" s="69"/>
      <c r="C18" s="70"/>
      <c r="D18" s="71"/>
      <c r="E18" s="71"/>
      <c r="F18" s="69"/>
      <c r="G18" s="69"/>
      <c r="H18" s="27" t="str">
        <f>IF(B18="","",Setup!E$7)</f>
        <v/>
      </c>
      <c r="I18" s="27" t="str">
        <f>IF(B18="","",Setup!E$5)</f>
        <v/>
      </c>
      <c r="J18" s="27" t="str">
        <f>IF(B18="","",Setup!E$6)</f>
        <v/>
      </c>
      <c r="K18" s="77"/>
      <c r="L18" s="77"/>
      <c r="M18" s="78"/>
      <c r="N18" s="78"/>
      <c r="O18" s="78"/>
      <c r="P18" s="78"/>
      <c r="Q18" s="78"/>
      <c r="R18" s="29" t="str">
        <f t="shared" si="0"/>
        <v/>
      </c>
      <c r="S18" s="83"/>
      <c r="T18" s="83"/>
      <c r="U18" s="29" t="str">
        <f t="shared" si="1"/>
        <v/>
      </c>
    </row>
    <row r="19" spans="2:21" x14ac:dyDescent="0.2">
      <c r="B19" s="69"/>
      <c r="C19" s="70"/>
      <c r="D19" s="71"/>
      <c r="E19" s="71"/>
      <c r="F19" s="69"/>
      <c r="G19" s="69"/>
      <c r="H19" s="27" t="str">
        <f>IF(B19="","",Setup!E$7)</f>
        <v/>
      </c>
      <c r="I19" s="27" t="str">
        <f>IF(B19="","",Setup!E$5)</f>
        <v/>
      </c>
      <c r="J19" s="27" t="str">
        <f>IF(B19="","",Setup!E$6)</f>
        <v/>
      </c>
      <c r="K19" s="77"/>
      <c r="L19" s="77"/>
      <c r="M19" s="78"/>
      <c r="N19" s="78"/>
      <c r="O19" s="78"/>
      <c r="P19" s="78"/>
      <c r="Q19" s="78"/>
      <c r="R19" s="29" t="str">
        <f t="shared" si="0"/>
        <v/>
      </c>
      <c r="S19" s="83"/>
      <c r="T19" s="83"/>
      <c r="U19" s="29" t="str">
        <f t="shared" si="1"/>
        <v/>
      </c>
    </row>
    <row r="20" spans="2:21" x14ac:dyDescent="0.2">
      <c r="B20" s="69"/>
      <c r="C20" s="70"/>
      <c r="D20" s="71"/>
      <c r="E20" s="71"/>
      <c r="F20" s="69"/>
      <c r="G20" s="69"/>
      <c r="H20" s="27" t="str">
        <f>IF(B20="","",Setup!E$7)</f>
        <v/>
      </c>
      <c r="I20" s="27" t="str">
        <f>IF(B20="","",Setup!E$5)</f>
        <v/>
      </c>
      <c r="J20" s="27" t="str">
        <f>IF(B20="","",Setup!E$6)</f>
        <v/>
      </c>
      <c r="K20" s="77"/>
      <c r="L20" s="77"/>
      <c r="M20" s="78"/>
      <c r="N20" s="78"/>
      <c r="O20" s="78"/>
      <c r="P20" s="78"/>
      <c r="Q20" s="78"/>
      <c r="R20" s="29" t="str">
        <f t="shared" si="0"/>
        <v/>
      </c>
      <c r="S20" s="83"/>
      <c r="T20" s="83"/>
      <c r="U20" s="29" t="str">
        <f t="shared" si="1"/>
        <v/>
      </c>
    </row>
    <row r="21" spans="2:21" x14ac:dyDescent="0.2">
      <c r="B21" s="69"/>
      <c r="C21" s="70"/>
      <c r="D21" s="71"/>
      <c r="E21" s="71"/>
      <c r="F21" s="69"/>
      <c r="G21" s="69"/>
      <c r="H21" s="27" t="str">
        <f>IF(B21="","",Setup!E$7)</f>
        <v/>
      </c>
      <c r="I21" s="27" t="str">
        <f>IF(B21="","",Setup!E$5)</f>
        <v/>
      </c>
      <c r="J21" s="27" t="str">
        <f>IF(B21="","",Setup!E$6)</f>
        <v/>
      </c>
      <c r="K21" s="77"/>
      <c r="L21" s="77"/>
      <c r="M21" s="78"/>
      <c r="N21" s="78"/>
      <c r="O21" s="78"/>
      <c r="P21" s="78"/>
      <c r="Q21" s="78"/>
      <c r="R21" s="29" t="str">
        <f t="shared" si="0"/>
        <v/>
      </c>
      <c r="S21" s="83"/>
      <c r="T21" s="83"/>
      <c r="U21" s="29" t="str">
        <f t="shared" si="1"/>
        <v/>
      </c>
    </row>
    <row r="22" spans="2:21" x14ac:dyDescent="0.2">
      <c r="B22" s="69"/>
      <c r="C22" s="70"/>
      <c r="D22" s="71"/>
      <c r="E22" s="71"/>
      <c r="F22" s="69"/>
      <c r="G22" s="69"/>
      <c r="H22" s="27" t="str">
        <f>IF(B22="","",Setup!E$7)</f>
        <v/>
      </c>
      <c r="I22" s="27" t="str">
        <f>IF(B22="","",Setup!E$5)</f>
        <v/>
      </c>
      <c r="J22" s="27" t="str">
        <f>IF(B22="","",Setup!E$6)</f>
        <v/>
      </c>
      <c r="K22" s="77"/>
      <c r="L22" s="77"/>
      <c r="M22" s="78"/>
      <c r="N22" s="78"/>
      <c r="O22" s="78"/>
      <c r="P22" s="78"/>
      <c r="Q22" s="78"/>
      <c r="R22" s="29" t="str">
        <f t="shared" si="0"/>
        <v/>
      </c>
      <c r="S22" s="83"/>
      <c r="T22" s="83"/>
      <c r="U22" s="29" t="str">
        <f t="shared" si="1"/>
        <v/>
      </c>
    </row>
    <row r="23" spans="2:21" x14ac:dyDescent="0.2">
      <c r="B23" s="69"/>
      <c r="C23" s="70"/>
      <c r="D23" s="71"/>
      <c r="E23" s="71"/>
      <c r="F23" s="69"/>
      <c r="G23" s="69"/>
      <c r="H23" s="27" t="str">
        <f>IF(B23="","",Setup!E$7)</f>
        <v/>
      </c>
      <c r="I23" s="27" t="str">
        <f>IF(B23="","",Setup!E$5)</f>
        <v/>
      </c>
      <c r="J23" s="27" t="str">
        <f>IF(B23="","",Setup!E$6)</f>
        <v/>
      </c>
      <c r="K23" s="77"/>
      <c r="L23" s="77"/>
      <c r="M23" s="78"/>
      <c r="N23" s="78"/>
      <c r="O23" s="78"/>
      <c r="P23" s="78"/>
      <c r="Q23" s="78"/>
      <c r="R23" s="29" t="str">
        <f t="shared" si="0"/>
        <v/>
      </c>
      <c r="S23" s="83"/>
      <c r="T23" s="83"/>
      <c r="U23" s="29" t="str">
        <f t="shared" si="1"/>
        <v/>
      </c>
    </row>
    <row r="24" spans="2:21" x14ac:dyDescent="0.2">
      <c r="B24" s="69"/>
      <c r="C24" s="70"/>
      <c r="D24" s="71"/>
      <c r="E24" s="71"/>
      <c r="F24" s="69"/>
      <c r="G24" s="69"/>
      <c r="H24" s="27" t="str">
        <f>IF(B24="","",Setup!E$7)</f>
        <v/>
      </c>
      <c r="I24" s="27" t="str">
        <f>IF(B24="","",Setup!E$5)</f>
        <v/>
      </c>
      <c r="J24" s="27" t="str">
        <f>IF(B24="","",Setup!E$6)</f>
        <v/>
      </c>
      <c r="K24" s="77"/>
      <c r="L24" s="77"/>
      <c r="M24" s="78"/>
      <c r="N24" s="78"/>
      <c r="O24" s="78"/>
      <c r="P24" s="78"/>
      <c r="Q24" s="78"/>
      <c r="R24" s="29" t="str">
        <f t="shared" si="0"/>
        <v/>
      </c>
      <c r="S24" s="83"/>
      <c r="T24" s="83"/>
      <c r="U24" s="29" t="str">
        <f t="shared" si="1"/>
        <v/>
      </c>
    </row>
    <row r="25" spans="2:21" x14ac:dyDescent="0.2">
      <c r="B25" s="69"/>
      <c r="C25" s="70"/>
      <c r="D25" s="71"/>
      <c r="E25" s="71"/>
      <c r="F25" s="69"/>
      <c r="G25" s="69"/>
      <c r="H25" s="27" t="str">
        <f>IF(B25="","",Setup!E$7)</f>
        <v/>
      </c>
      <c r="I25" s="27" t="str">
        <f>IF(B25="","",Setup!E$5)</f>
        <v/>
      </c>
      <c r="J25" s="27" t="str">
        <f>IF(B25="","",Setup!E$6)</f>
        <v/>
      </c>
      <c r="K25" s="77"/>
      <c r="L25" s="77"/>
      <c r="M25" s="78"/>
      <c r="N25" s="78"/>
      <c r="O25" s="78"/>
      <c r="P25" s="78"/>
      <c r="Q25" s="78"/>
      <c r="R25" s="29" t="str">
        <f t="shared" si="0"/>
        <v/>
      </c>
      <c r="S25" s="83"/>
      <c r="T25" s="83"/>
      <c r="U25" s="29" t="str">
        <f t="shared" si="1"/>
        <v/>
      </c>
    </row>
    <row r="26" spans="2:21" x14ac:dyDescent="0.2">
      <c r="B26" s="69"/>
      <c r="C26" s="70"/>
      <c r="D26" s="71"/>
      <c r="E26" s="71"/>
      <c r="F26" s="69"/>
      <c r="G26" s="69"/>
      <c r="H26" s="27" t="str">
        <f>IF(B26="","",Setup!E$7)</f>
        <v/>
      </c>
      <c r="I26" s="27" t="str">
        <f>IF(B26="","",Setup!E$5)</f>
        <v/>
      </c>
      <c r="J26" s="27" t="str">
        <f>IF(B26="","",Setup!E$6)</f>
        <v/>
      </c>
      <c r="K26" s="77"/>
      <c r="L26" s="77"/>
      <c r="M26" s="78"/>
      <c r="N26" s="78"/>
      <c r="O26" s="78"/>
      <c r="P26" s="78"/>
      <c r="Q26" s="78"/>
      <c r="R26" s="29" t="str">
        <f t="shared" si="0"/>
        <v/>
      </c>
      <c r="S26" s="83"/>
      <c r="T26" s="83"/>
      <c r="U26" s="29" t="str">
        <f t="shared" si="1"/>
        <v/>
      </c>
    </row>
    <row r="27" spans="2:21" x14ac:dyDescent="0.2">
      <c r="B27" s="69"/>
      <c r="C27" s="70"/>
      <c r="D27" s="71"/>
      <c r="E27" s="71"/>
      <c r="F27" s="69"/>
      <c r="G27" s="69"/>
      <c r="H27" s="27" t="str">
        <f>IF(B27="","",Setup!E$7)</f>
        <v/>
      </c>
      <c r="I27" s="27" t="str">
        <f>IF(B27="","",Setup!E$5)</f>
        <v/>
      </c>
      <c r="J27" s="27" t="str">
        <f>IF(B27="","",Setup!E$6)</f>
        <v/>
      </c>
      <c r="K27" s="77"/>
      <c r="L27" s="77"/>
      <c r="M27" s="78"/>
      <c r="N27" s="78"/>
      <c r="O27" s="78"/>
      <c r="P27" s="78"/>
      <c r="Q27" s="78"/>
      <c r="R27" s="29" t="str">
        <f t="shared" si="0"/>
        <v/>
      </c>
      <c r="S27" s="83"/>
      <c r="T27" s="83"/>
      <c r="U27" s="29" t="str">
        <f t="shared" si="1"/>
        <v/>
      </c>
    </row>
    <row r="28" spans="2:21" x14ac:dyDescent="0.2">
      <c r="B28" s="69"/>
      <c r="C28" s="70"/>
      <c r="D28" s="71"/>
      <c r="E28" s="71"/>
      <c r="F28" s="69"/>
      <c r="G28" s="69"/>
      <c r="H28" s="27" t="str">
        <f>IF(B28="","",Setup!E$7)</f>
        <v/>
      </c>
      <c r="I28" s="27" t="str">
        <f>IF(B28="","",Setup!E$5)</f>
        <v/>
      </c>
      <c r="J28" s="27" t="str">
        <f>IF(B28="","",Setup!E$6)</f>
        <v/>
      </c>
      <c r="K28" s="77"/>
      <c r="L28" s="77"/>
      <c r="M28" s="78"/>
      <c r="N28" s="78"/>
      <c r="O28" s="78"/>
      <c r="P28" s="78"/>
      <c r="Q28" s="78"/>
      <c r="R28" s="29" t="str">
        <f t="shared" si="0"/>
        <v/>
      </c>
      <c r="S28" s="83"/>
      <c r="T28" s="83"/>
      <c r="U28" s="29" t="str">
        <f t="shared" si="1"/>
        <v/>
      </c>
    </row>
    <row r="29" spans="2:21" x14ac:dyDescent="0.2">
      <c r="B29" s="69"/>
      <c r="C29" s="70"/>
      <c r="D29" s="71"/>
      <c r="E29" s="71"/>
      <c r="F29" s="69"/>
      <c r="G29" s="69"/>
      <c r="H29" s="27" t="str">
        <f>IF(B29="","",Setup!E$7)</f>
        <v/>
      </c>
      <c r="I29" s="27" t="str">
        <f>IF(B29="","",Setup!E$5)</f>
        <v/>
      </c>
      <c r="J29" s="27" t="str">
        <f>IF(B29="","",Setup!E$6)</f>
        <v/>
      </c>
      <c r="K29" s="77"/>
      <c r="L29" s="77"/>
      <c r="M29" s="78"/>
      <c r="N29" s="78"/>
      <c r="O29" s="78"/>
      <c r="P29" s="78"/>
      <c r="Q29" s="78"/>
      <c r="R29" s="29" t="str">
        <f t="shared" si="0"/>
        <v/>
      </c>
      <c r="S29" s="83"/>
      <c r="T29" s="83"/>
      <c r="U29" s="29" t="str">
        <f t="shared" si="1"/>
        <v/>
      </c>
    </row>
    <row r="30" spans="2:21" x14ac:dyDescent="0.2">
      <c r="B30" s="69"/>
      <c r="C30" s="70"/>
      <c r="D30" s="71"/>
      <c r="E30" s="71"/>
      <c r="F30" s="69"/>
      <c r="G30" s="69"/>
      <c r="H30" s="27" t="str">
        <f>IF(B30="","",Setup!E$7)</f>
        <v/>
      </c>
      <c r="I30" s="27" t="str">
        <f>IF(B30="","",Setup!E$5)</f>
        <v/>
      </c>
      <c r="J30" s="27" t="str">
        <f>IF(B30="","",Setup!E$6)</f>
        <v/>
      </c>
      <c r="K30" s="77"/>
      <c r="L30" s="77"/>
      <c r="M30" s="78"/>
      <c r="N30" s="78"/>
      <c r="O30" s="78"/>
      <c r="P30" s="78"/>
      <c r="Q30" s="78"/>
      <c r="R30" s="29" t="str">
        <f t="shared" si="0"/>
        <v/>
      </c>
      <c r="S30" s="83"/>
      <c r="T30" s="83"/>
      <c r="U30" s="29" t="str">
        <f t="shared" si="1"/>
        <v/>
      </c>
    </row>
    <row r="31" spans="2:21" x14ac:dyDescent="0.2">
      <c r="B31" s="69"/>
      <c r="C31" s="70"/>
      <c r="D31" s="71"/>
      <c r="E31" s="71"/>
      <c r="F31" s="69"/>
      <c r="G31" s="69"/>
      <c r="H31" s="27" t="str">
        <f>IF(B31="","",Setup!E$7)</f>
        <v/>
      </c>
      <c r="I31" s="27" t="str">
        <f>IF(B31="","",Setup!E$5)</f>
        <v/>
      </c>
      <c r="J31" s="27" t="str">
        <f>IF(B31="","",Setup!E$6)</f>
        <v/>
      </c>
      <c r="K31" s="77"/>
      <c r="L31" s="77"/>
      <c r="M31" s="78"/>
      <c r="N31" s="78"/>
      <c r="O31" s="78"/>
      <c r="P31" s="78"/>
      <c r="Q31" s="78"/>
      <c r="R31" s="29" t="str">
        <f t="shared" si="0"/>
        <v/>
      </c>
      <c r="S31" s="83"/>
      <c r="T31" s="83"/>
      <c r="U31" s="29" t="str">
        <f t="shared" si="1"/>
        <v/>
      </c>
    </row>
    <row r="32" spans="2:21" x14ac:dyDescent="0.2">
      <c r="B32" s="69"/>
      <c r="C32" s="70"/>
      <c r="D32" s="71"/>
      <c r="E32" s="71"/>
      <c r="F32" s="69"/>
      <c r="G32" s="69"/>
      <c r="H32" s="27" t="str">
        <f>IF(B32="","",Setup!E$7)</f>
        <v/>
      </c>
      <c r="I32" s="27" t="str">
        <f>IF(B32="","",Setup!E$5)</f>
        <v/>
      </c>
      <c r="J32" s="27" t="str">
        <f>IF(B32="","",Setup!E$6)</f>
        <v/>
      </c>
      <c r="K32" s="77"/>
      <c r="L32" s="77"/>
      <c r="M32" s="78"/>
      <c r="N32" s="78"/>
      <c r="O32" s="78"/>
      <c r="P32" s="78"/>
      <c r="Q32" s="78"/>
      <c r="R32" s="29" t="str">
        <f t="shared" si="0"/>
        <v/>
      </c>
      <c r="S32" s="83"/>
      <c r="T32" s="83"/>
      <c r="U32" s="29" t="str">
        <f t="shared" si="1"/>
        <v/>
      </c>
    </row>
    <row r="33" spans="2:21" x14ac:dyDescent="0.2">
      <c r="B33" s="69"/>
      <c r="C33" s="70"/>
      <c r="D33" s="71"/>
      <c r="E33" s="71"/>
      <c r="F33" s="69"/>
      <c r="G33" s="69"/>
      <c r="H33" s="27" t="str">
        <f>IF(B33="","",Setup!E$7)</f>
        <v/>
      </c>
      <c r="I33" s="27" t="str">
        <f>IF(B33="","",Setup!E$5)</f>
        <v/>
      </c>
      <c r="J33" s="27" t="str">
        <f>IF(B33="","",Setup!E$6)</f>
        <v/>
      </c>
      <c r="K33" s="77"/>
      <c r="L33" s="77"/>
      <c r="M33" s="78"/>
      <c r="N33" s="78"/>
      <c r="O33" s="78"/>
      <c r="P33" s="78"/>
      <c r="Q33" s="78"/>
      <c r="R33" s="29" t="str">
        <f t="shared" si="0"/>
        <v/>
      </c>
      <c r="S33" s="83"/>
      <c r="T33" s="83"/>
      <c r="U33" s="29" t="str">
        <f t="shared" si="1"/>
        <v/>
      </c>
    </row>
    <row r="34" spans="2:21" x14ac:dyDescent="0.2">
      <c r="B34" s="69"/>
      <c r="C34" s="70"/>
      <c r="D34" s="71"/>
      <c r="E34" s="71"/>
      <c r="F34" s="69"/>
      <c r="G34" s="69"/>
      <c r="H34" s="27" t="str">
        <f>IF(B34="","",Setup!E$7)</f>
        <v/>
      </c>
      <c r="I34" s="27" t="str">
        <f>IF(B34="","",Setup!E$5)</f>
        <v/>
      </c>
      <c r="J34" s="27" t="str">
        <f>IF(B34="","",Setup!E$6)</f>
        <v/>
      </c>
      <c r="K34" s="77"/>
      <c r="L34" s="77"/>
      <c r="M34" s="78"/>
      <c r="N34" s="78"/>
      <c r="O34" s="78"/>
      <c r="P34" s="78"/>
      <c r="Q34" s="78"/>
      <c r="R34" s="29" t="str">
        <f t="shared" si="0"/>
        <v/>
      </c>
      <c r="S34" s="83"/>
      <c r="T34" s="83"/>
      <c r="U34" s="29" t="str">
        <f t="shared" si="1"/>
        <v/>
      </c>
    </row>
    <row r="35" spans="2:21" x14ac:dyDescent="0.2">
      <c r="B35" s="69"/>
      <c r="C35" s="70"/>
      <c r="D35" s="71"/>
      <c r="E35" s="71"/>
      <c r="F35" s="69"/>
      <c r="G35" s="69"/>
      <c r="H35" s="27" t="str">
        <f>IF(B35="","",Setup!E$7)</f>
        <v/>
      </c>
      <c r="I35" s="27" t="str">
        <f>IF(B35="","",Setup!E$5)</f>
        <v/>
      </c>
      <c r="J35" s="27" t="str">
        <f>IF(B35="","",Setup!E$6)</f>
        <v/>
      </c>
      <c r="K35" s="77"/>
      <c r="L35" s="77"/>
      <c r="M35" s="78"/>
      <c r="N35" s="78"/>
      <c r="O35" s="78"/>
      <c r="P35" s="78"/>
      <c r="Q35" s="78"/>
      <c r="R35" s="29" t="str">
        <f t="shared" si="0"/>
        <v/>
      </c>
      <c r="S35" s="83"/>
      <c r="T35" s="83"/>
      <c r="U35" s="29" t="str">
        <f t="shared" si="1"/>
        <v/>
      </c>
    </row>
    <row r="36" spans="2:21" x14ac:dyDescent="0.2">
      <c r="B36" s="69"/>
      <c r="C36" s="70"/>
      <c r="D36" s="71"/>
      <c r="E36" s="71"/>
      <c r="F36" s="69"/>
      <c r="G36" s="69"/>
      <c r="H36" s="27" t="str">
        <f>IF(B36="","",Setup!E$7)</f>
        <v/>
      </c>
      <c r="I36" s="27" t="str">
        <f>IF(B36="","",Setup!E$5)</f>
        <v/>
      </c>
      <c r="J36" s="27" t="str">
        <f>IF(B36="","",Setup!E$6)</f>
        <v/>
      </c>
      <c r="K36" s="77"/>
      <c r="L36" s="77"/>
      <c r="M36" s="78"/>
      <c r="N36" s="78"/>
      <c r="O36" s="78"/>
      <c r="P36" s="78"/>
      <c r="Q36" s="78"/>
      <c r="R36" s="29" t="str">
        <f t="shared" si="0"/>
        <v/>
      </c>
      <c r="S36" s="83"/>
      <c r="T36" s="83"/>
      <c r="U36" s="29" t="str">
        <f t="shared" si="1"/>
        <v/>
      </c>
    </row>
    <row r="37" spans="2:21" x14ac:dyDescent="0.2">
      <c r="B37" s="69"/>
      <c r="C37" s="70"/>
      <c r="D37" s="71"/>
      <c r="E37" s="71"/>
      <c r="F37" s="69"/>
      <c r="G37" s="69"/>
      <c r="H37" s="27" t="str">
        <f>IF(B37="","",Setup!E$7)</f>
        <v/>
      </c>
      <c r="I37" s="27" t="str">
        <f>IF(B37="","",Setup!E$5)</f>
        <v/>
      </c>
      <c r="J37" s="27" t="str">
        <f>IF(B37="","",Setup!E$6)</f>
        <v/>
      </c>
      <c r="K37" s="77"/>
      <c r="L37" s="77"/>
      <c r="M37" s="78"/>
      <c r="N37" s="78"/>
      <c r="O37" s="78"/>
      <c r="P37" s="78"/>
      <c r="Q37" s="78"/>
      <c r="R37" s="29" t="str">
        <f t="shared" si="0"/>
        <v/>
      </c>
      <c r="S37" s="83"/>
      <c r="T37" s="83"/>
      <c r="U37" s="29" t="str">
        <f t="shared" si="1"/>
        <v/>
      </c>
    </row>
    <row r="38" spans="2:21" x14ac:dyDescent="0.2">
      <c r="B38" s="69"/>
      <c r="C38" s="70"/>
      <c r="D38" s="71"/>
      <c r="E38" s="71"/>
      <c r="F38" s="69"/>
      <c r="G38" s="69"/>
      <c r="H38" s="27" t="str">
        <f>IF(B38="","",Setup!E$7)</f>
        <v/>
      </c>
      <c r="I38" s="27" t="str">
        <f>IF(B38="","",Setup!E$5)</f>
        <v/>
      </c>
      <c r="J38" s="27" t="str">
        <f>IF(B38="","",Setup!E$6)</f>
        <v/>
      </c>
      <c r="K38" s="77"/>
      <c r="L38" s="77"/>
      <c r="M38" s="78"/>
      <c r="N38" s="78"/>
      <c r="O38" s="78"/>
      <c r="P38" s="78"/>
      <c r="Q38" s="78"/>
      <c r="R38" s="29" t="str">
        <f t="shared" si="0"/>
        <v/>
      </c>
      <c r="S38" s="83"/>
      <c r="T38" s="83"/>
      <c r="U38" s="29" t="str">
        <f t="shared" si="1"/>
        <v/>
      </c>
    </row>
    <row r="39" spans="2:21" x14ac:dyDescent="0.2">
      <c r="B39" s="69"/>
      <c r="C39" s="70"/>
      <c r="D39" s="71"/>
      <c r="E39" s="71"/>
      <c r="F39" s="69"/>
      <c r="G39" s="69"/>
      <c r="H39" s="27" t="str">
        <f>IF(B39="","",Setup!E$7)</f>
        <v/>
      </c>
      <c r="I39" s="27" t="str">
        <f>IF(B39="","",Setup!E$5)</f>
        <v/>
      </c>
      <c r="J39" s="27" t="str">
        <f>IF(B39="","",Setup!E$6)</f>
        <v/>
      </c>
      <c r="K39" s="77"/>
      <c r="L39" s="77"/>
      <c r="M39" s="78"/>
      <c r="N39" s="78"/>
      <c r="O39" s="78"/>
      <c r="P39" s="78"/>
      <c r="Q39" s="78"/>
      <c r="R39" s="29" t="str">
        <f t="shared" si="0"/>
        <v/>
      </c>
      <c r="S39" s="83"/>
      <c r="T39" s="83"/>
      <c r="U39" s="29" t="str">
        <f t="shared" si="1"/>
        <v/>
      </c>
    </row>
    <row r="40" spans="2:21" x14ac:dyDescent="0.2">
      <c r="B40" s="69"/>
      <c r="C40" s="70"/>
      <c r="D40" s="71"/>
      <c r="E40" s="71"/>
      <c r="F40" s="69"/>
      <c r="G40" s="69"/>
      <c r="H40" s="27" t="str">
        <f>IF(B40="","",Setup!E$7)</f>
        <v/>
      </c>
      <c r="I40" s="27" t="str">
        <f>IF(B40="","",Setup!E$5)</f>
        <v/>
      </c>
      <c r="J40" s="27" t="str">
        <f>IF(B40="","",Setup!E$6)</f>
        <v/>
      </c>
      <c r="K40" s="77"/>
      <c r="L40" s="77"/>
      <c r="M40" s="78"/>
      <c r="N40" s="78"/>
      <c r="O40" s="78"/>
      <c r="P40" s="78"/>
      <c r="Q40" s="78"/>
      <c r="R40" s="29" t="str">
        <f t="shared" si="0"/>
        <v/>
      </c>
      <c r="S40" s="83"/>
      <c r="T40" s="83"/>
      <c r="U40" s="29" t="str">
        <f t="shared" si="1"/>
        <v/>
      </c>
    </row>
    <row r="41" spans="2:21" x14ac:dyDescent="0.2">
      <c r="B41" s="69"/>
      <c r="C41" s="70"/>
      <c r="D41" s="71"/>
      <c r="E41" s="71"/>
      <c r="F41" s="69"/>
      <c r="G41" s="69"/>
      <c r="H41" s="27" t="str">
        <f>IF(B41="","",Setup!E$7)</f>
        <v/>
      </c>
      <c r="I41" s="27" t="str">
        <f>IF(B41="","",Setup!E$5)</f>
        <v/>
      </c>
      <c r="J41" s="27" t="str">
        <f>IF(B41="","",Setup!E$6)</f>
        <v/>
      </c>
      <c r="K41" s="77"/>
      <c r="L41" s="77"/>
      <c r="M41" s="78"/>
      <c r="N41" s="78"/>
      <c r="O41" s="78"/>
      <c r="P41" s="78"/>
      <c r="Q41" s="78"/>
      <c r="R41" s="29" t="str">
        <f t="shared" si="0"/>
        <v/>
      </c>
      <c r="S41" s="83"/>
      <c r="T41" s="83"/>
      <c r="U41" s="29" t="str">
        <f t="shared" si="1"/>
        <v/>
      </c>
    </row>
    <row r="42" spans="2:21" x14ac:dyDescent="0.2">
      <c r="B42" s="69"/>
      <c r="C42" s="70"/>
      <c r="D42" s="71"/>
      <c r="E42" s="71"/>
      <c r="F42" s="69"/>
      <c r="G42" s="69"/>
      <c r="H42" s="27" t="str">
        <f>IF(B42="","",Setup!E$7)</f>
        <v/>
      </c>
      <c r="I42" s="27" t="str">
        <f>IF(B42="","",Setup!E$5)</f>
        <v/>
      </c>
      <c r="J42" s="27" t="str">
        <f>IF(B42="","",Setup!E$6)</f>
        <v/>
      </c>
      <c r="K42" s="77"/>
      <c r="L42" s="77"/>
      <c r="M42" s="78"/>
      <c r="N42" s="78"/>
      <c r="O42" s="78"/>
      <c r="P42" s="78"/>
      <c r="Q42" s="78"/>
      <c r="R42" s="29" t="str">
        <f t="shared" si="0"/>
        <v/>
      </c>
      <c r="S42" s="83"/>
      <c r="T42" s="83"/>
      <c r="U42" s="29" t="str">
        <f t="shared" si="1"/>
        <v/>
      </c>
    </row>
    <row r="43" spans="2:21" x14ac:dyDescent="0.2">
      <c r="B43" s="69"/>
      <c r="C43" s="70"/>
      <c r="D43" s="71"/>
      <c r="E43" s="71"/>
      <c r="F43" s="69"/>
      <c r="G43" s="69"/>
      <c r="H43" s="27" t="str">
        <f>IF(B43="","",Setup!E$7)</f>
        <v/>
      </c>
      <c r="I43" s="27" t="str">
        <f>IF(B43="","",Setup!E$5)</f>
        <v/>
      </c>
      <c r="J43" s="27" t="str">
        <f>IF(B43="","",Setup!E$6)</f>
        <v/>
      </c>
      <c r="K43" s="77"/>
      <c r="L43" s="77"/>
      <c r="M43" s="78"/>
      <c r="N43" s="78"/>
      <c r="O43" s="78"/>
      <c r="P43" s="78"/>
      <c r="Q43" s="78"/>
      <c r="R43" s="29" t="str">
        <f t="shared" si="0"/>
        <v/>
      </c>
      <c r="S43" s="83"/>
      <c r="T43" s="83"/>
      <c r="U43" s="29" t="str">
        <f t="shared" si="1"/>
        <v/>
      </c>
    </row>
    <row r="44" spans="2:21" x14ac:dyDescent="0.2">
      <c r="B44" s="69"/>
      <c r="C44" s="70"/>
      <c r="D44" s="71"/>
      <c r="E44" s="71"/>
      <c r="F44" s="69"/>
      <c r="G44" s="69"/>
      <c r="H44" s="27" t="str">
        <f>IF(B44="","",Setup!E$7)</f>
        <v/>
      </c>
      <c r="I44" s="27" t="str">
        <f>IF(B44="","",Setup!E$5)</f>
        <v/>
      </c>
      <c r="J44" s="27" t="str">
        <f>IF(B44="","",Setup!E$6)</f>
        <v/>
      </c>
      <c r="K44" s="77"/>
      <c r="L44" s="77"/>
      <c r="M44" s="78"/>
      <c r="N44" s="78"/>
      <c r="O44" s="78"/>
      <c r="P44" s="78"/>
      <c r="Q44" s="78"/>
      <c r="R44" s="29" t="str">
        <f t="shared" si="0"/>
        <v/>
      </c>
      <c r="S44" s="83"/>
      <c r="T44" s="83"/>
      <c r="U44" s="29" t="str">
        <f t="shared" si="1"/>
        <v/>
      </c>
    </row>
    <row r="45" spans="2:21" x14ac:dyDescent="0.2">
      <c r="B45" s="69"/>
      <c r="C45" s="70"/>
      <c r="D45" s="71"/>
      <c r="E45" s="71"/>
      <c r="F45" s="69"/>
      <c r="G45" s="69"/>
      <c r="H45" s="27" t="str">
        <f>IF(B45="","",Setup!E$7)</f>
        <v/>
      </c>
      <c r="I45" s="27" t="str">
        <f>IF(B45="","",Setup!E$5)</f>
        <v/>
      </c>
      <c r="J45" s="27" t="str">
        <f>IF(B45="","",Setup!E$6)</f>
        <v/>
      </c>
      <c r="K45" s="77"/>
      <c r="L45" s="77"/>
      <c r="M45" s="78"/>
      <c r="N45" s="78"/>
      <c r="O45" s="78"/>
      <c r="P45" s="78"/>
      <c r="Q45" s="78"/>
      <c r="R45" s="29" t="str">
        <f t="shared" si="0"/>
        <v/>
      </c>
      <c r="S45" s="83"/>
      <c r="T45" s="83"/>
      <c r="U45" s="29" t="str">
        <f t="shared" si="1"/>
        <v/>
      </c>
    </row>
    <row r="46" spans="2:21" x14ac:dyDescent="0.2">
      <c r="B46" s="69"/>
      <c r="C46" s="70"/>
      <c r="D46" s="71"/>
      <c r="E46" s="71"/>
      <c r="F46" s="69"/>
      <c r="G46" s="69"/>
      <c r="H46" s="27" t="str">
        <f>IF(B46="","",Setup!E$7)</f>
        <v/>
      </c>
      <c r="I46" s="27" t="str">
        <f>IF(B46="","",Setup!E$5)</f>
        <v/>
      </c>
      <c r="J46" s="27" t="str">
        <f>IF(B46="","",Setup!E$6)</f>
        <v/>
      </c>
      <c r="K46" s="77"/>
      <c r="L46" s="77"/>
      <c r="M46" s="78"/>
      <c r="N46" s="78"/>
      <c r="O46" s="78"/>
      <c r="P46" s="78"/>
      <c r="Q46" s="78"/>
      <c r="R46" s="29" t="str">
        <f t="shared" si="0"/>
        <v/>
      </c>
      <c r="S46" s="83"/>
      <c r="T46" s="83"/>
      <c r="U46" s="29" t="str">
        <f t="shared" si="1"/>
        <v/>
      </c>
    </row>
    <row r="47" spans="2:21" x14ac:dyDescent="0.2">
      <c r="B47" s="69"/>
      <c r="C47" s="70"/>
      <c r="D47" s="71"/>
      <c r="E47" s="71"/>
      <c r="F47" s="69"/>
      <c r="G47" s="69"/>
      <c r="H47" s="27" t="str">
        <f>IF(B47="","",Setup!E$7)</f>
        <v/>
      </c>
      <c r="I47" s="27" t="str">
        <f>IF(B47="","",Setup!E$5)</f>
        <v/>
      </c>
      <c r="J47" s="27" t="str">
        <f>IF(B47="","",Setup!E$6)</f>
        <v/>
      </c>
      <c r="K47" s="77"/>
      <c r="L47" s="77"/>
      <c r="M47" s="78"/>
      <c r="N47" s="78"/>
      <c r="O47" s="78"/>
      <c r="P47" s="78"/>
      <c r="Q47" s="78"/>
      <c r="R47" s="29" t="str">
        <f t="shared" si="0"/>
        <v/>
      </c>
      <c r="S47" s="83"/>
      <c r="T47" s="83"/>
      <c r="U47" s="29" t="str">
        <f t="shared" si="1"/>
        <v/>
      </c>
    </row>
    <row r="48" spans="2:21" x14ac:dyDescent="0.2">
      <c r="B48" s="69"/>
      <c r="C48" s="70"/>
      <c r="D48" s="71"/>
      <c r="E48" s="71"/>
      <c r="F48" s="69"/>
      <c r="G48" s="69"/>
      <c r="H48" s="27" t="str">
        <f>IF(B48="","",Setup!E$7)</f>
        <v/>
      </c>
      <c r="I48" s="27" t="str">
        <f>IF(B48="","",Setup!E$5)</f>
        <v/>
      </c>
      <c r="J48" s="27" t="str">
        <f>IF(B48="","",Setup!E$6)</f>
        <v/>
      </c>
      <c r="K48" s="77"/>
      <c r="L48" s="77"/>
      <c r="M48" s="78"/>
      <c r="N48" s="78"/>
      <c r="O48" s="78"/>
      <c r="P48" s="78"/>
      <c r="Q48" s="78"/>
      <c r="R48" s="29" t="str">
        <f t="shared" si="0"/>
        <v/>
      </c>
      <c r="S48" s="83"/>
      <c r="T48" s="83"/>
      <c r="U48" s="29" t="str">
        <f t="shared" si="1"/>
        <v/>
      </c>
    </row>
    <row r="49" spans="2:21" x14ac:dyDescent="0.2">
      <c r="B49" s="69"/>
      <c r="C49" s="70"/>
      <c r="D49" s="71"/>
      <c r="E49" s="71"/>
      <c r="F49" s="69"/>
      <c r="G49" s="69"/>
      <c r="H49" s="27" t="str">
        <f>IF(B49="","",Setup!E$7)</f>
        <v/>
      </c>
      <c r="I49" s="27" t="str">
        <f>IF(B49="","",Setup!E$5)</f>
        <v/>
      </c>
      <c r="J49" s="27" t="str">
        <f>IF(B49="","",Setup!E$6)</f>
        <v/>
      </c>
      <c r="K49" s="77"/>
      <c r="L49" s="77"/>
      <c r="M49" s="78"/>
      <c r="N49" s="78"/>
      <c r="O49" s="78"/>
      <c r="P49" s="78"/>
      <c r="Q49" s="78"/>
      <c r="R49" s="29" t="str">
        <f t="shared" si="0"/>
        <v/>
      </c>
      <c r="S49" s="83"/>
      <c r="T49" s="83"/>
      <c r="U49" s="29" t="str">
        <f t="shared" si="1"/>
        <v/>
      </c>
    </row>
    <row r="50" spans="2:21" x14ac:dyDescent="0.2">
      <c r="B50" s="69"/>
      <c r="C50" s="70"/>
      <c r="D50" s="71"/>
      <c r="E50" s="71"/>
      <c r="F50" s="69"/>
      <c r="G50" s="69"/>
      <c r="H50" s="27" t="str">
        <f>IF(B50="","",Setup!E$7)</f>
        <v/>
      </c>
      <c r="I50" s="27" t="str">
        <f>IF(B50="","",Setup!E$5)</f>
        <v/>
      </c>
      <c r="J50" s="27" t="str">
        <f>IF(B50="","",Setup!E$6)</f>
        <v/>
      </c>
      <c r="K50" s="77"/>
      <c r="L50" s="77"/>
      <c r="M50" s="78"/>
      <c r="N50" s="78"/>
      <c r="O50" s="78"/>
      <c r="P50" s="78"/>
      <c r="Q50" s="78"/>
      <c r="R50" s="29" t="str">
        <f t="shared" si="0"/>
        <v/>
      </c>
      <c r="S50" s="83"/>
      <c r="T50" s="83"/>
      <c r="U50" s="29" t="str">
        <f t="shared" si="1"/>
        <v/>
      </c>
    </row>
    <row r="51" spans="2:21" x14ac:dyDescent="0.2">
      <c r="B51" s="69"/>
      <c r="C51" s="70"/>
      <c r="D51" s="71"/>
      <c r="E51" s="71"/>
      <c r="F51" s="69"/>
      <c r="G51" s="69"/>
      <c r="H51" s="27" t="str">
        <f>IF(B51="","",Setup!E$7)</f>
        <v/>
      </c>
      <c r="I51" s="27" t="str">
        <f>IF(B51="","",Setup!E$5)</f>
        <v/>
      </c>
      <c r="J51" s="27" t="str">
        <f>IF(B51="","",Setup!E$6)</f>
        <v/>
      </c>
      <c r="K51" s="77"/>
      <c r="L51" s="77"/>
      <c r="M51" s="78"/>
      <c r="N51" s="78"/>
      <c r="O51" s="78"/>
      <c r="P51" s="78"/>
      <c r="Q51" s="78"/>
      <c r="R51" s="29" t="str">
        <f t="shared" si="0"/>
        <v/>
      </c>
      <c r="S51" s="83"/>
      <c r="T51" s="83"/>
      <c r="U51" s="29" t="str">
        <f t="shared" si="1"/>
        <v/>
      </c>
    </row>
    <row r="52" spans="2:21" x14ac:dyDescent="0.2">
      <c r="B52" s="69"/>
      <c r="C52" s="70"/>
      <c r="D52" s="71"/>
      <c r="E52" s="71"/>
      <c r="F52" s="69"/>
      <c r="G52" s="69"/>
      <c r="H52" s="27" t="str">
        <f>IF(B52="","",Setup!E$7)</f>
        <v/>
      </c>
      <c r="I52" s="27" t="str">
        <f>IF(B52="","",Setup!E$5)</f>
        <v/>
      </c>
      <c r="J52" s="27" t="str">
        <f>IF(B52="","",Setup!E$6)</f>
        <v/>
      </c>
      <c r="K52" s="77"/>
      <c r="L52" s="77"/>
      <c r="M52" s="78"/>
      <c r="N52" s="78"/>
      <c r="O52" s="78"/>
      <c r="P52" s="78"/>
      <c r="Q52" s="78"/>
      <c r="R52" s="29" t="str">
        <f t="shared" si="0"/>
        <v/>
      </c>
      <c r="S52" s="83"/>
      <c r="T52" s="83"/>
      <c r="U52" s="29" t="str">
        <f t="shared" si="1"/>
        <v/>
      </c>
    </row>
    <row r="53" spans="2:21" x14ac:dyDescent="0.2">
      <c r="B53" s="69"/>
      <c r="C53" s="70"/>
      <c r="D53" s="71"/>
      <c r="E53" s="71"/>
      <c r="F53" s="69"/>
      <c r="G53" s="69"/>
      <c r="H53" s="27" t="str">
        <f>IF(B53="","",Setup!E$7)</f>
        <v/>
      </c>
      <c r="I53" s="27" t="str">
        <f>IF(B53="","",Setup!E$5)</f>
        <v/>
      </c>
      <c r="J53" s="27" t="str">
        <f>IF(B53="","",Setup!E$6)</f>
        <v/>
      </c>
      <c r="K53" s="77"/>
      <c r="L53" s="77"/>
      <c r="M53" s="78"/>
      <c r="N53" s="78"/>
      <c r="O53" s="78"/>
      <c r="P53" s="78"/>
      <c r="Q53" s="78"/>
      <c r="R53" s="29" t="str">
        <f t="shared" si="0"/>
        <v/>
      </c>
      <c r="S53" s="83"/>
      <c r="T53" s="83"/>
      <c r="U53" s="29" t="str">
        <f t="shared" si="1"/>
        <v/>
      </c>
    </row>
    <row r="54" spans="2:21" x14ac:dyDescent="0.2">
      <c r="B54" s="69"/>
      <c r="C54" s="70"/>
      <c r="D54" s="71"/>
      <c r="E54" s="71"/>
      <c r="F54" s="69"/>
      <c r="G54" s="69"/>
      <c r="H54" s="27" t="str">
        <f>IF(B54="","",Setup!E$7)</f>
        <v/>
      </c>
      <c r="I54" s="27" t="str">
        <f>IF(B54="","",Setup!E$5)</f>
        <v/>
      </c>
      <c r="J54" s="27" t="str">
        <f>IF(B54="","",Setup!E$6)</f>
        <v/>
      </c>
      <c r="K54" s="77"/>
      <c r="L54" s="77"/>
      <c r="M54" s="78"/>
      <c r="N54" s="78"/>
      <c r="O54" s="78"/>
      <c r="P54" s="78"/>
      <c r="Q54" s="78"/>
      <c r="R54" s="29" t="str">
        <f t="shared" si="0"/>
        <v/>
      </c>
      <c r="S54" s="83"/>
      <c r="T54" s="83"/>
      <c r="U54" s="29" t="str">
        <f t="shared" si="1"/>
        <v/>
      </c>
    </row>
    <row r="55" spans="2:21" x14ac:dyDescent="0.2">
      <c r="B55" s="69"/>
      <c r="C55" s="70"/>
      <c r="D55" s="71"/>
      <c r="E55" s="71"/>
      <c r="F55" s="69"/>
      <c r="G55" s="69"/>
      <c r="H55" s="27" t="str">
        <f>IF(B55="","",Setup!E$7)</f>
        <v/>
      </c>
      <c r="I55" s="27" t="str">
        <f>IF(B55="","",Setup!E$5)</f>
        <v/>
      </c>
      <c r="J55" s="27" t="str">
        <f>IF(B55="","",Setup!E$6)</f>
        <v/>
      </c>
      <c r="K55" s="77"/>
      <c r="L55" s="77"/>
      <c r="M55" s="78"/>
      <c r="N55" s="78"/>
      <c r="O55" s="78"/>
      <c r="P55" s="78"/>
      <c r="Q55" s="78"/>
      <c r="R55" s="29" t="str">
        <f t="shared" si="0"/>
        <v/>
      </c>
      <c r="S55" s="83"/>
      <c r="T55" s="83"/>
      <c r="U55" s="29" t="str">
        <f t="shared" si="1"/>
        <v/>
      </c>
    </row>
    <row r="56" spans="2:21" x14ac:dyDescent="0.2">
      <c r="B56" s="69"/>
      <c r="C56" s="70"/>
      <c r="D56" s="71"/>
      <c r="E56" s="71"/>
      <c r="F56" s="69"/>
      <c r="G56" s="69"/>
      <c r="H56" s="27" t="str">
        <f>IF(B56="","",Setup!E$7)</f>
        <v/>
      </c>
      <c r="I56" s="27" t="str">
        <f>IF(B56="","",Setup!E$5)</f>
        <v/>
      </c>
      <c r="J56" s="27" t="str">
        <f>IF(B56="","",Setup!E$6)</f>
        <v/>
      </c>
      <c r="K56" s="77"/>
      <c r="L56" s="77"/>
      <c r="M56" s="78"/>
      <c r="N56" s="78"/>
      <c r="O56" s="78"/>
      <c r="P56" s="78"/>
      <c r="Q56" s="78"/>
      <c r="R56" s="29" t="str">
        <f t="shared" si="0"/>
        <v/>
      </c>
      <c r="S56" s="83"/>
      <c r="T56" s="83"/>
      <c r="U56" s="29" t="str">
        <f t="shared" si="1"/>
        <v/>
      </c>
    </row>
    <row r="57" spans="2:21" x14ac:dyDescent="0.2">
      <c r="B57" s="69"/>
      <c r="C57" s="70"/>
      <c r="D57" s="71"/>
      <c r="E57" s="71"/>
      <c r="F57" s="69"/>
      <c r="G57" s="69"/>
      <c r="H57" s="27" t="str">
        <f>IF(B57="","",Setup!E$7)</f>
        <v/>
      </c>
      <c r="I57" s="27" t="str">
        <f>IF(B57="","",Setup!E$5)</f>
        <v/>
      </c>
      <c r="J57" s="27" t="str">
        <f>IF(B57="","",Setup!E$6)</f>
        <v/>
      </c>
      <c r="K57" s="77"/>
      <c r="L57" s="77"/>
      <c r="M57" s="78"/>
      <c r="N57" s="78"/>
      <c r="O57" s="78"/>
      <c r="P57" s="78"/>
      <c r="Q57" s="78"/>
      <c r="R57" s="29" t="str">
        <f t="shared" si="0"/>
        <v/>
      </c>
      <c r="S57" s="83"/>
      <c r="T57" s="83"/>
      <c r="U57" s="29" t="str">
        <f t="shared" si="1"/>
        <v/>
      </c>
    </row>
    <row r="58" spans="2:21" x14ac:dyDescent="0.2">
      <c r="B58" s="69"/>
      <c r="C58" s="70"/>
      <c r="D58" s="71"/>
      <c r="E58" s="71"/>
      <c r="F58" s="69"/>
      <c r="G58" s="69"/>
      <c r="H58" s="27" t="str">
        <f>IF(B58="","",Setup!E$7)</f>
        <v/>
      </c>
      <c r="I58" s="27" t="str">
        <f>IF(B58="","",Setup!E$5)</f>
        <v/>
      </c>
      <c r="J58" s="27" t="str">
        <f>IF(B58="","",Setup!E$6)</f>
        <v/>
      </c>
      <c r="K58" s="77"/>
      <c r="L58" s="77"/>
      <c r="M58" s="78"/>
      <c r="N58" s="78"/>
      <c r="O58" s="78"/>
      <c r="P58" s="78"/>
      <c r="Q58" s="78"/>
      <c r="R58" s="29" t="str">
        <f t="shared" si="0"/>
        <v/>
      </c>
      <c r="S58" s="83"/>
      <c r="T58" s="83"/>
      <c r="U58" s="29" t="str">
        <f t="shared" si="1"/>
        <v/>
      </c>
    </row>
    <row r="59" spans="2:21" x14ac:dyDescent="0.2">
      <c r="B59" s="69"/>
      <c r="C59" s="70"/>
      <c r="D59" s="71"/>
      <c r="E59" s="71"/>
      <c r="F59" s="69"/>
      <c r="G59" s="69"/>
      <c r="H59" s="27" t="str">
        <f>IF(B59="","",Setup!E$7)</f>
        <v/>
      </c>
      <c r="I59" s="27" t="str">
        <f>IF(B59="","",Setup!E$5)</f>
        <v/>
      </c>
      <c r="J59" s="27" t="str">
        <f>IF(B59="","",Setup!E$6)</f>
        <v/>
      </c>
      <c r="K59" s="77"/>
      <c r="L59" s="77"/>
      <c r="M59" s="78"/>
      <c r="N59" s="78"/>
      <c r="O59" s="78"/>
      <c r="P59" s="78"/>
      <c r="Q59" s="78"/>
      <c r="R59" s="29" t="str">
        <f t="shared" si="0"/>
        <v/>
      </c>
      <c r="S59" s="83"/>
      <c r="T59" s="83"/>
      <c r="U59" s="29" t="str">
        <f t="shared" si="1"/>
        <v/>
      </c>
    </row>
    <row r="60" spans="2:21" x14ac:dyDescent="0.2">
      <c r="B60" s="69"/>
      <c r="C60" s="70"/>
      <c r="D60" s="71"/>
      <c r="E60" s="71"/>
      <c r="F60" s="69"/>
      <c r="G60" s="69"/>
      <c r="H60" s="27" t="str">
        <f>IF(B60="","",Setup!E$7)</f>
        <v/>
      </c>
      <c r="I60" s="27" t="str">
        <f>IF(B60="","",Setup!E$5)</f>
        <v/>
      </c>
      <c r="J60" s="27" t="str">
        <f>IF(B60="","",Setup!E$6)</f>
        <v/>
      </c>
      <c r="K60" s="77"/>
      <c r="L60" s="77"/>
      <c r="M60" s="78"/>
      <c r="N60" s="78"/>
      <c r="O60" s="78"/>
      <c r="P60" s="78"/>
      <c r="Q60" s="78"/>
      <c r="R60" s="29" t="str">
        <f t="shared" si="0"/>
        <v/>
      </c>
      <c r="S60" s="83"/>
      <c r="T60" s="83"/>
      <c r="U60" s="29" t="str">
        <f t="shared" si="1"/>
        <v/>
      </c>
    </row>
    <row r="61" spans="2:21" x14ac:dyDescent="0.2">
      <c r="B61" s="69"/>
      <c r="C61" s="70"/>
      <c r="D61" s="71"/>
      <c r="E61" s="71"/>
      <c r="F61" s="69"/>
      <c r="G61" s="69"/>
      <c r="H61" s="27" t="str">
        <f>IF(B61="","",Setup!E$7)</f>
        <v/>
      </c>
      <c r="I61" s="27" t="str">
        <f>IF(B61="","",Setup!E$5)</f>
        <v/>
      </c>
      <c r="J61" s="27" t="str">
        <f>IF(B61="","",Setup!E$6)</f>
        <v/>
      </c>
      <c r="K61" s="77"/>
      <c r="L61" s="77"/>
      <c r="M61" s="78"/>
      <c r="N61" s="78"/>
      <c r="O61" s="78"/>
      <c r="P61" s="78"/>
      <c r="Q61" s="78"/>
      <c r="R61" s="29" t="str">
        <f t="shared" si="0"/>
        <v/>
      </c>
      <c r="S61" s="83"/>
      <c r="T61" s="83"/>
      <c r="U61" s="29" t="str">
        <f t="shared" si="1"/>
        <v/>
      </c>
    </row>
    <row r="62" spans="2:21" x14ac:dyDescent="0.2">
      <c r="B62" s="69"/>
      <c r="C62" s="70"/>
      <c r="D62" s="71"/>
      <c r="E62" s="71"/>
      <c r="F62" s="69"/>
      <c r="G62" s="69"/>
      <c r="H62" s="27" t="str">
        <f>IF(B62="","",Setup!E$7)</f>
        <v/>
      </c>
      <c r="I62" s="27" t="str">
        <f>IF(B62="","",Setup!E$5)</f>
        <v/>
      </c>
      <c r="J62" s="27" t="str">
        <f>IF(B62="","",Setup!E$6)</f>
        <v/>
      </c>
      <c r="K62" s="77"/>
      <c r="L62" s="77"/>
      <c r="M62" s="78"/>
      <c r="N62" s="78"/>
      <c r="O62" s="78"/>
      <c r="P62" s="78"/>
      <c r="Q62" s="78"/>
      <c r="R62" s="29" t="str">
        <f t="shared" si="0"/>
        <v/>
      </c>
      <c r="S62" s="83"/>
      <c r="T62" s="83"/>
      <c r="U62" s="29" t="str">
        <f t="shared" si="1"/>
        <v/>
      </c>
    </row>
    <row r="63" spans="2:21" x14ac:dyDescent="0.2">
      <c r="B63" s="69"/>
      <c r="C63" s="70"/>
      <c r="D63" s="71"/>
      <c r="E63" s="71"/>
      <c r="F63" s="69"/>
      <c r="G63" s="69"/>
      <c r="H63" s="27" t="str">
        <f>IF(B63="","",Setup!E$7)</f>
        <v/>
      </c>
      <c r="I63" s="27" t="str">
        <f>IF(B63="","",Setup!E$5)</f>
        <v/>
      </c>
      <c r="J63" s="27" t="str">
        <f>IF(B63="","",Setup!E$6)</f>
        <v/>
      </c>
      <c r="K63" s="77"/>
      <c r="L63" s="77"/>
      <c r="M63" s="78"/>
      <c r="N63" s="78"/>
      <c r="O63" s="78"/>
      <c r="P63" s="78"/>
      <c r="Q63" s="78"/>
      <c r="R63" s="29" t="str">
        <f t="shared" si="0"/>
        <v/>
      </c>
      <c r="S63" s="83"/>
      <c r="T63" s="83"/>
      <c r="U63" s="29" t="str">
        <f t="shared" si="1"/>
        <v/>
      </c>
    </row>
    <row r="64" spans="2:21" x14ac:dyDescent="0.2">
      <c r="B64" s="69"/>
      <c r="C64" s="70"/>
      <c r="D64" s="71"/>
      <c r="E64" s="71"/>
      <c r="F64" s="69"/>
      <c r="G64" s="69"/>
      <c r="H64" s="27" t="str">
        <f>IF(B64="","",Setup!E$7)</f>
        <v/>
      </c>
      <c r="I64" s="27" t="str">
        <f>IF(B64="","",Setup!E$5)</f>
        <v/>
      </c>
      <c r="J64" s="27" t="str">
        <f>IF(B64="","",Setup!E$6)</f>
        <v/>
      </c>
      <c r="K64" s="77"/>
      <c r="L64" s="77"/>
      <c r="M64" s="78"/>
      <c r="N64" s="78"/>
      <c r="O64" s="78"/>
      <c r="P64" s="78"/>
      <c r="Q64" s="78"/>
      <c r="R64" s="29" t="str">
        <f t="shared" si="0"/>
        <v/>
      </c>
      <c r="S64" s="83"/>
      <c r="T64" s="83"/>
      <c r="U64" s="29" t="str">
        <f t="shared" si="1"/>
        <v/>
      </c>
    </row>
    <row r="65" spans="2:21" x14ac:dyDescent="0.2">
      <c r="B65" s="69"/>
      <c r="C65" s="70"/>
      <c r="D65" s="71"/>
      <c r="E65" s="71"/>
      <c r="F65" s="69"/>
      <c r="G65" s="69"/>
      <c r="H65" s="27" t="str">
        <f>IF(B65="","",Setup!E$7)</f>
        <v/>
      </c>
      <c r="I65" s="27" t="str">
        <f>IF(B65="","",Setup!E$5)</f>
        <v/>
      </c>
      <c r="J65" s="27" t="str">
        <f>IF(B65="","",Setup!E$6)</f>
        <v/>
      </c>
      <c r="K65" s="77"/>
      <c r="L65" s="77"/>
      <c r="M65" s="78"/>
      <c r="N65" s="78"/>
      <c r="O65" s="78"/>
      <c r="P65" s="78"/>
      <c r="Q65" s="78"/>
      <c r="R65" s="29" t="str">
        <f t="shared" si="0"/>
        <v/>
      </c>
      <c r="S65" s="83"/>
      <c r="T65" s="83"/>
      <c r="U65" s="29" t="str">
        <f t="shared" si="1"/>
        <v/>
      </c>
    </row>
    <row r="66" spans="2:21" x14ac:dyDescent="0.2">
      <c r="B66" s="69"/>
      <c r="C66" s="70"/>
      <c r="D66" s="71"/>
      <c r="E66" s="71"/>
      <c r="F66" s="69"/>
      <c r="G66" s="69"/>
      <c r="H66" s="27" t="str">
        <f>IF(B66="","",Setup!E$7)</f>
        <v/>
      </c>
      <c r="I66" s="27" t="str">
        <f>IF(B66="","",Setup!E$5)</f>
        <v/>
      </c>
      <c r="J66" s="27" t="str">
        <f>IF(B66="","",Setup!E$6)</f>
        <v/>
      </c>
      <c r="K66" s="77"/>
      <c r="L66" s="77"/>
      <c r="M66" s="78"/>
      <c r="N66" s="78"/>
      <c r="O66" s="78"/>
      <c r="P66" s="78"/>
      <c r="Q66" s="78"/>
      <c r="R66" s="29" t="str">
        <f t="shared" si="0"/>
        <v/>
      </c>
      <c r="S66" s="83"/>
      <c r="T66" s="83"/>
      <c r="U66" s="29" t="str">
        <f t="shared" si="1"/>
        <v/>
      </c>
    </row>
    <row r="67" spans="2:21" x14ac:dyDescent="0.2">
      <c r="B67" s="69"/>
      <c r="C67" s="70"/>
      <c r="D67" s="71"/>
      <c r="E67" s="71"/>
      <c r="F67" s="69"/>
      <c r="G67" s="69"/>
      <c r="H67" s="27" t="str">
        <f>IF(B67="","",Setup!E$7)</f>
        <v/>
      </c>
      <c r="I67" s="27" t="str">
        <f>IF(B67="","",Setup!E$5)</f>
        <v/>
      </c>
      <c r="J67" s="27" t="str">
        <f>IF(B67="","",Setup!E$6)</f>
        <v/>
      </c>
      <c r="K67" s="77"/>
      <c r="L67" s="77"/>
      <c r="M67" s="78"/>
      <c r="N67" s="78"/>
      <c r="O67" s="78"/>
      <c r="P67" s="78"/>
      <c r="Q67" s="78"/>
      <c r="R67" s="29" t="str">
        <f t="shared" si="0"/>
        <v/>
      </c>
      <c r="S67" s="83"/>
      <c r="T67" s="83"/>
      <c r="U67" s="29" t="str">
        <f t="shared" si="1"/>
        <v/>
      </c>
    </row>
    <row r="68" spans="2:21" x14ac:dyDescent="0.2">
      <c r="B68" s="69"/>
      <c r="C68" s="70"/>
      <c r="D68" s="71"/>
      <c r="E68" s="71"/>
      <c r="F68" s="69"/>
      <c r="G68" s="69"/>
      <c r="H68" s="27" t="str">
        <f>IF(B68="","",Setup!E$7)</f>
        <v/>
      </c>
      <c r="I68" s="27" t="str">
        <f>IF(B68="","",Setup!E$5)</f>
        <v/>
      </c>
      <c r="J68" s="27" t="str">
        <f>IF(B68="","",Setup!E$6)</f>
        <v/>
      </c>
      <c r="K68" s="77"/>
      <c r="L68" s="77"/>
      <c r="M68" s="78"/>
      <c r="N68" s="78"/>
      <c r="O68" s="78"/>
      <c r="P68" s="78"/>
      <c r="Q68" s="78"/>
      <c r="R68" s="29" t="str">
        <f t="shared" si="0"/>
        <v/>
      </c>
      <c r="S68" s="83"/>
      <c r="T68" s="83"/>
      <c r="U68" s="29" t="str">
        <f t="shared" si="1"/>
        <v/>
      </c>
    </row>
    <row r="69" spans="2:21" x14ac:dyDescent="0.2">
      <c r="B69" s="69"/>
      <c r="C69" s="70"/>
      <c r="D69" s="71"/>
      <c r="E69" s="71"/>
      <c r="F69" s="69"/>
      <c r="G69" s="69"/>
      <c r="H69" s="27" t="str">
        <f>IF(B69="","",Setup!E$7)</f>
        <v/>
      </c>
      <c r="I69" s="27" t="str">
        <f>IF(B69="","",Setup!E$5)</f>
        <v/>
      </c>
      <c r="J69" s="27" t="str">
        <f>IF(B69="","",Setup!E$6)</f>
        <v/>
      </c>
      <c r="K69" s="77"/>
      <c r="L69" s="77"/>
      <c r="M69" s="78"/>
      <c r="N69" s="78"/>
      <c r="O69" s="78"/>
      <c r="P69" s="78"/>
      <c r="Q69" s="78"/>
      <c r="R69" s="29" t="str">
        <f t="shared" si="0"/>
        <v/>
      </c>
      <c r="S69" s="83"/>
      <c r="T69" s="83"/>
      <c r="U69" s="29" t="str">
        <f t="shared" si="1"/>
        <v/>
      </c>
    </row>
    <row r="70" spans="2:21" x14ac:dyDescent="0.2">
      <c r="B70" s="69"/>
      <c r="C70" s="70"/>
      <c r="D70" s="71"/>
      <c r="E70" s="71"/>
      <c r="F70" s="69"/>
      <c r="G70" s="69"/>
      <c r="H70" s="27" t="str">
        <f>IF(B70="","",Setup!E$7)</f>
        <v/>
      </c>
      <c r="I70" s="27" t="str">
        <f>IF(B70="","",Setup!E$5)</f>
        <v/>
      </c>
      <c r="J70" s="27" t="str">
        <f>IF(B70="","",Setup!E$6)</f>
        <v/>
      </c>
      <c r="K70" s="77"/>
      <c r="L70" s="77"/>
      <c r="M70" s="78"/>
      <c r="N70" s="78"/>
      <c r="O70" s="78"/>
      <c r="P70" s="78"/>
      <c r="Q70" s="78"/>
      <c r="R70" s="29" t="str">
        <f t="shared" ref="R70:R99" si="2">IF(B70="","",SUM(M70:Q70))</f>
        <v/>
      </c>
      <c r="S70" s="83"/>
      <c r="T70" s="83"/>
      <c r="U70" s="29" t="str">
        <f t="shared" ref="U70:U99" si="3">IF(B70="","",SUM(S70:T70))</f>
        <v/>
      </c>
    </row>
    <row r="71" spans="2:21" x14ac:dyDescent="0.2">
      <c r="B71" s="69"/>
      <c r="C71" s="70"/>
      <c r="D71" s="71"/>
      <c r="E71" s="71"/>
      <c r="F71" s="69"/>
      <c r="G71" s="69"/>
      <c r="H71" s="27" t="str">
        <f>IF(B71="","",Setup!E$7)</f>
        <v/>
      </c>
      <c r="I71" s="27" t="str">
        <f>IF(B71="","",Setup!E$5)</f>
        <v/>
      </c>
      <c r="J71" s="27" t="str">
        <f>IF(B71="","",Setup!E$6)</f>
        <v/>
      </c>
      <c r="K71" s="77"/>
      <c r="L71" s="77"/>
      <c r="M71" s="78"/>
      <c r="N71" s="78"/>
      <c r="O71" s="78"/>
      <c r="P71" s="78"/>
      <c r="Q71" s="78"/>
      <c r="R71" s="29" t="str">
        <f t="shared" si="2"/>
        <v/>
      </c>
      <c r="S71" s="83"/>
      <c r="T71" s="83"/>
      <c r="U71" s="29" t="str">
        <f t="shared" si="3"/>
        <v/>
      </c>
    </row>
    <row r="72" spans="2:21" x14ac:dyDescent="0.2">
      <c r="B72" s="69"/>
      <c r="C72" s="70"/>
      <c r="D72" s="71"/>
      <c r="E72" s="71"/>
      <c r="F72" s="69"/>
      <c r="G72" s="69"/>
      <c r="H72" s="27" t="str">
        <f>IF(B72="","",Setup!E$7)</f>
        <v/>
      </c>
      <c r="I72" s="27" t="str">
        <f>IF(B72="","",Setup!E$5)</f>
        <v/>
      </c>
      <c r="J72" s="27" t="str">
        <f>IF(B72="","",Setup!E$6)</f>
        <v/>
      </c>
      <c r="K72" s="77"/>
      <c r="L72" s="77"/>
      <c r="M72" s="78"/>
      <c r="N72" s="78"/>
      <c r="O72" s="78"/>
      <c r="P72" s="78"/>
      <c r="Q72" s="78"/>
      <c r="R72" s="29" t="str">
        <f t="shared" si="2"/>
        <v/>
      </c>
      <c r="S72" s="83"/>
      <c r="T72" s="83"/>
      <c r="U72" s="29" t="str">
        <f t="shared" si="3"/>
        <v/>
      </c>
    </row>
    <row r="73" spans="2:21" x14ac:dyDescent="0.2">
      <c r="B73" s="69"/>
      <c r="C73" s="70"/>
      <c r="D73" s="71"/>
      <c r="E73" s="71"/>
      <c r="F73" s="69"/>
      <c r="G73" s="69"/>
      <c r="H73" s="27" t="str">
        <f>IF(B73="","",Setup!E$7)</f>
        <v/>
      </c>
      <c r="I73" s="27" t="str">
        <f>IF(B73="","",Setup!E$5)</f>
        <v/>
      </c>
      <c r="J73" s="27" t="str">
        <f>IF(B73="","",Setup!E$6)</f>
        <v/>
      </c>
      <c r="K73" s="77"/>
      <c r="L73" s="77"/>
      <c r="M73" s="78"/>
      <c r="N73" s="78"/>
      <c r="O73" s="78"/>
      <c r="P73" s="78"/>
      <c r="Q73" s="78"/>
      <c r="R73" s="29" t="str">
        <f t="shared" si="2"/>
        <v/>
      </c>
      <c r="S73" s="83"/>
      <c r="T73" s="83"/>
      <c r="U73" s="29" t="str">
        <f t="shared" si="3"/>
        <v/>
      </c>
    </row>
    <row r="74" spans="2:21" x14ac:dyDescent="0.2">
      <c r="B74" s="69"/>
      <c r="C74" s="70"/>
      <c r="D74" s="71"/>
      <c r="E74" s="71"/>
      <c r="F74" s="69"/>
      <c r="G74" s="69"/>
      <c r="H74" s="27" t="str">
        <f>IF(B74="","",Setup!E$7)</f>
        <v/>
      </c>
      <c r="I74" s="27" t="str">
        <f>IF(B74="","",Setup!E$5)</f>
        <v/>
      </c>
      <c r="J74" s="27" t="str">
        <f>IF(B74="","",Setup!E$6)</f>
        <v/>
      </c>
      <c r="K74" s="77"/>
      <c r="L74" s="77"/>
      <c r="M74" s="78"/>
      <c r="N74" s="78"/>
      <c r="O74" s="78"/>
      <c r="P74" s="78"/>
      <c r="Q74" s="78"/>
      <c r="R74" s="29" t="str">
        <f t="shared" si="2"/>
        <v/>
      </c>
      <c r="S74" s="83"/>
      <c r="T74" s="83"/>
      <c r="U74" s="29" t="str">
        <f t="shared" si="3"/>
        <v/>
      </c>
    </row>
    <row r="75" spans="2:21" x14ac:dyDescent="0.2">
      <c r="B75" s="69"/>
      <c r="C75" s="70"/>
      <c r="D75" s="71"/>
      <c r="E75" s="71"/>
      <c r="F75" s="69"/>
      <c r="G75" s="69"/>
      <c r="H75" s="27" t="str">
        <f>IF(B75="","",Setup!E$7)</f>
        <v/>
      </c>
      <c r="I75" s="27" t="str">
        <f>IF(B75="","",Setup!E$5)</f>
        <v/>
      </c>
      <c r="J75" s="27" t="str">
        <f>IF(B75="","",Setup!E$6)</f>
        <v/>
      </c>
      <c r="K75" s="77"/>
      <c r="L75" s="77"/>
      <c r="M75" s="78"/>
      <c r="N75" s="78"/>
      <c r="O75" s="78"/>
      <c r="P75" s="78"/>
      <c r="Q75" s="78"/>
      <c r="R75" s="29" t="str">
        <f t="shared" si="2"/>
        <v/>
      </c>
      <c r="S75" s="83"/>
      <c r="T75" s="83"/>
      <c r="U75" s="29" t="str">
        <f t="shared" si="3"/>
        <v/>
      </c>
    </row>
    <row r="76" spans="2:21" x14ac:dyDescent="0.2">
      <c r="B76" s="69"/>
      <c r="C76" s="70"/>
      <c r="D76" s="71"/>
      <c r="E76" s="71"/>
      <c r="F76" s="69"/>
      <c r="G76" s="69"/>
      <c r="H76" s="27" t="str">
        <f>IF(B76="","",Setup!E$7)</f>
        <v/>
      </c>
      <c r="I76" s="27" t="str">
        <f>IF(B76="","",Setup!E$5)</f>
        <v/>
      </c>
      <c r="J76" s="27" t="str">
        <f>IF(B76="","",Setup!E$6)</f>
        <v/>
      </c>
      <c r="K76" s="77"/>
      <c r="L76" s="77"/>
      <c r="M76" s="78"/>
      <c r="N76" s="78"/>
      <c r="O76" s="78"/>
      <c r="P76" s="78"/>
      <c r="Q76" s="78"/>
      <c r="R76" s="29" t="str">
        <f t="shared" si="2"/>
        <v/>
      </c>
      <c r="S76" s="83"/>
      <c r="T76" s="83"/>
      <c r="U76" s="29" t="str">
        <f t="shared" si="3"/>
        <v/>
      </c>
    </row>
    <row r="77" spans="2:21" x14ac:dyDescent="0.2">
      <c r="B77" s="69"/>
      <c r="C77" s="70"/>
      <c r="D77" s="71"/>
      <c r="E77" s="71"/>
      <c r="F77" s="69"/>
      <c r="G77" s="69"/>
      <c r="H77" s="27" t="str">
        <f>IF(B77="","",Setup!E$7)</f>
        <v/>
      </c>
      <c r="I77" s="27" t="str">
        <f>IF(B77="","",Setup!E$5)</f>
        <v/>
      </c>
      <c r="J77" s="27" t="str">
        <f>IF(B77="","",Setup!E$6)</f>
        <v/>
      </c>
      <c r="K77" s="77"/>
      <c r="L77" s="77"/>
      <c r="M77" s="78"/>
      <c r="N77" s="78"/>
      <c r="O77" s="78"/>
      <c r="P77" s="78"/>
      <c r="Q77" s="78"/>
      <c r="R77" s="29" t="str">
        <f t="shared" si="2"/>
        <v/>
      </c>
      <c r="S77" s="83"/>
      <c r="T77" s="83"/>
      <c r="U77" s="29" t="str">
        <f t="shared" si="3"/>
        <v/>
      </c>
    </row>
    <row r="78" spans="2:21" x14ac:dyDescent="0.2">
      <c r="B78" s="69"/>
      <c r="C78" s="70"/>
      <c r="D78" s="71"/>
      <c r="E78" s="71"/>
      <c r="F78" s="69"/>
      <c r="G78" s="69"/>
      <c r="H78" s="27" t="str">
        <f>IF(B78="","",Setup!E$7)</f>
        <v/>
      </c>
      <c r="I78" s="27" t="str">
        <f>IF(B78="","",Setup!E$5)</f>
        <v/>
      </c>
      <c r="J78" s="27" t="str">
        <f>IF(B78="","",Setup!E$6)</f>
        <v/>
      </c>
      <c r="K78" s="77"/>
      <c r="L78" s="77"/>
      <c r="M78" s="78"/>
      <c r="N78" s="78"/>
      <c r="O78" s="78"/>
      <c r="P78" s="78"/>
      <c r="Q78" s="78"/>
      <c r="R78" s="29" t="str">
        <f t="shared" si="2"/>
        <v/>
      </c>
      <c r="S78" s="83"/>
      <c r="T78" s="83"/>
      <c r="U78" s="29" t="str">
        <f t="shared" si="3"/>
        <v/>
      </c>
    </row>
    <row r="79" spans="2:21" x14ac:dyDescent="0.2">
      <c r="B79" s="69"/>
      <c r="C79" s="70"/>
      <c r="D79" s="71"/>
      <c r="E79" s="71"/>
      <c r="F79" s="69"/>
      <c r="G79" s="69"/>
      <c r="H79" s="27" t="str">
        <f>IF(B79="","",Setup!E$7)</f>
        <v/>
      </c>
      <c r="I79" s="27" t="str">
        <f>IF(B79="","",Setup!E$5)</f>
        <v/>
      </c>
      <c r="J79" s="27" t="str">
        <f>IF(B79="","",Setup!E$6)</f>
        <v/>
      </c>
      <c r="K79" s="77"/>
      <c r="L79" s="77"/>
      <c r="M79" s="78"/>
      <c r="N79" s="78"/>
      <c r="O79" s="78"/>
      <c r="P79" s="78"/>
      <c r="Q79" s="78"/>
      <c r="R79" s="29" t="str">
        <f t="shared" si="2"/>
        <v/>
      </c>
      <c r="S79" s="83"/>
      <c r="T79" s="83"/>
      <c r="U79" s="29" t="str">
        <f t="shared" si="3"/>
        <v/>
      </c>
    </row>
    <row r="80" spans="2:21" x14ac:dyDescent="0.2">
      <c r="B80" s="69"/>
      <c r="C80" s="70"/>
      <c r="D80" s="71"/>
      <c r="E80" s="71"/>
      <c r="F80" s="69"/>
      <c r="G80" s="69"/>
      <c r="H80" s="27" t="str">
        <f>IF(B80="","",Setup!E$7)</f>
        <v/>
      </c>
      <c r="I80" s="27" t="str">
        <f>IF(B80="","",Setup!E$5)</f>
        <v/>
      </c>
      <c r="J80" s="27" t="str">
        <f>IF(B80="","",Setup!E$6)</f>
        <v/>
      </c>
      <c r="K80" s="77"/>
      <c r="L80" s="77"/>
      <c r="M80" s="78"/>
      <c r="N80" s="78"/>
      <c r="O80" s="78"/>
      <c r="P80" s="78"/>
      <c r="Q80" s="78"/>
      <c r="R80" s="29" t="str">
        <f t="shared" si="2"/>
        <v/>
      </c>
      <c r="S80" s="83"/>
      <c r="T80" s="83"/>
      <c r="U80" s="29" t="str">
        <f t="shared" si="3"/>
        <v/>
      </c>
    </row>
    <row r="81" spans="2:21" x14ac:dyDescent="0.2">
      <c r="B81" s="69"/>
      <c r="C81" s="70"/>
      <c r="D81" s="71"/>
      <c r="E81" s="71"/>
      <c r="F81" s="69"/>
      <c r="G81" s="69"/>
      <c r="H81" s="27" t="str">
        <f>IF(B81="","",Setup!E$7)</f>
        <v/>
      </c>
      <c r="I81" s="27" t="str">
        <f>IF(B81="","",Setup!E$5)</f>
        <v/>
      </c>
      <c r="J81" s="27" t="str">
        <f>IF(B81="","",Setup!E$6)</f>
        <v/>
      </c>
      <c r="K81" s="77"/>
      <c r="L81" s="77"/>
      <c r="M81" s="78"/>
      <c r="N81" s="78"/>
      <c r="O81" s="78"/>
      <c r="P81" s="78"/>
      <c r="Q81" s="78"/>
      <c r="R81" s="29" t="str">
        <f t="shared" si="2"/>
        <v/>
      </c>
      <c r="S81" s="83"/>
      <c r="T81" s="83"/>
      <c r="U81" s="29" t="str">
        <f t="shared" si="3"/>
        <v/>
      </c>
    </row>
    <row r="82" spans="2:21" x14ac:dyDescent="0.2">
      <c r="B82" s="69"/>
      <c r="C82" s="70"/>
      <c r="D82" s="71"/>
      <c r="E82" s="71"/>
      <c r="F82" s="69"/>
      <c r="G82" s="69"/>
      <c r="H82" s="27" t="str">
        <f>IF(B82="","",Setup!E$7)</f>
        <v/>
      </c>
      <c r="I82" s="27" t="str">
        <f>IF(B82="","",Setup!E$5)</f>
        <v/>
      </c>
      <c r="J82" s="27" t="str">
        <f>IF(B82="","",Setup!E$6)</f>
        <v/>
      </c>
      <c r="K82" s="77"/>
      <c r="L82" s="77"/>
      <c r="M82" s="78"/>
      <c r="N82" s="78"/>
      <c r="O82" s="78"/>
      <c r="P82" s="78"/>
      <c r="Q82" s="78"/>
      <c r="R82" s="29" t="str">
        <f t="shared" si="2"/>
        <v/>
      </c>
      <c r="S82" s="83"/>
      <c r="T82" s="83"/>
      <c r="U82" s="29" t="str">
        <f t="shared" si="3"/>
        <v/>
      </c>
    </row>
    <row r="83" spans="2:21" x14ac:dyDescent="0.2">
      <c r="B83" s="69"/>
      <c r="C83" s="70"/>
      <c r="D83" s="71"/>
      <c r="E83" s="71"/>
      <c r="F83" s="69"/>
      <c r="G83" s="69"/>
      <c r="H83" s="27" t="str">
        <f>IF(B83="","",Setup!E$7)</f>
        <v/>
      </c>
      <c r="I83" s="27" t="str">
        <f>IF(B83="","",Setup!E$5)</f>
        <v/>
      </c>
      <c r="J83" s="27" t="str">
        <f>IF(B83="","",Setup!E$6)</f>
        <v/>
      </c>
      <c r="K83" s="77"/>
      <c r="L83" s="77"/>
      <c r="M83" s="78"/>
      <c r="N83" s="78"/>
      <c r="O83" s="78"/>
      <c r="P83" s="78"/>
      <c r="Q83" s="78"/>
      <c r="R83" s="29" t="str">
        <f t="shared" si="2"/>
        <v/>
      </c>
      <c r="S83" s="83"/>
      <c r="T83" s="83"/>
      <c r="U83" s="29" t="str">
        <f t="shared" si="3"/>
        <v/>
      </c>
    </row>
    <row r="84" spans="2:21" x14ac:dyDescent="0.2">
      <c r="B84" s="69"/>
      <c r="C84" s="70"/>
      <c r="D84" s="71"/>
      <c r="E84" s="71"/>
      <c r="F84" s="69"/>
      <c r="G84" s="69"/>
      <c r="H84" s="27" t="str">
        <f>IF(B84="","",Setup!E$7)</f>
        <v/>
      </c>
      <c r="I84" s="27" t="str">
        <f>IF(B84="","",Setup!E$5)</f>
        <v/>
      </c>
      <c r="J84" s="27" t="str">
        <f>IF(B84="","",Setup!E$6)</f>
        <v/>
      </c>
      <c r="K84" s="77"/>
      <c r="L84" s="77"/>
      <c r="M84" s="78"/>
      <c r="N84" s="78"/>
      <c r="O84" s="78"/>
      <c r="P84" s="78"/>
      <c r="Q84" s="78"/>
      <c r="R84" s="29" t="str">
        <f t="shared" si="2"/>
        <v/>
      </c>
      <c r="S84" s="83"/>
      <c r="T84" s="83"/>
      <c r="U84" s="29" t="str">
        <f t="shared" si="3"/>
        <v/>
      </c>
    </row>
    <row r="85" spans="2:21" x14ac:dyDescent="0.2">
      <c r="B85" s="69"/>
      <c r="C85" s="70"/>
      <c r="D85" s="71"/>
      <c r="E85" s="71"/>
      <c r="F85" s="69"/>
      <c r="G85" s="69"/>
      <c r="H85" s="27" t="str">
        <f>IF(B85="","",Setup!E$7)</f>
        <v/>
      </c>
      <c r="I85" s="27" t="str">
        <f>IF(B85="","",Setup!E$5)</f>
        <v/>
      </c>
      <c r="J85" s="27" t="str">
        <f>IF(B85="","",Setup!E$6)</f>
        <v/>
      </c>
      <c r="K85" s="77"/>
      <c r="L85" s="77"/>
      <c r="M85" s="78"/>
      <c r="N85" s="78"/>
      <c r="O85" s="78"/>
      <c r="P85" s="78"/>
      <c r="Q85" s="78"/>
      <c r="R85" s="29" t="str">
        <f t="shared" si="2"/>
        <v/>
      </c>
      <c r="S85" s="83"/>
      <c r="T85" s="83"/>
      <c r="U85" s="29" t="str">
        <f t="shared" si="3"/>
        <v/>
      </c>
    </row>
    <row r="86" spans="2:21" x14ac:dyDescent="0.2">
      <c r="B86" s="69"/>
      <c r="C86" s="70"/>
      <c r="D86" s="71"/>
      <c r="E86" s="71"/>
      <c r="F86" s="69"/>
      <c r="G86" s="69"/>
      <c r="H86" s="27" t="str">
        <f>IF(B86="","",Setup!E$7)</f>
        <v/>
      </c>
      <c r="I86" s="27" t="str">
        <f>IF(B86="","",Setup!E$5)</f>
        <v/>
      </c>
      <c r="J86" s="27" t="str">
        <f>IF(B86="","",Setup!E$6)</f>
        <v/>
      </c>
      <c r="K86" s="77"/>
      <c r="L86" s="77"/>
      <c r="M86" s="78"/>
      <c r="N86" s="78"/>
      <c r="O86" s="78"/>
      <c r="P86" s="78"/>
      <c r="Q86" s="78"/>
      <c r="R86" s="29" t="str">
        <f t="shared" si="2"/>
        <v/>
      </c>
      <c r="S86" s="83"/>
      <c r="T86" s="83"/>
      <c r="U86" s="29" t="str">
        <f t="shared" si="3"/>
        <v/>
      </c>
    </row>
    <row r="87" spans="2:21" x14ac:dyDescent="0.2">
      <c r="B87" s="69"/>
      <c r="C87" s="70"/>
      <c r="D87" s="71"/>
      <c r="E87" s="71"/>
      <c r="F87" s="69"/>
      <c r="G87" s="69"/>
      <c r="H87" s="27" t="str">
        <f>IF(B87="","",Setup!E$7)</f>
        <v/>
      </c>
      <c r="I87" s="27" t="str">
        <f>IF(B87="","",Setup!E$5)</f>
        <v/>
      </c>
      <c r="J87" s="27" t="str">
        <f>IF(B87="","",Setup!E$6)</f>
        <v/>
      </c>
      <c r="K87" s="77"/>
      <c r="L87" s="77"/>
      <c r="M87" s="78"/>
      <c r="N87" s="78"/>
      <c r="O87" s="78"/>
      <c r="P87" s="78"/>
      <c r="Q87" s="78"/>
      <c r="R87" s="29" t="str">
        <f t="shared" si="2"/>
        <v/>
      </c>
      <c r="S87" s="83"/>
      <c r="T87" s="83"/>
      <c r="U87" s="29" t="str">
        <f t="shared" si="3"/>
        <v/>
      </c>
    </row>
    <row r="88" spans="2:21" x14ac:dyDescent="0.2">
      <c r="B88" s="69"/>
      <c r="C88" s="70"/>
      <c r="D88" s="71"/>
      <c r="E88" s="71"/>
      <c r="F88" s="69"/>
      <c r="G88" s="69"/>
      <c r="H88" s="27" t="str">
        <f>IF(B88="","",Setup!E$7)</f>
        <v/>
      </c>
      <c r="I88" s="27" t="str">
        <f>IF(B88="","",Setup!E$5)</f>
        <v/>
      </c>
      <c r="J88" s="27" t="str">
        <f>IF(B88="","",Setup!E$6)</f>
        <v/>
      </c>
      <c r="K88" s="77"/>
      <c r="L88" s="77"/>
      <c r="M88" s="78"/>
      <c r="N88" s="78"/>
      <c r="O88" s="78"/>
      <c r="P88" s="78"/>
      <c r="Q88" s="78"/>
      <c r="R88" s="29" t="str">
        <f t="shared" si="2"/>
        <v/>
      </c>
      <c r="S88" s="83"/>
      <c r="T88" s="83"/>
      <c r="U88" s="29" t="str">
        <f t="shared" si="3"/>
        <v/>
      </c>
    </row>
    <row r="89" spans="2:21" x14ac:dyDescent="0.2">
      <c r="B89" s="69"/>
      <c r="C89" s="70"/>
      <c r="D89" s="71"/>
      <c r="E89" s="71"/>
      <c r="F89" s="69"/>
      <c r="G89" s="69"/>
      <c r="H89" s="27" t="str">
        <f>IF(B89="","",Setup!E$7)</f>
        <v/>
      </c>
      <c r="I89" s="27" t="str">
        <f>IF(B89="","",Setup!E$5)</f>
        <v/>
      </c>
      <c r="J89" s="27" t="str">
        <f>IF(B89="","",Setup!E$6)</f>
        <v/>
      </c>
      <c r="K89" s="77"/>
      <c r="L89" s="77"/>
      <c r="M89" s="78"/>
      <c r="N89" s="78"/>
      <c r="O89" s="78"/>
      <c r="P89" s="78"/>
      <c r="Q89" s="78"/>
      <c r="R89" s="29" t="str">
        <f t="shared" si="2"/>
        <v/>
      </c>
      <c r="S89" s="83"/>
      <c r="T89" s="83"/>
      <c r="U89" s="29" t="str">
        <f t="shared" si="3"/>
        <v/>
      </c>
    </row>
    <row r="90" spans="2:21" x14ac:dyDescent="0.2">
      <c r="B90" s="69"/>
      <c r="C90" s="70"/>
      <c r="D90" s="71"/>
      <c r="E90" s="71"/>
      <c r="F90" s="69"/>
      <c r="G90" s="69"/>
      <c r="H90" s="27" t="str">
        <f>IF(B90="","",Setup!E$7)</f>
        <v/>
      </c>
      <c r="I90" s="27" t="str">
        <f>IF(B90="","",Setup!E$5)</f>
        <v/>
      </c>
      <c r="J90" s="27" t="str">
        <f>IF(B90="","",Setup!E$6)</f>
        <v/>
      </c>
      <c r="K90" s="77"/>
      <c r="L90" s="77"/>
      <c r="M90" s="78"/>
      <c r="N90" s="78"/>
      <c r="O90" s="78"/>
      <c r="P90" s="78"/>
      <c r="Q90" s="78"/>
      <c r="R90" s="29" t="str">
        <f t="shared" si="2"/>
        <v/>
      </c>
      <c r="S90" s="83"/>
      <c r="T90" s="83"/>
      <c r="U90" s="29" t="str">
        <f t="shared" si="3"/>
        <v/>
      </c>
    </row>
    <row r="91" spans="2:21" x14ac:dyDescent="0.2">
      <c r="B91" s="69"/>
      <c r="C91" s="70"/>
      <c r="D91" s="71"/>
      <c r="E91" s="71"/>
      <c r="F91" s="69"/>
      <c r="G91" s="69"/>
      <c r="H91" s="27" t="str">
        <f>IF(B91="","",Setup!E$7)</f>
        <v/>
      </c>
      <c r="I91" s="27" t="str">
        <f>IF(B91="","",Setup!E$5)</f>
        <v/>
      </c>
      <c r="J91" s="27" t="str">
        <f>IF(B91="","",Setup!E$6)</f>
        <v/>
      </c>
      <c r="K91" s="77"/>
      <c r="L91" s="77"/>
      <c r="M91" s="78"/>
      <c r="N91" s="78"/>
      <c r="O91" s="78"/>
      <c r="P91" s="78"/>
      <c r="Q91" s="78"/>
      <c r="R91" s="29" t="str">
        <f t="shared" si="2"/>
        <v/>
      </c>
      <c r="S91" s="83"/>
      <c r="T91" s="83"/>
      <c r="U91" s="29" t="str">
        <f t="shared" si="3"/>
        <v/>
      </c>
    </row>
    <row r="92" spans="2:21" x14ac:dyDescent="0.2">
      <c r="B92" s="69"/>
      <c r="C92" s="70"/>
      <c r="D92" s="71"/>
      <c r="E92" s="71"/>
      <c r="F92" s="69"/>
      <c r="G92" s="69"/>
      <c r="H92" s="27" t="str">
        <f>IF(B92="","",Setup!E$7)</f>
        <v/>
      </c>
      <c r="I92" s="27" t="str">
        <f>IF(B92="","",Setup!E$5)</f>
        <v/>
      </c>
      <c r="J92" s="27" t="str">
        <f>IF(B92="","",Setup!E$6)</f>
        <v/>
      </c>
      <c r="K92" s="77"/>
      <c r="L92" s="77"/>
      <c r="M92" s="78"/>
      <c r="N92" s="78"/>
      <c r="O92" s="78"/>
      <c r="P92" s="78"/>
      <c r="Q92" s="78"/>
      <c r="R92" s="29" t="str">
        <f t="shared" si="2"/>
        <v/>
      </c>
      <c r="S92" s="83"/>
      <c r="T92" s="83"/>
      <c r="U92" s="29" t="str">
        <f t="shared" si="3"/>
        <v/>
      </c>
    </row>
    <row r="93" spans="2:21" x14ac:dyDescent="0.2">
      <c r="B93" s="69"/>
      <c r="C93" s="70"/>
      <c r="D93" s="71"/>
      <c r="E93" s="71"/>
      <c r="F93" s="69"/>
      <c r="G93" s="69"/>
      <c r="H93" s="27" t="str">
        <f>IF(B93="","",Setup!E$7)</f>
        <v/>
      </c>
      <c r="I93" s="27" t="str">
        <f>IF(B93="","",Setup!E$5)</f>
        <v/>
      </c>
      <c r="J93" s="27" t="str">
        <f>IF(B93="","",Setup!E$6)</f>
        <v/>
      </c>
      <c r="K93" s="77"/>
      <c r="L93" s="77"/>
      <c r="M93" s="78"/>
      <c r="N93" s="78"/>
      <c r="O93" s="78"/>
      <c r="P93" s="78"/>
      <c r="Q93" s="78"/>
      <c r="R93" s="29" t="str">
        <f t="shared" si="2"/>
        <v/>
      </c>
      <c r="S93" s="83"/>
      <c r="T93" s="83"/>
      <c r="U93" s="29" t="str">
        <f t="shared" si="3"/>
        <v/>
      </c>
    </row>
    <row r="94" spans="2:21" x14ac:dyDescent="0.2">
      <c r="B94" s="69"/>
      <c r="C94" s="70"/>
      <c r="D94" s="71"/>
      <c r="E94" s="71"/>
      <c r="F94" s="69"/>
      <c r="G94" s="69"/>
      <c r="H94" s="27" t="str">
        <f>IF(B94="","",Setup!E$7)</f>
        <v/>
      </c>
      <c r="I94" s="27" t="str">
        <f>IF(B94="","",Setup!E$5)</f>
        <v/>
      </c>
      <c r="J94" s="27" t="str">
        <f>IF(B94="","",Setup!E$6)</f>
        <v/>
      </c>
      <c r="K94" s="77"/>
      <c r="L94" s="77"/>
      <c r="M94" s="78"/>
      <c r="N94" s="78"/>
      <c r="O94" s="78"/>
      <c r="P94" s="78"/>
      <c r="Q94" s="78"/>
      <c r="R94" s="29" t="str">
        <f t="shared" si="2"/>
        <v/>
      </c>
      <c r="S94" s="83"/>
      <c r="T94" s="83"/>
      <c r="U94" s="29" t="str">
        <f t="shared" si="3"/>
        <v/>
      </c>
    </row>
    <row r="95" spans="2:21" x14ac:dyDescent="0.2">
      <c r="B95" s="69"/>
      <c r="C95" s="70"/>
      <c r="D95" s="71"/>
      <c r="E95" s="71"/>
      <c r="F95" s="69"/>
      <c r="G95" s="69"/>
      <c r="H95" s="27" t="str">
        <f>IF(B95="","",Setup!E$7)</f>
        <v/>
      </c>
      <c r="I95" s="27" t="str">
        <f>IF(B95="","",Setup!E$5)</f>
        <v/>
      </c>
      <c r="J95" s="27" t="str">
        <f>IF(B95="","",Setup!E$6)</f>
        <v/>
      </c>
      <c r="K95" s="77"/>
      <c r="L95" s="77"/>
      <c r="M95" s="78"/>
      <c r="N95" s="78"/>
      <c r="O95" s="78"/>
      <c r="P95" s="78"/>
      <c r="Q95" s="78"/>
      <c r="R95" s="29" t="str">
        <f t="shared" si="2"/>
        <v/>
      </c>
      <c r="S95" s="83"/>
      <c r="T95" s="83"/>
      <c r="U95" s="29" t="str">
        <f t="shared" si="3"/>
        <v/>
      </c>
    </row>
    <row r="96" spans="2:21" x14ac:dyDescent="0.2">
      <c r="B96" s="69"/>
      <c r="C96" s="70"/>
      <c r="D96" s="71"/>
      <c r="E96" s="71"/>
      <c r="F96" s="69"/>
      <c r="G96" s="69"/>
      <c r="H96" s="27" t="str">
        <f>IF(B96="","",Setup!E$7)</f>
        <v/>
      </c>
      <c r="I96" s="27" t="str">
        <f>IF(B96="","",Setup!E$5)</f>
        <v/>
      </c>
      <c r="J96" s="27" t="str">
        <f>IF(B96="","",Setup!E$6)</f>
        <v/>
      </c>
      <c r="K96" s="77"/>
      <c r="L96" s="77"/>
      <c r="M96" s="78"/>
      <c r="N96" s="78"/>
      <c r="O96" s="78"/>
      <c r="P96" s="78"/>
      <c r="Q96" s="78"/>
      <c r="R96" s="29" t="str">
        <f t="shared" si="2"/>
        <v/>
      </c>
      <c r="S96" s="83"/>
      <c r="T96" s="83"/>
      <c r="U96" s="29" t="str">
        <f t="shared" si="3"/>
        <v/>
      </c>
    </row>
    <row r="97" spans="2:21" x14ac:dyDescent="0.2">
      <c r="B97" s="69"/>
      <c r="C97" s="70"/>
      <c r="D97" s="71"/>
      <c r="E97" s="71"/>
      <c r="F97" s="69"/>
      <c r="G97" s="69"/>
      <c r="H97" s="27" t="str">
        <f>IF(B97="","",Setup!E$7)</f>
        <v/>
      </c>
      <c r="I97" s="27" t="str">
        <f>IF(B97="","",Setup!E$5)</f>
        <v/>
      </c>
      <c r="J97" s="27" t="str">
        <f>IF(B97="","",Setup!E$6)</f>
        <v/>
      </c>
      <c r="K97" s="77"/>
      <c r="L97" s="77"/>
      <c r="M97" s="78"/>
      <c r="N97" s="78"/>
      <c r="O97" s="78"/>
      <c r="P97" s="78"/>
      <c r="Q97" s="78"/>
      <c r="R97" s="29" t="str">
        <f t="shared" si="2"/>
        <v/>
      </c>
      <c r="S97" s="83"/>
      <c r="T97" s="83"/>
      <c r="U97" s="29" t="str">
        <f t="shared" si="3"/>
        <v/>
      </c>
    </row>
    <row r="98" spans="2:21" x14ac:dyDescent="0.2">
      <c r="B98" s="69"/>
      <c r="C98" s="70"/>
      <c r="D98" s="71"/>
      <c r="E98" s="71"/>
      <c r="F98" s="69"/>
      <c r="G98" s="69"/>
      <c r="H98" s="27" t="str">
        <f>IF(B98="","",Setup!E$7)</f>
        <v/>
      </c>
      <c r="I98" s="27" t="str">
        <f>IF(B98="","",Setup!E$5)</f>
        <v/>
      </c>
      <c r="J98" s="27" t="str">
        <f>IF(B98="","",Setup!E$6)</f>
        <v/>
      </c>
      <c r="K98" s="77"/>
      <c r="L98" s="77"/>
      <c r="M98" s="78"/>
      <c r="N98" s="78"/>
      <c r="O98" s="78"/>
      <c r="P98" s="78"/>
      <c r="Q98" s="78"/>
      <c r="R98" s="29" t="str">
        <f t="shared" si="2"/>
        <v/>
      </c>
      <c r="S98" s="83"/>
      <c r="T98" s="83"/>
      <c r="U98" s="29" t="str">
        <f t="shared" si="3"/>
        <v/>
      </c>
    </row>
    <row r="99" spans="2:21" x14ac:dyDescent="0.2">
      <c r="B99" s="72"/>
      <c r="C99" s="73"/>
      <c r="D99" s="74"/>
      <c r="E99" s="74"/>
      <c r="F99" s="69"/>
      <c r="G99" s="72"/>
      <c r="H99" s="28" t="str">
        <f>IF(B99="","",Setup!E$7)</f>
        <v/>
      </c>
      <c r="I99" s="27" t="str">
        <f>IF(B99="","",Setup!E$5)</f>
        <v/>
      </c>
      <c r="J99" s="27" t="str">
        <f>IF(B99="","",Setup!E$6)</f>
        <v/>
      </c>
      <c r="K99" s="79"/>
      <c r="L99" s="79"/>
      <c r="M99" s="80"/>
      <c r="N99" s="80"/>
      <c r="O99" s="80"/>
      <c r="P99" s="80"/>
      <c r="Q99" s="80"/>
      <c r="R99" s="30" t="str">
        <f t="shared" si="2"/>
        <v/>
      </c>
      <c r="S99" s="84"/>
      <c r="T99" s="84"/>
      <c r="U99" s="30" t="str">
        <f t="shared" si="3"/>
        <v/>
      </c>
    </row>
    <row r="100" spans="2:21" x14ac:dyDescent="0.2">
      <c r="D100" s="75"/>
      <c r="E100" s="75"/>
      <c r="H100"/>
      <c r="I100"/>
      <c r="J100"/>
      <c r="K100" s="75"/>
      <c r="L100" s="75"/>
      <c r="M100" s="75"/>
      <c r="N100" s="75"/>
      <c r="O100" s="75"/>
      <c r="P100" s="75"/>
      <c r="Q100" s="75"/>
      <c r="R100"/>
      <c r="S100" s="75"/>
      <c r="T100" s="75"/>
      <c r="U100"/>
    </row>
  </sheetData>
  <sheetProtection algorithmName="SHA-512" hashValue="WC5Vn22Rp9KaOGVRgNhbkDRSM0goYSapo/Iqz6vRIzCfpY3EAVQfF2nncjR78pmCGcrOL9VWrYNwdFw8rRK9hQ==" saltValue="prnH3ifF8Sz5nfy0Pd0GhQ==" spinCount="100000" sheet="1" objects="1" scenarios="1"/>
  <mergeCells count="1">
    <mergeCell ref="D1:E1"/>
  </mergeCells>
  <dataValidations count="2">
    <dataValidation type="list" allowBlank="1" showInputMessage="1" showErrorMessage="1" sqref="F5:F99" xr:uid="{3B2C85B3-B982-4884-97CB-D8F1172102B2}">
      <formula1>Status</formula1>
    </dataValidation>
    <dataValidation allowBlank="1" showInputMessage="1" showErrorMessage="1" promptTitle="Total Pre-Tax Deductions" prompt="This includes health insurance, vision insurance and other pre-tax deductions, but does not include 401(k) deductions which are calculated separately." sqref="R4" xr:uid="{A9DDC917-4953-4057-97EF-963645599DA2}"/>
  </dataValidations>
  <hyperlinks>
    <hyperlink ref="D1" location="'Payroll Calculator'!A1" display="Payroll Calculator" xr:uid="{5D3D0624-F3A1-4E16-B7E5-6AC161B6B598}"/>
    <hyperlink ref="C1" location="Setup!A1" display="Setup" xr:uid="{C2DF29AC-471E-42D2-A0E4-05FE76312316}"/>
    <hyperlink ref="B1" location="Introduction!A1" display="Introduction" xr:uid="{693E49A4-1B12-44F3-82D9-237918265999}"/>
    <hyperlink ref="F1" location="Dashboard!A1" display="Dashboard" xr:uid="{AF1A44CF-1E8A-44F2-98CF-3533CC8F1381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3537-5BED-4122-B331-0079ED4301D3}">
  <sheetPr>
    <tabColor rgb="FF50B47F"/>
  </sheetPr>
  <dimension ref="A1:V98"/>
  <sheetViews>
    <sheetView showGridLines="0" showRowColHeaders="0" workbookViewId="0">
      <selection activeCell="B5" sqref="B5"/>
    </sheetView>
  </sheetViews>
  <sheetFormatPr defaultColWidth="0" defaultRowHeight="12.75" zeroHeight="1" x14ac:dyDescent="0.2"/>
  <cols>
    <col min="1" max="1" width="3.5703125" customWidth="1"/>
    <col min="2" max="2" width="13.5703125" style="75" customWidth="1"/>
    <col min="3" max="3" width="24.28515625" customWidth="1"/>
    <col min="4" max="5" width="13.7109375" customWidth="1"/>
    <col min="6" max="6" width="14.7109375" style="75" customWidth="1"/>
    <col min="7" max="7" width="12.7109375" style="75" customWidth="1"/>
    <col min="8" max="8" width="14.7109375" style="75" customWidth="1"/>
    <col min="9" max="9" width="12.7109375" style="75" customWidth="1"/>
    <col min="10" max="10" width="12.7109375" customWidth="1"/>
    <col min="11" max="11" width="16.7109375" style="75" customWidth="1"/>
    <col min="12" max="12" width="15.7109375" style="20" customWidth="1"/>
    <col min="13" max="13" width="18" style="21" customWidth="1"/>
    <col min="14" max="14" width="12.7109375" style="21" customWidth="1"/>
    <col min="15" max="16" width="12.7109375" style="82" customWidth="1"/>
    <col min="17" max="19" width="12.7109375" style="21" customWidth="1"/>
    <col min="20" max="20" width="16.7109375" style="82" customWidth="1"/>
    <col min="21" max="21" width="12.28515625" style="21" customWidth="1"/>
    <col min="22" max="22" width="9.140625" customWidth="1"/>
    <col min="23" max="16384" width="9.140625" hidden="1"/>
  </cols>
  <sheetData>
    <row r="1" spans="2:21" s="55" customFormat="1" x14ac:dyDescent="0.2">
      <c r="B1" s="64" t="s">
        <v>32</v>
      </c>
      <c r="C1" s="64" t="s">
        <v>67</v>
      </c>
      <c r="D1" s="97" t="s">
        <v>0</v>
      </c>
      <c r="E1" s="97"/>
      <c r="F1" s="58" t="s">
        <v>88</v>
      </c>
    </row>
    <row r="2" spans="2:21" x14ac:dyDescent="0.2">
      <c r="B2"/>
      <c r="F2"/>
      <c r="G2"/>
      <c r="H2"/>
      <c r="I2"/>
      <c r="K2"/>
      <c r="L2"/>
      <c r="M2"/>
      <c r="N2"/>
      <c r="O2"/>
      <c r="P2"/>
      <c r="Q2"/>
      <c r="R2"/>
      <c r="S2"/>
      <c r="T2"/>
      <c r="U2"/>
    </row>
    <row r="3" spans="2:21" x14ac:dyDescent="0.2">
      <c r="B3"/>
      <c r="F3"/>
      <c r="G3"/>
      <c r="H3"/>
      <c r="I3"/>
      <c r="K3"/>
      <c r="L3"/>
      <c r="M3"/>
      <c r="N3"/>
      <c r="O3"/>
      <c r="P3"/>
      <c r="Q3"/>
      <c r="R3"/>
      <c r="S3"/>
      <c r="T3"/>
      <c r="U3"/>
    </row>
    <row r="4" spans="2:21" s="18" customFormat="1" ht="25.5" x14ac:dyDescent="0.2">
      <c r="B4" s="25" t="s">
        <v>1</v>
      </c>
      <c r="C4" s="25" t="s">
        <v>10</v>
      </c>
      <c r="D4" s="25" t="s">
        <v>58</v>
      </c>
      <c r="E4" s="25" t="s">
        <v>59</v>
      </c>
      <c r="F4" s="25" t="s">
        <v>11</v>
      </c>
      <c r="G4" s="25" t="s">
        <v>14</v>
      </c>
      <c r="H4" s="25" t="s">
        <v>12</v>
      </c>
      <c r="I4" s="25" t="s">
        <v>13</v>
      </c>
      <c r="J4" s="25" t="s">
        <v>79</v>
      </c>
      <c r="K4" s="25" t="s">
        <v>60</v>
      </c>
      <c r="L4" s="25" t="s">
        <v>15</v>
      </c>
      <c r="M4" s="25" t="s">
        <v>64</v>
      </c>
      <c r="N4" s="25" t="s">
        <v>45</v>
      </c>
      <c r="O4" s="25" t="s">
        <v>62</v>
      </c>
      <c r="P4" s="25" t="s">
        <v>63</v>
      </c>
      <c r="Q4" s="25" t="s">
        <v>4</v>
      </c>
      <c r="R4" s="25" t="s">
        <v>41</v>
      </c>
      <c r="S4" s="25" t="s">
        <v>16</v>
      </c>
      <c r="T4" s="25" t="s">
        <v>17</v>
      </c>
      <c r="U4" s="25" t="s">
        <v>18</v>
      </c>
    </row>
    <row r="5" spans="2:21" x14ac:dyDescent="0.2">
      <c r="B5" s="69">
        <v>1</v>
      </c>
      <c r="C5" s="39" t="str">
        <f>IF(B5="","",INDEX('Employee Info'!C:C,MATCH('Payroll Calculator'!B5,'Employee Info'!B:B,0)))</f>
        <v>Jane Doe</v>
      </c>
      <c r="D5" s="37">
        <f>IF(B5="","",Setup!$H$5)</f>
        <v>43835</v>
      </c>
      <c r="E5" s="37">
        <f>IF(B5="","",Setup!$H$6)</f>
        <v>43848</v>
      </c>
      <c r="F5" s="69">
        <v>75.25</v>
      </c>
      <c r="G5" s="69">
        <v>2</v>
      </c>
      <c r="H5" s="69">
        <v>2.5</v>
      </c>
      <c r="I5" s="69">
        <v>2.25</v>
      </c>
      <c r="J5" s="41">
        <f>IF(B5="","",SUM(F5:I5))</f>
        <v>82</v>
      </c>
      <c r="K5" s="86">
        <v>1000</v>
      </c>
      <c r="L5" s="35">
        <f>IF(B5="","",SUM(F5:I5)*INDEX('Employee Info'!D:D,MATCH('Payroll Calculator'!B5,'Employee Info'!B:B,0))+K5+G5*INDEX('Employee Info'!E:E,MATCH('Payroll Calculator'!B5,'Employee Info'!B:B,0)))</f>
        <v>2700</v>
      </c>
      <c r="M5" s="29">
        <f>IFERROR(IF(B5="","",INDEX('Employee Info'!R:R,MATCH(B5,'Employee Info'!B:B,0))),"")</f>
        <v>700</v>
      </c>
      <c r="N5" s="29">
        <f>IF($B5="","",SUM(F5:I5)*INDEX('Employee Info'!D:D,MATCH('Payroll Calculator'!B5,'Employee Info'!B:B,0))*INDEX('Employee Info'!L:L,MATCH('Payroll Calculator'!B5,'Employee Info'!B:B,0)))</f>
        <v>49.199999999999996</v>
      </c>
      <c r="O5" s="78"/>
      <c r="P5" s="78"/>
      <c r="Q5" s="29">
        <f>IF($B5="","",L5*Setup!$E$7)</f>
        <v>56.7</v>
      </c>
      <c r="R5" s="29">
        <f>IF($B5="","",SUM(L5-M5-N5)*Setup!$E$5)</f>
        <v>120.94959999999999</v>
      </c>
      <c r="S5" s="29">
        <f>IF($B5="","",SUM(L5-M5-N5)*Setup!$E$6)</f>
        <v>28.2866</v>
      </c>
      <c r="T5" s="78"/>
      <c r="U5" s="35">
        <f t="shared" ref="U5:U36" si="0">IF(B5="","",L5-M5-N5-O5-P5-Q5-R5-S5-T5)</f>
        <v>1744.8638000000001</v>
      </c>
    </row>
    <row r="6" spans="2:21" x14ac:dyDescent="0.2">
      <c r="B6" s="69"/>
      <c r="C6" s="39" t="str">
        <f>IF(B6="","",INDEX('Employee Info'!C:C,MATCH('Payroll Calculator'!B6,'Employee Info'!B:B,0)))</f>
        <v/>
      </c>
      <c r="D6" s="37" t="str">
        <f>IF(B6="","",Setup!$H$5)</f>
        <v/>
      </c>
      <c r="E6" s="37" t="str">
        <f>IF(B6="","",Setup!$H$6)</f>
        <v/>
      </c>
      <c r="F6" s="69"/>
      <c r="G6" s="69"/>
      <c r="H6" s="69"/>
      <c r="I6" s="69"/>
      <c r="J6" s="41" t="str">
        <f t="shared" ref="J6:J69" si="1">IF(B6="","",SUM(F6:I6))</f>
        <v/>
      </c>
      <c r="K6" s="69"/>
      <c r="L6" s="35" t="str">
        <f>IF(B6="","",SUM(F6:I6)*INDEX('Employee Info'!D:D,MATCH('Payroll Calculator'!B6,'Employee Info'!B:B,0))+K6+G6*INDEX('Employee Info'!E:E,MATCH('Payroll Calculator'!B6,'Employee Info'!B:B,0)))</f>
        <v/>
      </c>
      <c r="M6" s="29" t="str">
        <f>IFERROR(IF(B6="","",INDEX('Employee Info'!R:R,MATCH(B6,'Employee Info'!B:B,0))),"")</f>
        <v/>
      </c>
      <c r="N6" s="29" t="str">
        <f>IF($B6="","",SUM(F6:I6)*INDEX('Employee Info'!D:D,MATCH('Payroll Calculator'!B6,'Employee Info'!B:B,0))*INDEX('Employee Info'!L:L,MATCH('Payroll Calculator'!B6,'Employee Info'!B:B,0)))</f>
        <v/>
      </c>
      <c r="O6" s="78"/>
      <c r="P6" s="78"/>
      <c r="Q6" s="29" t="str">
        <f>IF($B6="","",L6*Setup!$E$7)</f>
        <v/>
      </c>
      <c r="R6" s="29" t="str">
        <f>IF($B6="","",SUM(L6-M6-N6)*Setup!$E$5)</f>
        <v/>
      </c>
      <c r="S6" s="29" t="str">
        <f>IF($B6="","",SUM(L6-M6-N6)*Setup!$E$6)</f>
        <v/>
      </c>
      <c r="T6" s="78"/>
      <c r="U6" s="29" t="str">
        <f t="shared" si="0"/>
        <v/>
      </c>
    </row>
    <row r="7" spans="2:21" x14ac:dyDescent="0.2">
      <c r="B7" s="69"/>
      <c r="C7" s="39" t="str">
        <f>IF(B7="","",INDEX('Employee Info'!C:C,MATCH('Payroll Calculator'!B7,'Employee Info'!B:B,0)))</f>
        <v/>
      </c>
      <c r="D7" s="37" t="str">
        <f>IF(B7="","",Setup!$H$5)</f>
        <v/>
      </c>
      <c r="E7" s="37" t="str">
        <f>IF(B7="","",Setup!$H$6)</f>
        <v/>
      </c>
      <c r="F7" s="69"/>
      <c r="G7" s="69"/>
      <c r="H7" s="69"/>
      <c r="I7" s="69"/>
      <c r="J7" s="41" t="str">
        <f t="shared" si="1"/>
        <v/>
      </c>
      <c r="K7" s="69"/>
      <c r="L7" s="35" t="str">
        <f>IF(B7="","",SUM(F7:I7)*INDEX('Employee Info'!D:D,MATCH('Payroll Calculator'!B7,'Employee Info'!B:B,0))+K7+G7*INDEX('Employee Info'!E:E,MATCH('Payroll Calculator'!B7,'Employee Info'!B:B,0)))</f>
        <v/>
      </c>
      <c r="M7" s="29" t="str">
        <f>IFERROR(IF(B7="","",INDEX('Employee Info'!R:R,MATCH(B7,'Employee Info'!B:B,0))),"")</f>
        <v/>
      </c>
      <c r="N7" s="29" t="str">
        <f>IF($B7="","",SUM(F7:I7)*INDEX('Employee Info'!D:D,MATCH('Payroll Calculator'!B7,'Employee Info'!B:B,0))*INDEX('Employee Info'!L:L,MATCH('Payroll Calculator'!B7,'Employee Info'!B:B,0)))</f>
        <v/>
      </c>
      <c r="O7" s="78"/>
      <c r="P7" s="78"/>
      <c r="Q7" s="29" t="str">
        <f>IF($B7="","",L7*Setup!$E$7)</f>
        <v/>
      </c>
      <c r="R7" s="29" t="str">
        <f>IF($B7="","",SUM(L7-M7-N7)*Setup!$E$5)</f>
        <v/>
      </c>
      <c r="S7" s="29" t="str">
        <f>IF($B7="","",SUM(L7-M7-N7)*Setup!$E$6)</f>
        <v/>
      </c>
      <c r="T7" s="78"/>
      <c r="U7" s="29" t="str">
        <f t="shared" si="0"/>
        <v/>
      </c>
    </row>
    <row r="8" spans="2:21" x14ac:dyDescent="0.2">
      <c r="B8" s="69"/>
      <c r="C8" s="39" t="str">
        <f>IF(B8="","",INDEX('Employee Info'!C:C,MATCH('Payroll Calculator'!B8,'Employee Info'!B:B,0)))</f>
        <v/>
      </c>
      <c r="D8" s="37" t="str">
        <f>IF(B8="","",Setup!$H$5)</f>
        <v/>
      </c>
      <c r="E8" s="37" t="str">
        <f>IF(B8="","",Setup!$H$6)</f>
        <v/>
      </c>
      <c r="F8" s="69"/>
      <c r="G8" s="69"/>
      <c r="H8" s="69"/>
      <c r="I8" s="69"/>
      <c r="J8" s="41" t="str">
        <f t="shared" si="1"/>
        <v/>
      </c>
      <c r="K8" s="69"/>
      <c r="L8" s="35" t="str">
        <f>IF(B8="","",SUM(F8:I8)*INDEX('Employee Info'!D:D,MATCH('Payroll Calculator'!B8,'Employee Info'!B:B,0))+K8+G8*INDEX('Employee Info'!E:E,MATCH('Payroll Calculator'!B8,'Employee Info'!B:B,0)))</f>
        <v/>
      </c>
      <c r="M8" s="29" t="str">
        <f>IFERROR(IF(B8="","",INDEX('Employee Info'!R:R,MATCH(B8,'Employee Info'!B:B,0))),"")</f>
        <v/>
      </c>
      <c r="N8" s="29" t="str">
        <f>IF($B8="","",SUM(F8:I8)*INDEX('Employee Info'!D:D,MATCH('Payroll Calculator'!B8,'Employee Info'!B:B,0))*INDEX('Employee Info'!L:L,MATCH('Payroll Calculator'!B8,'Employee Info'!B:B,0)))</f>
        <v/>
      </c>
      <c r="O8" s="78"/>
      <c r="P8" s="78"/>
      <c r="Q8" s="29" t="str">
        <f>IF($B8="","",L8*Setup!$E$7)</f>
        <v/>
      </c>
      <c r="R8" s="29" t="str">
        <f>IF($B8="","",SUM(L8-M8-N8)*Setup!$E$5)</f>
        <v/>
      </c>
      <c r="S8" s="29" t="str">
        <f>IF($B8="","",SUM(L8-M8-N8)*Setup!$E$6)</f>
        <v/>
      </c>
      <c r="T8" s="78"/>
      <c r="U8" s="29" t="str">
        <f t="shared" si="0"/>
        <v/>
      </c>
    </row>
    <row r="9" spans="2:21" x14ac:dyDescent="0.2">
      <c r="B9" s="69"/>
      <c r="C9" s="39" t="str">
        <f>IF(B9="","",INDEX('Employee Info'!C:C,MATCH('Payroll Calculator'!B9,'Employee Info'!B:B,0)))</f>
        <v/>
      </c>
      <c r="D9" s="37" t="str">
        <f>IF(B9="","",Setup!$H$5)</f>
        <v/>
      </c>
      <c r="E9" s="37" t="str">
        <f>IF(B9="","",Setup!$H$6)</f>
        <v/>
      </c>
      <c r="F9" s="69"/>
      <c r="G9" s="69"/>
      <c r="H9" s="69"/>
      <c r="I9" s="69"/>
      <c r="J9" s="41" t="str">
        <f t="shared" si="1"/>
        <v/>
      </c>
      <c r="K9" s="69"/>
      <c r="L9" s="35" t="str">
        <f>IF(B9="","",SUM(F9:I9)*INDEX('Employee Info'!D:D,MATCH('Payroll Calculator'!B9,'Employee Info'!B:B,0))+K9+G9*INDEX('Employee Info'!E:E,MATCH('Payroll Calculator'!B9,'Employee Info'!B:B,0)))</f>
        <v/>
      </c>
      <c r="M9" s="29" t="str">
        <f>IFERROR(IF(B9="","",INDEX('Employee Info'!R:R,MATCH(B9,'Employee Info'!B:B,0))),"")</f>
        <v/>
      </c>
      <c r="N9" s="29" t="str">
        <f>IF($B9="","",SUM(F9:I9)*INDEX('Employee Info'!D:D,MATCH('Payroll Calculator'!B9,'Employee Info'!B:B,0))*INDEX('Employee Info'!L:L,MATCH('Payroll Calculator'!B9,'Employee Info'!B:B,0)))</f>
        <v/>
      </c>
      <c r="O9" s="78"/>
      <c r="P9" s="78"/>
      <c r="Q9" s="29" t="str">
        <f>IF($B9="","",L9*Setup!$E$7)</f>
        <v/>
      </c>
      <c r="R9" s="29" t="str">
        <f>IF($B9="","",SUM(L9-M9-N9)*Setup!$E$5)</f>
        <v/>
      </c>
      <c r="S9" s="29" t="str">
        <f>IF($B9="","",SUM(L9-M9-N9)*Setup!$E$6)</f>
        <v/>
      </c>
      <c r="T9" s="78"/>
      <c r="U9" s="29" t="str">
        <f t="shared" si="0"/>
        <v/>
      </c>
    </row>
    <row r="10" spans="2:21" x14ac:dyDescent="0.2">
      <c r="B10" s="69"/>
      <c r="C10" s="39" t="str">
        <f>IF(B10="","",INDEX('Employee Info'!C:C,MATCH('Payroll Calculator'!B10,'Employee Info'!B:B,0)))</f>
        <v/>
      </c>
      <c r="D10" s="37" t="str">
        <f>IF(B10="","",Setup!$H$5)</f>
        <v/>
      </c>
      <c r="E10" s="37" t="str">
        <f>IF(B10="","",Setup!$H$6)</f>
        <v/>
      </c>
      <c r="F10" s="69"/>
      <c r="G10" s="69"/>
      <c r="H10" s="69"/>
      <c r="I10" s="69"/>
      <c r="J10" s="41" t="str">
        <f t="shared" si="1"/>
        <v/>
      </c>
      <c r="K10" s="69"/>
      <c r="L10" s="35" t="str">
        <f>IF(B10="","",SUM(F10:I10)*INDEX('Employee Info'!D:D,MATCH('Payroll Calculator'!B10,'Employee Info'!B:B,0))+K10+G10*INDEX('Employee Info'!E:E,MATCH('Payroll Calculator'!B10,'Employee Info'!B:B,0)))</f>
        <v/>
      </c>
      <c r="M10" s="29" t="str">
        <f>IFERROR(IF(B10="","",INDEX('Employee Info'!R:R,MATCH(B10,'Employee Info'!B:B,0))),"")</f>
        <v/>
      </c>
      <c r="N10" s="29" t="str">
        <f>IF($B10="","",SUM(F10:I10)*INDEX('Employee Info'!D:D,MATCH('Payroll Calculator'!B10,'Employee Info'!B:B,0))*INDEX('Employee Info'!L:L,MATCH('Payroll Calculator'!B10,'Employee Info'!B:B,0)))</f>
        <v/>
      </c>
      <c r="O10" s="78"/>
      <c r="P10" s="78"/>
      <c r="Q10" s="29" t="str">
        <f>IF($B10="","",L10*Setup!$E$7)</f>
        <v/>
      </c>
      <c r="R10" s="29" t="str">
        <f>IF($B10="","",SUM(L10-M10-N10)*Setup!$E$5)</f>
        <v/>
      </c>
      <c r="S10" s="29" t="str">
        <f>IF($B10="","",SUM(L10-M10-N10)*Setup!$E$6)</f>
        <v/>
      </c>
      <c r="T10" s="78"/>
      <c r="U10" s="29" t="str">
        <f t="shared" si="0"/>
        <v/>
      </c>
    </row>
    <row r="11" spans="2:21" x14ac:dyDescent="0.2">
      <c r="B11" s="69"/>
      <c r="C11" s="39" t="str">
        <f>IF(B11="","",INDEX('Employee Info'!C:C,MATCH('Payroll Calculator'!B11,'Employee Info'!B:B,0)))</f>
        <v/>
      </c>
      <c r="D11" s="37" t="str">
        <f>IF(B11="","",Setup!$H$5)</f>
        <v/>
      </c>
      <c r="E11" s="37" t="str">
        <f>IF(B11="","",Setup!$H$6)</f>
        <v/>
      </c>
      <c r="F11" s="69"/>
      <c r="G11" s="69"/>
      <c r="H11" s="69"/>
      <c r="I11" s="69"/>
      <c r="J11" s="41" t="str">
        <f t="shared" si="1"/>
        <v/>
      </c>
      <c r="K11" s="69"/>
      <c r="L11" s="35" t="str">
        <f>IF(B11="","",SUM(F11:I11)*INDEX('Employee Info'!D:D,MATCH('Payroll Calculator'!B11,'Employee Info'!B:B,0))+K11+G11*INDEX('Employee Info'!E:E,MATCH('Payroll Calculator'!B11,'Employee Info'!B:B,0)))</f>
        <v/>
      </c>
      <c r="M11" s="29" t="str">
        <f>IFERROR(IF(B11="","",INDEX('Employee Info'!R:R,MATCH(B11,'Employee Info'!B:B,0))),"")</f>
        <v/>
      </c>
      <c r="N11" s="29" t="str">
        <f>IF($B11="","",SUM(F11:I11)*INDEX('Employee Info'!D:D,MATCH('Payroll Calculator'!B11,'Employee Info'!B:B,0))*INDEX('Employee Info'!L:L,MATCH('Payroll Calculator'!B11,'Employee Info'!B:B,0)))</f>
        <v/>
      </c>
      <c r="O11" s="78"/>
      <c r="P11" s="78"/>
      <c r="Q11" s="29" t="str">
        <f>IF($B11="","",L11*Setup!$E$7)</f>
        <v/>
      </c>
      <c r="R11" s="29" t="str">
        <f>IF($B11="","",SUM(L11-M11-N11)*Setup!$E$5)</f>
        <v/>
      </c>
      <c r="S11" s="29" t="str">
        <f>IF($B11="","",SUM(L11-M11-N11)*Setup!$E$6)</f>
        <v/>
      </c>
      <c r="T11" s="78"/>
      <c r="U11" s="29" t="str">
        <f t="shared" si="0"/>
        <v/>
      </c>
    </row>
    <row r="12" spans="2:21" x14ac:dyDescent="0.2">
      <c r="B12" s="69"/>
      <c r="C12" s="39" t="str">
        <f>IF(B12="","",INDEX('Employee Info'!C:C,MATCH('Payroll Calculator'!B12,'Employee Info'!B:B,0)))</f>
        <v/>
      </c>
      <c r="D12" s="37" t="str">
        <f>IF(B12="","",Setup!$H$5)</f>
        <v/>
      </c>
      <c r="E12" s="37" t="str">
        <f>IF(B12="","",Setup!$H$6)</f>
        <v/>
      </c>
      <c r="F12" s="69"/>
      <c r="G12" s="69"/>
      <c r="H12" s="69"/>
      <c r="I12" s="69"/>
      <c r="J12" s="41" t="str">
        <f t="shared" si="1"/>
        <v/>
      </c>
      <c r="K12" s="69"/>
      <c r="L12" s="35" t="str">
        <f>IF(B12="","",SUM(F12:I12)*INDEX('Employee Info'!D:D,MATCH('Payroll Calculator'!B12,'Employee Info'!B:B,0))+K12+G12*INDEX('Employee Info'!E:E,MATCH('Payroll Calculator'!B12,'Employee Info'!B:B,0)))</f>
        <v/>
      </c>
      <c r="M12" s="29" t="str">
        <f>IFERROR(IF(B12="","",INDEX('Employee Info'!R:R,MATCH(B12,'Employee Info'!B:B,0))),"")</f>
        <v/>
      </c>
      <c r="N12" s="29" t="str">
        <f>IF($B12="","",SUM(F12:I12)*INDEX('Employee Info'!D:D,MATCH('Payroll Calculator'!B12,'Employee Info'!B:B,0))*INDEX('Employee Info'!L:L,MATCH('Payroll Calculator'!B12,'Employee Info'!B:B,0)))</f>
        <v/>
      </c>
      <c r="O12" s="78"/>
      <c r="P12" s="78"/>
      <c r="Q12" s="29" t="str">
        <f>IF($B12="","",L12*Setup!$E$7)</f>
        <v/>
      </c>
      <c r="R12" s="29" t="str">
        <f>IF($B12="","",SUM(L12-M12-N12)*Setup!$E$5)</f>
        <v/>
      </c>
      <c r="S12" s="29" t="str">
        <f>IF($B12="","",SUM(L12-M12-N12)*Setup!$E$6)</f>
        <v/>
      </c>
      <c r="T12" s="78"/>
      <c r="U12" s="29" t="str">
        <f t="shared" si="0"/>
        <v/>
      </c>
    </row>
    <row r="13" spans="2:21" x14ac:dyDescent="0.2">
      <c r="B13" s="69"/>
      <c r="C13" s="39" t="str">
        <f>IF(B13="","",INDEX('Employee Info'!C:C,MATCH('Payroll Calculator'!B13,'Employee Info'!B:B,0)))</f>
        <v/>
      </c>
      <c r="D13" s="37" t="str">
        <f>IF(B13="","",Setup!$H$5)</f>
        <v/>
      </c>
      <c r="E13" s="37" t="str">
        <f>IF(B13="","",Setup!$H$6)</f>
        <v/>
      </c>
      <c r="F13" s="69"/>
      <c r="G13" s="69"/>
      <c r="H13" s="69"/>
      <c r="I13" s="69"/>
      <c r="J13" s="41" t="str">
        <f t="shared" si="1"/>
        <v/>
      </c>
      <c r="K13" s="69"/>
      <c r="L13" s="35" t="str">
        <f>IF(B13="","",SUM(F13:I13)*INDEX('Employee Info'!D:D,MATCH('Payroll Calculator'!B13,'Employee Info'!B:B,0))+K13+G13*INDEX('Employee Info'!E:E,MATCH('Payroll Calculator'!B13,'Employee Info'!B:B,0)))</f>
        <v/>
      </c>
      <c r="M13" s="29" t="str">
        <f>IFERROR(IF(B13="","",INDEX('Employee Info'!R:R,MATCH(B13,'Employee Info'!B:B,0))),"")</f>
        <v/>
      </c>
      <c r="N13" s="29" t="str">
        <f>IF($B13="","",SUM(F13:I13)*INDEX('Employee Info'!D:D,MATCH('Payroll Calculator'!B13,'Employee Info'!B:B,0))*INDEX('Employee Info'!L:L,MATCH('Payroll Calculator'!B13,'Employee Info'!B:B,0)))</f>
        <v/>
      </c>
      <c r="O13" s="78"/>
      <c r="P13" s="78"/>
      <c r="Q13" s="29" t="str">
        <f>IF($B13="","",L13*Setup!$E$7)</f>
        <v/>
      </c>
      <c r="R13" s="29" t="str">
        <f>IF($B13="","",SUM(L13-M13-N13)*Setup!$E$5)</f>
        <v/>
      </c>
      <c r="S13" s="29" t="str">
        <f>IF($B13="","",SUM(L13-M13-N13)*Setup!$E$6)</f>
        <v/>
      </c>
      <c r="T13" s="78"/>
      <c r="U13" s="29" t="str">
        <f t="shared" si="0"/>
        <v/>
      </c>
    </row>
    <row r="14" spans="2:21" x14ac:dyDescent="0.2">
      <c r="B14" s="69"/>
      <c r="C14" s="39" t="str">
        <f>IF(B14="","",INDEX('Employee Info'!C:C,MATCH('Payroll Calculator'!B14,'Employee Info'!B:B,0)))</f>
        <v/>
      </c>
      <c r="D14" s="37" t="str">
        <f>IF(B14="","",Setup!$H$5)</f>
        <v/>
      </c>
      <c r="E14" s="37" t="str">
        <f>IF(B14="","",Setup!$H$6)</f>
        <v/>
      </c>
      <c r="F14" s="69"/>
      <c r="G14" s="69"/>
      <c r="H14" s="69"/>
      <c r="I14" s="69"/>
      <c r="J14" s="41" t="str">
        <f t="shared" si="1"/>
        <v/>
      </c>
      <c r="K14" s="69"/>
      <c r="L14" s="35" t="str">
        <f>IF(B14="","",SUM(F14:I14)*INDEX('Employee Info'!D:D,MATCH('Payroll Calculator'!B14,'Employee Info'!B:B,0))+K14+G14*INDEX('Employee Info'!E:E,MATCH('Payroll Calculator'!B14,'Employee Info'!B:B,0)))</f>
        <v/>
      </c>
      <c r="M14" s="29" t="str">
        <f>IFERROR(IF(B14="","",INDEX('Employee Info'!R:R,MATCH(B14,'Employee Info'!B:B,0))),"")</f>
        <v/>
      </c>
      <c r="N14" s="29" t="str">
        <f>IF($B14="","",SUM(F14:I14)*INDEX('Employee Info'!D:D,MATCH('Payroll Calculator'!B14,'Employee Info'!B:B,0))*INDEX('Employee Info'!L:L,MATCH('Payroll Calculator'!B14,'Employee Info'!B:B,0)))</f>
        <v/>
      </c>
      <c r="O14" s="78"/>
      <c r="P14" s="78"/>
      <c r="Q14" s="29" t="str">
        <f>IF($B14="","",L14*Setup!$E$7)</f>
        <v/>
      </c>
      <c r="R14" s="29" t="str">
        <f>IF($B14="","",SUM(L14-M14-N14)*Setup!$E$5)</f>
        <v/>
      </c>
      <c r="S14" s="29" t="str">
        <f>IF($B14="","",SUM(L14-M14-N14)*Setup!$E$6)</f>
        <v/>
      </c>
      <c r="T14" s="78"/>
      <c r="U14" s="29" t="str">
        <f t="shared" si="0"/>
        <v/>
      </c>
    </row>
    <row r="15" spans="2:21" x14ac:dyDescent="0.2">
      <c r="B15" s="69"/>
      <c r="C15" s="39" t="str">
        <f>IF(B15="","",INDEX('Employee Info'!C:C,MATCH('Payroll Calculator'!B15,'Employee Info'!B:B,0)))</f>
        <v/>
      </c>
      <c r="D15" s="37" t="str">
        <f>IF(B15="","",Setup!$H$5)</f>
        <v/>
      </c>
      <c r="E15" s="37" t="str">
        <f>IF(B15="","",Setup!$H$6)</f>
        <v/>
      </c>
      <c r="F15" s="69"/>
      <c r="G15" s="69"/>
      <c r="H15" s="69"/>
      <c r="I15" s="69"/>
      <c r="J15" s="41" t="str">
        <f t="shared" si="1"/>
        <v/>
      </c>
      <c r="K15" s="69"/>
      <c r="L15" s="35" t="str">
        <f>IF(B15="","",SUM(F15:I15)*INDEX('Employee Info'!D:D,MATCH('Payroll Calculator'!B15,'Employee Info'!B:B,0))+K15+G15*INDEX('Employee Info'!E:E,MATCH('Payroll Calculator'!B15,'Employee Info'!B:B,0)))</f>
        <v/>
      </c>
      <c r="M15" s="29" t="str">
        <f>IFERROR(IF(B15="","",INDEX('Employee Info'!R:R,MATCH(B15,'Employee Info'!B:B,0))),"")</f>
        <v/>
      </c>
      <c r="N15" s="29" t="str">
        <f>IF($B15="","",SUM(F15:I15)*INDEX('Employee Info'!D:D,MATCH('Payroll Calculator'!B15,'Employee Info'!B:B,0))*INDEX('Employee Info'!L:L,MATCH('Payroll Calculator'!B15,'Employee Info'!B:B,0)))</f>
        <v/>
      </c>
      <c r="O15" s="78"/>
      <c r="P15" s="78"/>
      <c r="Q15" s="29" t="str">
        <f>IF($B15="","",L15*Setup!$E$7)</f>
        <v/>
      </c>
      <c r="R15" s="29" t="str">
        <f>IF($B15="","",SUM(L15-M15-N15)*Setup!$E$5)</f>
        <v/>
      </c>
      <c r="S15" s="29" t="str">
        <f>IF($B15="","",SUM(L15-M15-N15)*Setup!$E$6)</f>
        <v/>
      </c>
      <c r="T15" s="78"/>
      <c r="U15" s="29" t="str">
        <f t="shared" si="0"/>
        <v/>
      </c>
    </row>
    <row r="16" spans="2:21" x14ac:dyDescent="0.2">
      <c r="B16" s="69"/>
      <c r="C16" s="39" t="str">
        <f>IF(B16="","",INDEX('Employee Info'!C:C,MATCH('Payroll Calculator'!B16,'Employee Info'!B:B,0)))</f>
        <v/>
      </c>
      <c r="D16" s="37" t="str">
        <f>IF(B16="","",Setup!$H$5)</f>
        <v/>
      </c>
      <c r="E16" s="37" t="str">
        <f>IF(B16="","",Setup!$H$6)</f>
        <v/>
      </c>
      <c r="F16" s="69"/>
      <c r="G16" s="69"/>
      <c r="H16" s="69"/>
      <c r="I16" s="69"/>
      <c r="J16" s="41" t="str">
        <f t="shared" si="1"/>
        <v/>
      </c>
      <c r="K16" s="69"/>
      <c r="L16" s="35" t="str">
        <f>IF(B16="","",SUM(F16:I16)*INDEX('Employee Info'!D:D,MATCH('Payroll Calculator'!B16,'Employee Info'!B:B,0))+K16+G16*INDEX('Employee Info'!E:E,MATCH('Payroll Calculator'!B16,'Employee Info'!B:B,0)))</f>
        <v/>
      </c>
      <c r="M16" s="29" t="str">
        <f>IFERROR(IF(B16="","",INDEX('Employee Info'!R:R,MATCH(B16,'Employee Info'!B:B,0))),"")</f>
        <v/>
      </c>
      <c r="N16" s="29" t="str">
        <f>IF($B16="","",SUM(F16:I16)*INDEX('Employee Info'!D:D,MATCH('Payroll Calculator'!B16,'Employee Info'!B:B,0))*INDEX('Employee Info'!L:L,MATCH('Payroll Calculator'!B16,'Employee Info'!B:B,0)))</f>
        <v/>
      </c>
      <c r="O16" s="78"/>
      <c r="P16" s="78"/>
      <c r="Q16" s="29" t="str">
        <f>IF($B16="","",L16*Setup!$E$7)</f>
        <v/>
      </c>
      <c r="R16" s="29" t="str">
        <f>IF($B16="","",SUM(L16-M16-N16)*Setup!$E$5)</f>
        <v/>
      </c>
      <c r="S16" s="29" t="str">
        <f>IF($B16="","",SUM(L16-M16-N16)*Setup!$E$6)</f>
        <v/>
      </c>
      <c r="T16" s="78"/>
      <c r="U16" s="29" t="str">
        <f t="shared" si="0"/>
        <v/>
      </c>
    </row>
    <row r="17" spans="2:21" x14ac:dyDescent="0.2">
      <c r="B17" s="69"/>
      <c r="C17" s="39" t="str">
        <f>IF(B17="","",INDEX('Employee Info'!C:C,MATCH('Payroll Calculator'!B17,'Employee Info'!B:B,0)))</f>
        <v/>
      </c>
      <c r="D17" s="37" t="str">
        <f>IF(B17="","",Setup!$H$5)</f>
        <v/>
      </c>
      <c r="E17" s="37" t="str">
        <f>IF(B17="","",Setup!$H$6)</f>
        <v/>
      </c>
      <c r="F17" s="69"/>
      <c r="G17" s="69"/>
      <c r="H17" s="69"/>
      <c r="I17" s="69"/>
      <c r="J17" s="41" t="str">
        <f t="shared" si="1"/>
        <v/>
      </c>
      <c r="K17" s="69"/>
      <c r="L17" s="35" t="str">
        <f>IF(B17="","",SUM(F17:I17)*INDEX('Employee Info'!D:D,MATCH('Payroll Calculator'!B17,'Employee Info'!B:B,0))+K17+G17*INDEX('Employee Info'!E:E,MATCH('Payroll Calculator'!B17,'Employee Info'!B:B,0)))</f>
        <v/>
      </c>
      <c r="M17" s="29" t="str">
        <f>IFERROR(IF(B17="","",INDEX('Employee Info'!R:R,MATCH(B17,'Employee Info'!B:B,0))),"")</f>
        <v/>
      </c>
      <c r="N17" s="29" t="str">
        <f>IF($B17="","",SUM(F17:I17)*INDEX('Employee Info'!D:D,MATCH('Payroll Calculator'!B17,'Employee Info'!B:B,0))*INDEX('Employee Info'!L:L,MATCH('Payroll Calculator'!B17,'Employee Info'!B:B,0)))</f>
        <v/>
      </c>
      <c r="O17" s="78"/>
      <c r="P17" s="78"/>
      <c r="Q17" s="29" t="str">
        <f>IF($B17="","",L17*Setup!$E$7)</f>
        <v/>
      </c>
      <c r="R17" s="29" t="str">
        <f>IF($B17="","",SUM(L17-M17-N17)*Setup!$E$5)</f>
        <v/>
      </c>
      <c r="S17" s="29" t="str">
        <f>IF($B17="","",SUM(L17-M17-N17)*Setup!$E$6)</f>
        <v/>
      </c>
      <c r="T17" s="78"/>
      <c r="U17" s="29" t="str">
        <f t="shared" si="0"/>
        <v/>
      </c>
    </row>
    <row r="18" spans="2:21" x14ac:dyDescent="0.2">
      <c r="B18" s="69"/>
      <c r="C18" s="39" t="str">
        <f>IF(B18="","",INDEX('Employee Info'!C:C,MATCH('Payroll Calculator'!B18,'Employee Info'!B:B,0)))</f>
        <v/>
      </c>
      <c r="D18" s="37" t="str">
        <f>IF(B18="","",Setup!$H$5)</f>
        <v/>
      </c>
      <c r="E18" s="37" t="str">
        <f>IF(B18="","",Setup!$H$6)</f>
        <v/>
      </c>
      <c r="F18" s="69"/>
      <c r="G18" s="69"/>
      <c r="H18" s="69"/>
      <c r="I18" s="69"/>
      <c r="J18" s="41" t="str">
        <f t="shared" si="1"/>
        <v/>
      </c>
      <c r="K18" s="69"/>
      <c r="L18" s="35" t="str">
        <f>IF(B18="","",SUM(F18:I18)*INDEX('Employee Info'!D:D,MATCH('Payroll Calculator'!B18,'Employee Info'!B:B,0))+K18+G18*INDEX('Employee Info'!E:E,MATCH('Payroll Calculator'!B18,'Employee Info'!B:B,0)))</f>
        <v/>
      </c>
      <c r="M18" s="29" t="str">
        <f>IFERROR(IF(B18="","",INDEX('Employee Info'!R:R,MATCH(B18,'Employee Info'!B:B,0))),"")</f>
        <v/>
      </c>
      <c r="N18" s="29" t="str">
        <f>IF($B18="","",SUM(F18:I18)*INDEX('Employee Info'!D:D,MATCH('Payroll Calculator'!B18,'Employee Info'!B:B,0))*INDEX('Employee Info'!L:L,MATCH('Payroll Calculator'!B18,'Employee Info'!B:B,0)))</f>
        <v/>
      </c>
      <c r="O18" s="78"/>
      <c r="P18" s="78"/>
      <c r="Q18" s="29" t="str">
        <f>IF($B18="","",L18*Setup!$E$7)</f>
        <v/>
      </c>
      <c r="R18" s="29" t="str">
        <f>IF($B18="","",SUM(L18-M18-N18)*Setup!$E$5)</f>
        <v/>
      </c>
      <c r="S18" s="29" t="str">
        <f>IF($B18="","",SUM(L18-M18-N18)*Setup!$E$6)</f>
        <v/>
      </c>
      <c r="T18" s="78"/>
      <c r="U18" s="29" t="str">
        <f t="shared" si="0"/>
        <v/>
      </c>
    </row>
    <row r="19" spans="2:21" x14ac:dyDescent="0.2">
      <c r="B19" s="69"/>
      <c r="C19" s="39" t="str">
        <f>IF(B19="","",INDEX('Employee Info'!C:C,MATCH('Payroll Calculator'!B19,'Employee Info'!B:B,0)))</f>
        <v/>
      </c>
      <c r="D19" s="37" t="str">
        <f>IF(B19="","",Setup!$H$5)</f>
        <v/>
      </c>
      <c r="E19" s="37" t="str">
        <f>IF(B19="","",Setup!$H$6)</f>
        <v/>
      </c>
      <c r="F19" s="69"/>
      <c r="G19" s="69"/>
      <c r="H19" s="69"/>
      <c r="I19" s="69"/>
      <c r="J19" s="41" t="str">
        <f t="shared" si="1"/>
        <v/>
      </c>
      <c r="K19" s="69"/>
      <c r="L19" s="35" t="str">
        <f>IF(B19="","",SUM(F19:I19)*INDEX('Employee Info'!D:D,MATCH('Payroll Calculator'!B19,'Employee Info'!B:B,0))+K19+G19*INDEX('Employee Info'!E:E,MATCH('Payroll Calculator'!B19,'Employee Info'!B:B,0)))</f>
        <v/>
      </c>
      <c r="M19" s="29" t="str">
        <f>IFERROR(IF(B19="","",INDEX('Employee Info'!R:R,MATCH(B19,'Employee Info'!B:B,0))),"")</f>
        <v/>
      </c>
      <c r="N19" s="29" t="str">
        <f>IF($B19="","",SUM(F19:I19)*INDEX('Employee Info'!D:D,MATCH('Payroll Calculator'!B19,'Employee Info'!B:B,0))*INDEX('Employee Info'!L:L,MATCH('Payroll Calculator'!B19,'Employee Info'!B:B,0)))</f>
        <v/>
      </c>
      <c r="O19" s="78"/>
      <c r="P19" s="78"/>
      <c r="Q19" s="29" t="str">
        <f>IF($B19="","",L19*Setup!$E$7)</f>
        <v/>
      </c>
      <c r="R19" s="29" t="str">
        <f>IF($B19="","",SUM(L19-M19-N19)*Setup!$E$5)</f>
        <v/>
      </c>
      <c r="S19" s="29" t="str">
        <f>IF($B19="","",SUM(L19-M19-N19)*Setup!$E$6)</f>
        <v/>
      </c>
      <c r="T19" s="78"/>
      <c r="U19" s="29" t="str">
        <f t="shared" si="0"/>
        <v/>
      </c>
    </row>
    <row r="20" spans="2:21" x14ac:dyDescent="0.2">
      <c r="B20" s="69"/>
      <c r="C20" s="39" t="str">
        <f>IF(B20="","",INDEX('Employee Info'!C:C,MATCH('Payroll Calculator'!B20,'Employee Info'!B:B,0)))</f>
        <v/>
      </c>
      <c r="D20" s="37" t="str">
        <f>IF(B20="","",Setup!$H$5)</f>
        <v/>
      </c>
      <c r="E20" s="37" t="str">
        <f>IF(B20="","",Setup!$H$6)</f>
        <v/>
      </c>
      <c r="F20" s="69"/>
      <c r="G20" s="69"/>
      <c r="H20" s="69"/>
      <c r="I20" s="69"/>
      <c r="J20" s="41" t="str">
        <f t="shared" si="1"/>
        <v/>
      </c>
      <c r="K20" s="69"/>
      <c r="L20" s="35" t="str">
        <f>IF(B20="","",SUM(F20:I20)*INDEX('Employee Info'!D:D,MATCH('Payroll Calculator'!B20,'Employee Info'!B:B,0))+K20+G20*INDEX('Employee Info'!E:E,MATCH('Payroll Calculator'!B20,'Employee Info'!B:B,0)))</f>
        <v/>
      </c>
      <c r="M20" s="29" t="str">
        <f>IFERROR(IF(B20="","",INDEX('Employee Info'!R:R,MATCH(B20,'Employee Info'!B:B,0))),"")</f>
        <v/>
      </c>
      <c r="N20" s="29" t="str">
        <f>IF($B20="","",SUM(F20:I20)*INDEX('Employee Info'!D:D,MATCH('Payroll Calculator'!B20,'Employee Info'!B:B,0))*INDEX('Employee Info'!L:L,MATCH('Payroll Calculator'!B20,'Employee Info'!B:B,0)))</f>
        <v/>
      </c>
      <c r="O20" s="78"/>
      <c r="P20" s="78"/>
      <c r="Q20" s="29" t="str">
        <f>IF($B20="","",L20*Setup!$E$7)</f>
        <v/>
      </c>
      <c r="R20" s="29" t="str">
        <f>IF($B20="","",SUM(L20-M20-N20)*Setup!$E$5)</f>
        <v/>
      </c>
      <c r="S20" s="29" t="str">
        <f>IF($B20="","",SUM(L20-M20-N20)*Setup!$E$6)</f>
        <v/>
      </c>
      <c r="T20" s="78"/>
      <c r="U20" s="29" t="str">
        <f t="shared" si="0"/>
        <v/>
      </c>
    </row>
    <row r="21" spans="2:21" x14ac:dyDescent="0.2">
      <c r="B21" s="69"/>
      <c r="C21" s="39" t="str">
        <f>IF(B21="","",INDEX('Employee Info'!C:C,MATCH('Payroll Calculator'!B21,'Employee Info'!B:B,0)))</f>
        <v/>
      </c>
      <c r="D21" s="37" t="str">
        <f>IF(B21="","",Setup!$H$5)</f>
        <v/>
      </c>
      <c r="E21" s="37" t="str">
        <f>IF(B21="","",Setup!$H$6)</f>
        <v/>
      </c>
      <c r="F21" s="69"/>
      <c r="G21" s="69"/>
      <c r="H21" s="69"/>
      <c r="I21" s="69"/>
      <c r="J21" s="41" t="str">
        <f t="shared" si="1"/>
        <v/>
      </c>
      <c r="K21" s="69"/>
      <c r="L21" s="35" t="str">
        <f>IF(B21="","",SUM(F21:I21)*INDEX('Employee Info'!D:D,MATCH('Payroll Calculator'!B21,'Employee Info'!B:B,0))+K21+G21*INDEX('Employee Info'!E:E,MATCH('Payroll Calculator'!B21,'Employee Info'!B:B,0)))</f>
        <v/>
      </c>
      <c r="M21" s="29" t="str">
        <f>IFERROR(IF(B21="","",INDEX('Employee Info'!R:R,MATCH(B21,'Employee Info'!B:B,0))),"")</f>
        <v/>
      </c>
      <c r="N21" s="29" t="str">
        <f>IF($B21="","",SUM(F21:I21)*INDEX('Employee Info'!D:D,MATCH('Payroll Calculator'!B21,'Employee Info'!B:B,0))*INDEX('Employee Info'!L:L,MATCH('Payroll Calculator'!B21,'Employee Info'!B:B,0)))</f>
        <v/>
      </c>
      <c r="O21" s="78"/>
      <c r="P21" s="78"/>
      <c r="Q21" s="29" t="str">
        <f>IF($B21="","",L21*Setup!$E$7)</f>
        <v/>
      </c>
      <c r="R21" s="29" t="str">
        <f>IF($B21="","",SUM(L21-M21-N21)*Setup!$E$5)</f>
        <v/>
      </c>
      <c r="S21" s="29" t="str">
        <f>IF($B21="","",SUM(L21-M21-N21)*Setup!$E$6)</f>
        <v/>
      </c>
      <c r="T21" s="78"/>
      <c r="U21" s="29" t="str">
        <f t="shared" si="0"/>
        <v/>
      </c>
    </row>
    <row r="22" spans="2:21" x14ac:dyDescent="0.2">
      <c r="B22" s="69"/>
      <c r="C22" s="39" t="str">
        <f>IF(B22="","",INDEX('Employee Info'!C:C,MATCH('Payroll Calculator'!B22,'Employee Info'!B:B,0)))</f>
        <v/>
      </c>
      <c r="D22" s="37" t="str">
        <f>IF(B22="","",Setup!$H$5)</f>
        <v/>
      </c>
      <c r="E22" s="37" t="str">
        <f>IF(B22="","",Setup!$H$6)</f>
        <v/>
      </c>
      <c r="F22" s="69"/>
      <c r="G22" s="69"/>
      <c r="H22" s="69"/>
      <c r="I22" s="69"/>
      <c r="J22" s="41" t="str">
        <f t="shared" si="1"/>
        <v/>
      </c>
      <c r="K22" s="69"/>
      <c r="L22" s="35" t="str">
        <f>IF(B22="","",SUM(F22:I22)*INDEX('Employee Info'!D:D,MATCH('Payroll Calculator'!B22,'Employee Info'!B:B,0))+K22+G22*INDEX('Employee Info'!E:E,MATCH('Payroll Calculator'!B22,'Employee Info'!B:B,0)))</f>
        <v/>
      </c>
      <c r="M22" s="29" t="str">
        <f>IFERROR(IF(B22="","",INDEX('Employee Info'!R:R,MATCH(B22,'Employee Info'!B:B,0))),"")</f>
        <v/>
      </c>
      <c r="N22" s="29" t="str">
        <f>IF($B22="","",SUM(F22:I22)*INDEX('Employee Info'!D:D,MATCH('Payroll Calculator'!B22,'Employee Info'!B:B,0))*INDEX('Employee Info'!L:L,MATCH('Payroll Calculator'!B22,'Employee Info'!B:B,0)))</f>
        <v/>
      </c>
      <c r="O22" s="78"/>
      <c r="P22" s="78"/>
      <c r="Q22" s="29" t="str">
        <f>IF($B22="","",L22*Setup!$E$7)</f>
        <v/>
      </c>
      <c r="R22" s="29" t="str">
        <f>IF($B22="","",SUM(L22-M22-N22)*Setup!$E$5)</f>
        <v/>
      </c>
      <c r="S22" s="29" t="str">
        <f>IF($B22="","",SUM(L22-M22-N22)*Setup!$E$6)</f>
        <v/>
      </c>
      <c r="T22" s="78"/>
      <c r="U22" s="29" t="str">
        <f t="shared" si="0"/>
        <v/>
      </c>
    </row>
    <row r="23" spans="2:21" x14ac:dyDescent="0.2">
      <c r="B23" s="69"/>
      <c r="C23" s="39" t="str">
        <f>IF(B23="","",INDEX('Employee Info'!C:C,MATCH('Payroll Calculator'!B23,'Employee Info'!B:B,0)))</f>
        <v/>
      </c>
      <c r="D23" s="37" t="str">
        <f>IF(B23="","",Setup!$H$5)</f>
        <v/>
      </c>
      <c r="E23" s="37" t="str">
        <f>IF(B23="","",Setup!$H$6)</f>
        <v/>
      </c>
      <c r="F23" s="69"/>
      <c r="G23" s="69"/>
      <c r="H23" s="69"/>
      <c r="I23" s="69"/>
      <c r="J23" s="41" t="str">
        <f t="shared" si="1"/>
        <v/>
      </c>
      <c r="K23" s="69"/>
      <c r="L23" s="35" t="str">
        <f>IF(B23="","",SUM(F23:I23)*INDEX('Employee Info'!D:D,MATCH('Payroll Calculator'!B23,'Employee Info'!B:B,0))+K23+G23*INDEX('Employee Info'!E:E,MATCH('Payroll Calculator'!B23,'Employee Info'!B:B,0)))</f>
        <v/>
      </c>
      <c r="M23" s="29" t="str">
        <f>IFERROR(IF(B23="","",INDEX('Employee Info'!R:R,MATCH(B23,'Employee Info'!B:B,0))),"")</f>
        <v/>
      </c>
      <c r="N23" s="29" t="str">
        <f>IF($B23="","",SUM(F23:I23)*INDEX('Employee Info'!D:D,MATCH('Payroll Calculator'!B23,'Employee Info'!B:B,0))*INDEX('Employee Info'!L:L,MATCH('Payroll Calculator'!B23,'Employee Info'!B:B,0)))</f>
        <v/>
      </c>
      <c r="O23" s="78"/>
      <c r="P23" s="78"/>
      <c r="Q23" s="29" t="str">
        <f>IF($B23="","",L23*Setup!$E$7)</f>
        <v/>
      </c>
      <c r="R23" s="29" t="str">
        <f>IF($B23="","",SUM(L23-M23-N23)*Setup!$E$5)</f>
        <v/>
      </c>
      <c r="S23" s="29" t="str">
        <f>IF($B23="","",SUM(L23-M23-N23)*Setup!$E$6)</f>
        <v/>
      </c>
      <c r="T23" s="78"/>
      <c r="U23" s="29" t="str">
        <f t="shared" si="0"/>
        <v/>
      </c>
    </row>
    <row r="24" spans="2:21" x14ac:dyDescent="0.2">
      <c r="B24" s="69"/>
      <c r="C24" s="39" t="str">
        <f>IF(B24="","",INDEX('Employee Info'!C:C,MATCH('Payroll Calculator'!B24,'Employee Info'!B:B,0)))</f>
        <v/>
      </c>
      <c r="D24" s="37" t="str">
        <f>IF(B24="","",Setup!$H$5)</f>
        <v/>
      </c>
      <c r="E24" s="37" t="str">
        <f>IF(B24="","",Setup!$H$6)</f>
        <v/>
      </c>
      <c r="F24" s="69"/>
      <c r="G24" s="69"/>
      <c r="H24" s="69"/>
      <c r="I24" s="69"/>
      <c r="J24" s="41" t="str">
        <f t="shared" si="1"/>
        <v/>
      </c>
      <c r="K24" s="69"/>
      <c r="L24" s="35" t="str">
        <f>IF(B24="","",SUM(F24:I24)*INDEX('Employee Info'!D:D,MATCH('Payroll Calculator'!B24,'Employee Info'!B:B,0))+K24+G24*INDEX('Employee Info'!E:E,MATCH('Payroll Calculator'!B24,'Employee Info'!B:B,0)))</f>
        <v/>
      </c>
      <c r="M24" s="29" t="str">
        <f>IFERROR(IF(B24="","",INDEX('Employee Info'!R:R,MATCH(B24,'Employee Info'!B:B,0))),"")</f>
        <v/>
      </c>
      <c r="N24" s="29" t="str">
        <f>IF($B24="","",SUM(F24:I24)*INDEX('Employee Info'!D:D,MATCH('Payroll Calculator'!B24,'Employee Info'!B:B,0))*INDEX('Employee Info'!L:L,MATCH('Payroll Calculator'!B24,'Employee Info'!B:B,0)))</f>
        <v/>
      </c>
      <c r="O24" s="78"/>
      <c r="P24" s="78"/>
      <c r="Q24" s="29" t="str">
        <f>IF($B24="","",L24*Setup!$E$7)</f>
        <v/>
      </c>
      <c r="R24" s="29" t="str">
        <f>IF($B24="","",SUM(L24-M24-N24)*Setup!$E$5)</f>
        <v/>
      </c>
      <c r="S24" s="29" t="str">
        <f>IF($B24="","",SUM(L24-M24-N24)*Setup!$E$6)</f>
        <v/>
      </c>
      <c r="T24" s="78"/>
      <c r="U24" s="29" t="str">
        <f t="shared" si="0"/>
        <v/>
      </c>
    </row>
    <row r="25" spans="2:21" x14ac:dyDescent="0.2">
      <c r="B25" s="69"/>
      <c r="C25" s="39" t="str">
        <f>IF(B25="","",INDEX('Employee Info'!C:C,MATCH('Payroll Calculator'!B25,'Employee Info'!B:B,0)))</f>
        <v/>
      </c>
      <c r="D25" s="37" t="str">
        <f>IF(B25="","",Setup!$H$5)</f>
        <v/>
      </c>
      <c r="E25" s="37" t="str">
        <f>IF(B25="","",Setup!$H$6)</f>
        <v/>
      </c>
      <c r="F25" s="69"/>
      <c r="G25" s="69"/>
      <c r="H25" s="69"/>
      <c r="I25" s="69"/>
      <c r="J25" s="41" t="str">
        <f t="shared" si="1"/>
        <v/>
      </c>
      <c r="K25" s="69"/>
      <c r="L25" s="35" t="str">
        <f>IF(B25="","",SUM(F25:I25)*INDEX('Employee Info'!D:D,MATCH('Payroll Calculator'!B25,'Employee Info'!B:B,0))+K25+G25*INDEX('Employee Info'!E:E,MATCH('Payroll Calculator'!B25,'Employee Info'!B:B,0)))</f>
        <v/>
      </c>
      <c r="M25" s="29" t="str">
        <f>IFERROR(IF(B25="","",INDEX('Employee Info'!R:R,MATCH(B25,'Employee Info'!B:B,0))),"")</f>
        <v/>
      </c>
      <c r="N25" s="29" t="str">
        <f>IF($B25="","",SUM(F25:I25)*INDEX('Employee Info'!D:D,MATCH('Payroll Calculator'!B25,'Employee Info'!B:B,0))*INDEX('Employee Info'!L:L,MATCH('Payroll Calculator'!B25,'Employee Info'!B:B,0)))</f>
        <v/>
      </c>
      <c r="O25" s="78"/>
      <c r="P25" s="78"/>
      <c r="Q25" s="29" t="str">
        <f>IF($B25="","",L25*Setup!$E$7)</f>
        <v/>
      </c>
      <c r="R25" s="29" t="str">
        <f>IF($B25="","",SUM(L25-M25-N25)*Setup!$E$5)</f>
        <v/>
      </c>
      <c r="S25" s="29" t="str">
        <f>IF($B25="","",SUM(L25-M25-N25)*Setup!$E$6)</f>
        <v/>
      </c>
      <c r="T25" s="78"/>
      <c r="U25" s="29" t="str">
        <f t="shared" si="0"/>
        <v/>
      </c>
    </row>
    <row r="26" spans="2:21" x14ac:dyDescent="0.2">
      <c r="B26" s="69"/>
      <c r="C26" s="39" t="str">
        <f>IF(B26="","",INDEX('Employee Info'!C:C,MATCH('Payroll Calculator'!B26,'Employee Info'!B:B,0)))</f>
        <v/>
      </c>
      <c r="D26" s="37" t="str">
        <f>IF(B26="","",Setup!$H$5)</f>
        <v/>
      </c>
      <c r="E26" s="37" t="str">
        <f>IF(B26="","",Setup!$H$6)</f>
        <v/>
      </c>
      <c r="F26" s="69"/>
      <c r="G26" s="69"/>
      <c r="H26" s="69"/>
      <c r="I26" s="69"/>
      <c r="J26" s="41" t="str">
        <f t="shared" si="1"/>
        <v/>
      </c>
      <c r="K26" s="69"/>
      <c r="L26" s="35" t="str">
        <f>IF(B26="","",SUM(F26:I26)*INDEX('Employee Info'!D:D,MATCH('Payroll Calculator'!B26,'Employee Info'!B:B,0))+K26+G26*INDEX('Employee Info'!E:E,MATCH('Payroll Calculator'!B26,'Employee Info'!B:B,0)))</f>
        <v/>
      </c>
      <c r="M26" s="29" t="str">
        <f>IFERROR(IF(B26="","",INDEX('Employee Info'!R:R,MATCH(B26,'Employee Info'!B:B,0))),"")</f>
        <v/>
      </c>
      <c r="N26" s="29" t="str">
        <f>IF($B26="","",SUM(F26:I26)*INDEX('Employee Info'!D:D,MATCH('Payroll Calculator'!B26,'Employee Info'!B:B,0))*INDEX('Employee Info'!L:L,MATCH('Payroll Calculator'!B26,'Employee Info'!B:B,0)))</f>
        <v/>
      </c>
      <c r="O26" s="78"/>
      <c r="P26" s="78"/>
      <c r="Q26" s="29" t="str">
        <f>IF($B26="","",L26*Setup!$E$7)</f>
        <v/>
      </c>
      <c r="R26" s="29" t="str">
        <f>IF($B26="","",SUM(L26-M26-N26)*Setup!$E$5)</f>
        <v/>
      </c>
      <c r="S26" s="29" t="str">
        <f>IF($B26="","",SUM(L26-M26-N26)*Setup!$E$6)</f>
        <v/>
      </c>
      <c r="T26" s="78"/>
      <c r="U26" s="29" t="str">
        <f t="shared" si="0"/>
        <v/>
      </c>
    </row>
    <row r="27" spans="2:21" x14ac:dyDescent="0.2">
      <c r="B27" s="69"/>
      <c r="C27" s="39" t="str">
        <f>IF(B27="","",INDEX('Employee Info'!C:C,MATCH('Payroll Calculator'!B27,'Employee Info'!B:B,0)))</f>
        <v/>
      </c>
      <c r="D27" s="37" t="str">
        <f>IF(B27="","",Setup!$H$5)</f>
        <v/>
      </c>
      <c r="E27" s="37" t="str">
        <f>IF(B27="","",Setup!$H$6)</f>
        <v/>
      </c>
      <c r="F27" s="69"/>
      <c r="G27" s="69"/>
      <c r="H27" s="69"/>
      <c r="I27" s="69"/>
      <c r="J27" s="41" t="str">
        <f t="shared" si="1"/>
        <v/>
      </c>
      <c r="K27" s="69"/>
      <c r="L27" s="35" t="str">
        <f>IF(B27="","",SUM(F27:I27)*INDEX('Employee Info'!D:D,MATCH('Payroll Calculator'!B27,'Employee Info'!B:B,0))+K27+G27*INDEX('Employee Info'!E:E,MATCH('Payroll Calculator'!B27,'Employee Info'!B:B,0)))</f>
        <v/>
      </c>
      <c r="M27" s="29" t="str">
        <f>IFERROR(IF(B27="","",INDEX('Employee Info'!R:R,MATCH(B27,'Employee Info'!B:B,0))),"")</f>
        <v/>
      </c>
      <c r="N27" s="29" t="str">
        <f>IF($B27="","",SUM(F27:I27)*INDEX('Employee Info'!D:D,MATCH('Payroll Calculator'!B27,'Employee Info'!B:B,0))*INDEX('Employee Info'!L:L,MATCH('Payroll Calculator'!B27,'Employee Info'!B:B,0)))</f>
        <v/>
      </c>
      <c r="O27" s="78"/>
      <c r="P27" s="78"/>
      <c r="Q27" s="29" t="str">
        <f>IF($B27="","",L27*Setup!$E$7)</f>
        <v/>
      </c>
      <c r="R27" s="29" t="str">
        <f>IF($B27="","",SUM(L27-M27-N27)*Setup!$E$5)</f>
        <v/>
      </c>
      <c r="S27" s="29" t="str">
        <f>IF($B27="","",SUM(L27-M27-N27)*Setup!$E$6)</f>
        <v/>
      </c>
      <c r="T27" s="78"/>
      <c r="U27" s="29" t="str">
        <f t="shared" si="0"/>
        <v/>
      </c>
    </row>
    <row r="28" spans="2:21" x14ac:dyDescent="0.2">
      <c r="B28" s="69"/>
      <c r="C28" s="39" t="str">
        <f>IF(B28="","",INDEX('Employee Info'!C:C,MATCH('Payroll Calculator'!B28,'Employee Info'!B:B,0)))</f>
        <v/>
      </c>
      <c r="D28" s="37" t="str">
        <f>IF(B28="","",Setup!$H$5)</f>
        <v/>
      </c>
      <c r="E28" s="37" t="str">
        <f>IF(B28="","",Setup!$H$6)</f>
        <v/>
      </c>
      <c r="F28" s="69"/>
      <c r="G28" s="69"/>
      <c r="H28" s="69"/>
      <c r="I28" s="69"/>
      <c r="J28" s="41" t="str">
        <f t="shared" si="1"/>
        <v/>
      </c>
      <c r="K28" s="69"/>
      <c r="L28" s="35" t="str">
        <f>IF(B28="","",SUM(F28:I28)*INDEX('Employee Info'!D:D,MATCH('Payroll Calculator'!B28,'Employee Info'!B:B,0))+K28+G28*INDEX('Employee Info'!E:E,MATCH('Payroll Calculator'!B28,'Employee Info'!B:B,0)))</f>
        <v/>
      </c>
      <c r="M28" s="29" t="str">
        <f>IFERROR(IF(B28="","",INDEX('Employee Info'!R:R,MATCH(B28,'Employee Info'!B:B,0))),"")</f>
        <v/>
      </c>
      <c r="N28" s="29" t="str">
        <f>IF($B28="","",SUM(F28:I28)*INDEX('Employee Info'!D:D,MATCH('Payroll Calculator'!B28,'Employee Info'!B:B,0))*INDEX('Employee Info'!L:L,MATCH('Payroll Calculator'!B28,'Employee Info'!B:B,0)))</f>
        <v/>
      </c>
      <c r="O28" s="78"/>
      <c r="P28" s="78"/>
      <c r="Q28" s="29" t="str">
        <f>IF($B28="","",L28*Setup!$E$7)</f>
        <v/>
      </c>
      <c r="R28" s="29" t="str">
        <f>IF($B28="","",SUM(L28-M28-N28)*Setup!$E$5)</f>
        <v/>
      </c>
      <c r="S28" s="29" t="str">
        <f>IF($B28="","",SUM(L28-M28-N28)*Setup!$E$6)</f>
        <v/>
      </c>
      <c r="T28" s="78"/>
      <c r="U28" s="29" t="str">
        <f t="shared" si="0"/>
        <v/>
      </c>
    </row>
    <row r="29" spans="2:21" x14ac:dyDescent="0.2">
      <c r="B29" s="69"/>
      <c r="C29" s="39" t="str">
        <f>IF(B29="","",INDEX('Employee Info'!C:C,MATCH('Payroll Calculator'!B29,'Employee Info'!B:B,0)))</f>
        <v/>
      </c>
      <c r="D29" s="37" t="str">
        <f>IF(B29="","",Setup!$H$5)</f>
        <v/>
      </c>
      <c r="E29" s="37" t="str">
        <f>IF(B29="","",Setup!$H$6)</f>
        <v/>
      </c>
      <c r="F29" s="69"/>
      <c r="G29" s="69"/>
      <c r="H29" s="69"/>
      <c r="I29" s="69"/>
      <c r="J29" s="41" t="str">
        <f t="shared" si="1"/>
        <v/>
      </c>
      <c r="K29" s="69"/>
      <c r="L29" s="35" t="str">
        <f>IF(B29="","",SUM(F29:I29)*INDEX('Employee Info'!D:D,MATCH('Payroll Calculator'!B29,'Employee Info'!B:B,0))+K29+G29*INDEX('Employee Info'!E:E,MATCH('Payroll Calculator'!B29,'Employee Info'!B:B,0)))</f>
        <v/>
      </c>
      <c r="M29" s="29" t="str">
        <f>IFERROR(IF(B29="","",INDEX('Employee Info'!R:R,MATCH(B29,'Employee Info'!B:B,0))),"")</f>
        <v/>
      </c>
      <c r="N29" s="29" t="str">
        <f>IF($B29="","",SUM(F29:I29)*INDEX('Employee Info'!D:D,MATCH('Payroll Calculator'!B29,'Employee Info'!B:B,0))*INDEX('Employee Info'!L:L,MATCH('Payroll Calculator'!B29,'Employee Info'!B:B,0)))</f>
        <v/>
      </c>
      <c r="O29" s="78"/>
      <c r="P29" s="78"/>
      <c r="Q29" s="29" t="str">
        <f>IF($B29="","",L29*Setup!$E$7)</f>
        <v/>
      </c>
      <c r="R29" s="29" t="str">
        <f>IF($B29="","",SUM(L29-M29-N29)*Setup!$E$5)</f>
        <v/>
      </c>
      <c r="S29" s="29" t="str">
        <f>IF($B29="","",SUM(L29-M29-N29)*Setup!$E$6)</f>
        <v/>
      </c>
      <c r="T29" s="78"/>
      <c r="U29" s="29" t="str">
        <f t="shared" si="0"/>
        <v/>
      </c>
    </row>
    <row r="30" spans="2:21" x14ac:dyDescent="0.2">
      <c r="B30" s="69"/>
      <c r="C30" s="39" t="str">
        <f>IF(B30="","",INDEX('Employee Info'!C:C,MATCH('Payroll Calculator'!B30,'Employee Info'!B:B,0)))</f>
        <v/>
      </c>
      <c r="D30" s="37" t="str">
        <f>IF(B30="","",Setup!$H$5)</f>
        <v/>
      </c>
      <c r="E30" s="37" t="str">
        <f>IF(B30="","",Setup!$H$6)</f>
        <v/>
      </c>
      <c r="F30" s="69"/>
      <c r="G30" s="69"/>
      <c r="H30" s="69"/>
      <c r="I30" s="69"/>
      <c r="J30" s="41" t="str">
        <f t="shared" si="1"/>
        <v/>
      </c>
      <c r="K30" s="69"/>
      <c r="L30" s="35" t="str">
        <f>IF(B30="","",SUM(F30:I30)*INDEX('Employee Info'!D:D,MATCH('Payroll Calculator'!B30,'Employee Info'!B:B,0))+K30+G30*INDEX('Employee Info'!E:E,MATCH('Payroll Calculator'!B30,'Employee Info'!B:B,0)))</f>
        <v/>
      </c>
      <c r="M30" s="29" t="str">
        <f>IFERROR(IF(B30="","",INDEX('Employee Info'!R:R,MATCH(B30,'Employee Info'!B:B,0))),"")</f>
        <v/>
      </c>
      <c r="N30" s="29" t="str">
        <f>IF($B30="","",SUM(F30:I30)*INDEX('Employee Info'!D:D,MATCH('Payroll Calculator'!B30,'Employee Info'!B:B,0))*INDEX('Employee Info'!L:L,MATCH('Payroll Calculator'!B30,'Employee Info'!B:B,0)))</f>
        <v/>
      </c>
      <c r="O30" s="78"/>
      <c r="P30" s="78"/>
      <c r="Q30" s="29" t="str">
        <f>IF($B30="","",L30*Setup!$E$7)</f>
        <v/>
      </c>
      <c r="R30" s="29" t="str">
        <f>IF($B30="","",SUM(L30-M30-N30)*Setup!$E$5)</f>
        <v/>
      </c>
      <c r="S30" s="29" t="str">
        <f>IF($B30="","",SUM(L30-M30-N30)*Setup!$E$6)</f>
        <v/>
      </c>
      <c r="T30" s="78"/>
      <c r="U30" s="29" t="str">
        <f t="shared" si="0"/>
        <v/>
      </c>
    </row>
    <row r="31" spans="2:21" x14ac:dyDescent="0.2">
      <c r="B31" s="69"/>
      <c r="C31" s="39" t="str">
        <f>IF(B31="","",INDEX('Employee Info'!C:C,MATCH('Payroll Calculator'!B31,'Employee Info'!B:B,0)))</f>
        <v/>
      </c>
      <c r="D31" s="37" t="str">
        <f>IF(B31="","",Setup!$H$5)</f>
        <v/>
      </c>
      <c r="E31" s="37" t="str">
        <f>IF(B31="","",Setup!$H$6)</f>
        <v/>
      </c>
      <c r="F31" s="69"/>
      <c r="G31" s="69"/>
      <c r="H31" s="69"/>
      <c r="I31" s="69"/>
      <c r="J31" s="41" t="str">
        <f t="shared" si="1"/>
        <v/>
      </c>
      <c r="K31" s="69"/>
      <c r="L31" s="35" t="str">
        <f>IF(B31="","",SUM(F31:I31)*INDEX('Employee Info'!D:D,MATCH('Payroll Calculator'!B31,'Employee Info'!B:B,0))+K31+G31*INDEX('Employee Info'!E:E,MATCH('Payroll Calculator'!B31,'Employee Info'!B:B,0)))</f>
        <v/>
      </c>
      <c r="M31" s="29" t="str">
        <f>IFERROR(IF(B31="","",INDEX('Employee Info'!R:R,MATCH(B31,'Employee Info'!B:B,0))),"")</f>
        <v/>
      </c>
      <c r="N31" s="29" t="str">
        <f>IF($B31="","",SUM(F31:I31)*INDEX('Employee Info'!D:D,MATCH('Payroll Calculator'!B31,'Employee Info'!B:B,0))*INDEX('Employee Info'!L:L,MATCH('Payroll Calculator'!B31,'Employee Info'!B:B,0)))</f>
        <v/>
      </c>
      <c r="O31" s="78"/>
      <c r="P31" s="78"/>
      <c r="Q31" s="29" t="str">
        <f>IF($B31="","",L31*Setup!$E$7)</f>
        <v/>
      </c>
      <c r="R31" s="29" t="str">
        <f>IF($B31="","",SUM(L31-M31-N31)*Setup!$E$5)</f>
        <v/>
      </c>
      <c r="S31" s="29" t="str">
        <f>IF($B31="","",SUM(L31-M31-N31)*Setup!$E$6)</f>
        <v/>
      </c>
      <c r="T31" s="78"/>
      <c r="U31" s="29" t="str">
        <f t="shared" si="0"/>
        <v/>
      </c>
    </row>
    <row r="32" spans="2:21" x14ac:dyDescent="0.2">
      <c r="B32" s="69"/>
      <c r="C32" s="39" t="str">
        <f>IF(B32="","",INDEX('Employee Info'!C:C,MATCH('Payroll Calculator'!B32,'Employee Info'!B:B,0)))</f>
        <v/>
      </c>
      <c r="D32" s="37" t="str">
        <f>IF(B32="","",Setup!$H$5)</f>
        <v/>
      </c>
      <c r="E32" s="37" t="str">
        <f>IF(B32="","",Setup!$H$6)</f>
        <v/>
      </c>
      <c r="F32" s="69"/>
      <c r="G32" s="69"/>
      <c r="H32" s="69"/>
      <c r="I32" s="69"/>
      <c r="J32" s="41" t="str">
        <f t="shared" si="1"/>
        <v/>
      </c>
      <c r="K32" s="69"/>
      <c r="L32" s="35" t="str">
        <f>IF(B32="","",SUM(F32:I32)*INDEX('Employee Info'!D:D,MATCH('Payroll Calculator'!B32,'Employee Info'!B:B,0))+K32+G32*INDEX('Employee Info'!E:E,MATCH('Payroll Calculator'!B32,'Employee Info'!B:B,0)))</f>
        <v/>
      </c>
      <c r="M32" s="29" t="str">
        <f>IFERROR(IF(B32="","",INDEX('Employee Info'!R:R,MATCH(B32,'Employee Info'!B:B,0))),"")</f>
        <v/>
      </c>
      <c r="N32" s="29" t="str">
        <f>IF($B32="","",SUM(F32:I32)*INDEX('Employee Info'!D:D,MATCH('Payroll Calculator'!B32,'Employee Info'!B:B,0))*INDEX('Employee Info'!L:L,MATCH('Payroll Calculator'!B32,'Employee Info'!B:B,0)))</f>
        <v/>
      </c>
      <c r="O32" s="78"/>
      <c r="P32" s="78"/>
      <c r="Q32" s="29" t="str">
        <f>IF($B32="","",L32*Setup!$E$7)</f>
        <v/>
      </c>
      <c r="R32" s="29" t="str">
        <f>IF($B32="","",SUM(L32-M32-N32)*Setup!$E$5)</f>
        <v/>
      </c>
      <c r="S32" s="29" t="str">
        <f>IF($B32="","",SUM(L32-M32-N32)*Setup!$E$6)</f>
        <v/>
      </c>
      <c r="T32" s="78"/>
      <c r="U32" s="29" t="str">
        <f t="shared" si="0"/>
        <v/>
      </c>
    </row>
    <row r="33" spans="2:21" x14ac:dyDescent="0.2">
      <c r="B33" s="69"/>
      <c r="C33" s="39" t="str">
        <f>IF(B33="","",INDEX('Employee Info'!C:C,MATCH('Payroll Calculator'!B33,'Employee Info'!B:B,0)))</f>
        <v/>
      </c>
      <c r="D33" s="37" t="str">
        <f>IF(B33="","",Setup!$H$5)</f>
        <v/>
      </c>
      <c r="E33" s="37" t="str">
        <f>IF(B33="","",Setup!$H$6)</f>
        <v/>
      </c>
      <c r="F33" s="69"/>
      <c r="G33" s="69"/>
      <c r="H33" s="69"/>
      <c r="I33" s="69"/>
      <c r="J33" s="41" t="str">
        <f t="shared" si="1"/>
        <v/>
      </c>
      <c r="K33" s="69"/>
      <c r="L33" s="35" t="str">
        <f>IF(B33="","",SUM(F33:I33)*INDEX('Employee Info'!D:D,MATCH('Payroll Calculator'!B33,'Employee Info'!B:B,0))+K33+G33*INDEX('Employee Info'!E:E,MATCH('Payroll Calculator'!B33,'Employee Info'!B:B,0)))</f>
        <v/>
      </c>
      <c r="M33" s="29" t="str">
        <f>IFERROR(IF(B33="","",INDEX('Employee Info'!R:R,MATCH(B33,'Employee Info'!B:B,0))),"")</f>
        <v/>
      </c>
      <c r="N33" s="29" t="str">
        <f>IF($B33="","",SUM(F33:I33)*INDEX('Employee Info'!D:D,MATCH('Payroll Calculator'!B33,'Employee Info'!B:B,0))*INDEX('Employee Info'!L:L,MATCH('Payroll Calculator'!B33,'Employee Info'!B:B,0)))</f>
        <v/>
      </c>
      <c r="O33" s="78"/>
      <c r="P33" s="78"/>
      <c r="Q33" s="29" t="str">
        <f>IF($B33="","",L33*Setup!$E$7)</f>
        <v/>
      </c>
      <c r="R33" s="29" t="str">
        <f>IF($B33="","",SUM(L33-M33-N33)*Setup!$E$5)</f>
        <v/>
      </c>
      <c r="S33" s="29" t="str">
        <f>IF($B33="","",SUM(L33-M33-N33)*Setup!$E$6)</f>
        <v/>
      </c>
      <c r="T33" s="78"/>
      <c r="U33" s="29" t="str">
        <f t="shared" si="0"/>
        <v/>
      </c>
    </row>
    <row r="34" spans="2:21" x14ac:dyDescent="0.2">
      <c r="B34" s="69"/>
      <c r="C34" s="39" t="str">
        <f>IF(B34="","",INDEX('Employee Info'!C:C,MATCH('Payroll Calculator'!B34,'Employee Info'!B:B,0)))</f>
        <v/>
      </c>
      <c r="D34" s="37" t="str">
        <f>IF(B34="","",Setup!$H$5)</f>
        <v/>
      </c>
      <c r="E34" s="37" t="str">
        <f>IF(B34="","",Setup!$H$6)</f>
        <v/>
      </c>
      <c r="F34" s="69"/>
      <c r="G34" s="69"/>
      <c r="H34" s="69"/>
      <c r="I34" s="69"/>
      <c r="J34" s="41" t="str">
        <f t="shared" si="1"/>
        <v/>
      </c>
      <c r="K34" s="69"/>
      <c r="L34" s="35" t="str">
        <f>IF(B34="","",SUM(F34:I34)*INDEX('Employee Info'!D:D,MATCH('Payroll Calculator'!B34,'Employee Info'!B:B,0))+K34+G34*INDEX('Employee Info'!E:E,MATCH('Payroll Calculator'!B34,'Employee Info'!B:B,0)))</f>
        <v/>
      </c>
      <c r="M34" s="29" t="str">
        <f>IFERROR(IF(B34="","",INDEX('Employee Info'!R:R,MATCH(B34,'Employee Info'!B:B,0))),"")</f>
        <v/>
      </c>
      <c r="N34" s="29" t="str">
        <f>IF($B34="","",SUM(F34:I34)*INDEX('Employee Info'!D:D,MATCH('Payroll Calculator'!B34,'Employee Info'!B:B,0))*INDEX('Employee Info'!L:L,MATCH('Payroll Calculator'!B34,'Employee Info'!B:B,0)))</f>
        <v/>
      </c>
      <c r="O34" s="78"/>
      <c r="P34" s="78"/>
      <c r="Q34" s="29" t="str">
        <f>IF($B34="","",L34*Setup!$E$7)</f>
        <v/>
      </c>
      <c r="R34" s="29" t="str">
        <f>IF($B34="","",SUM(L34-M34-N34)*Setup!$E$5)</f>
        <v/>
      </c>
      <c r="S34" s="29" t="str">
        <f>IF($B34="","",SUM(L34-M34-N34)*Setup!$E$6)</f>
        <v/>
      </c>
      <c r="T34" s="78"/>
      <c r="U34" s="29" t="str">
        <f t="shared" si="0"/>
        <v/>
      </c>
    </row>
    <row r="35" spans="2:21" x14ac:dyDescent="0.2">
      <c r="B35" s="69"/>
      <c r="C35" s="39" t="str">
        <f>IF(B35="","",INDEX('Employee Info'!C:C,MATCH('Payroll Calculator'!B35,'Employee Info'!B:B,0)))</f>
        <v/>
      </c>
      <c r="D35" s="37" t="str">
        <f>IF(B35="","",Setup!$H$5)</f>
        <v/>
      </c>
      <c r="E35" s="37" t="str">
        <f>IF(B35="","",Setup!$H$6)</f>
        <v/>
      </c>
      <c r="F35" s="69"/>
      <c r="G35" s="69"/>
      <c r="H35" s="69"/>
      <c r="I35" s="69"/>
      <c r="J35" s="41" t="str">
        <f t="shared" si="1"/>
        <v/>
      </c>
      <c r="K35" s="69"/>
      <c r="L35" s="35" t="str">
        <f>IF(B35="","",SUM(F35:I35)*INDEX('Employee Info'!D:D,MATCH('Payroll Calculator'!B35,'Employee Info'!B:B,0))+K35+G35*INDEX('Employee Info'!E:E,MATCH('Payroll Calculator'!B35,'Employee Info'!B:B,0)))</f>
        <v/>
      </c>
      <c r="M35" s="29" t="str">
        <f>IFERROR(IF(B35="","",INDEX('Employee Info'!R:R,MATCH(B35,'Employee Info'!B:B,0))),"")</f>
        <v/>
      </c>
      <c r="N35" s="29" t="str">
        <f>IF($B35="","",SUM(F35:I35)*INDEX('Employee Info'!D:D,MATCH('Payroll Calculator'!B35,'Employee Info'!B:B,0))*INDEX('Employee Info'!L:L,MATCH('Payroll Calculator'!B35,'Employee Info'!B:B,0)))</f>
        <v/>
      </c>
      <c r="O35" s="78"/>
      <c r="P35" s="78"/>
      <c r="Q35" s="29" t="str">
        <f>IF($B35="","",L35*Setup!$E$7)</f>
        <v/>
      </c>
      <c r="R35" s="29" t="str">
        <f>IF($B35="","",SUM(L35-M35-N35)*Setup!$E$5)</f>
        <v/>
      </c>
      <c r="S35" s="29" t="str">
        <f>IF($B35="","",SUM(L35-M35-N35)*Setup!$E$6)</f>
        <v/>
      </c>
      <c r="T35" s="78"/>
      <c r="U35" s="29" t="str">
        <f t="shared" si="0"/>
        <v/>
      </c>
    </row>
    <row r="36" spans="2:21" x14ac:dyDescent="0.2">
      <c r="B36" s="69"/>
      <c r="C36" s="39" t="str">
        <f>IF(B36="","",INDEX('Employee Info'!C:C,MATCH('Payroll Calculator'!B36,'Employee Info'!B:B,0)))</f>
        <v/>
      </c>
      <c r="D36" s="37" t="str">
        <f>IF(B36="","",Setup!$H$5)</f>
        <v/>
      </c>
      <c r="E36" s="37" t="str">
        <f>IF(B36="","",Setup!$H$6)</f>
        <v/>
      </c>
      <c r="F36" s="69"/>
      <c r="G36" s="69"/>
      <c r="H36" s="69"/>
      <c r="I36" s="69"/>
      <c r="J36" s="41" t="str">
        <f t="shared" si="1"/>
        <v/>
      </c>
      <c r="K36" s="69"/>
      <c r="L36" s="35" t="str">
        <f>IF(B36="","",SUM(F36:I36)*INDEX('Employee Info'!D:D,MATCH('Payroll Calculator'!B36,'Employee Info'!B:B,0))+K36+G36*INDEX('Employee Info'!E:E,MATCH('Payroll Calculator'!B36,'Employee Info'!B:B,0)))</f>
        <v/>
      </c>
      <c r="M36" s="29" t="str">
        <f>IFERROR(IF(B36="","",INDEX('Employee Info'!R:R,MATCH(B36,'Employee Info'!B:B,0))),"")</f>
        <v/>
      </c>
      <c r="N36" s="29" t="str">
        <f>IF($B36="","",SUM(F36:I36)*INDEX('Employee Info'!D:D,MATCH('Payroll Calculator'!B36,'Employee Info'!B:B,0))*INDEX('Employee Info'!L:L,MATCH('Payroll Calculator'!B36,'Employee Info'!B:B,0)))</f>
        <v/>
      </c>
      <c r="O36" s="78"/>
      <c r="P36" s="78"/>
      <c r="Q36" s="29" t="str">
        <f>IF($B36="","",L36*Setup!$E$7)</f>
        <v/>
      </c>
      <c r="R36" s="29" t="str">
        <f>IF($B36="","",SUM(L36-M36-N36)*Setup!$E$5)</f>
        <v/>
      </c>
      <c r="S36" s="29" t="str">
        <f>IF($B36="","",SUM(L36-M36-N36)*Setup!$E$6)</f>
        <v/>
      </c>
      <c r="T36" s="78"/>
      <c r="U36" s="29" t="str">
        <f t="shared" si="0"/>
        <v/>
      </c>
    </row>
    <row r="37" spans="2:21" x14ac:dyDescent="0.2">
      <c r="B37" s="69"/>
      <c r="C37" s="39" t="str">
        <f>IF(B37="","",INDEX('Employee Info'!C:C,MATCH('Payroll Calculator'!B37,'Employee Info'!B:B,0)))</f>
        <v/>
      </c>
      <c r="D37" s="37" t="str">
        <f>IF(B37="","",Setup!$H$5)</f>
        <v/>
      </c>
      <c r="E37" s="37" t="str">
        <f>IF(B37="","",Setup!$H$6)</f>
        <v/>
      </c>
      <c r="F37" s="69"/>
      <c r="G37" s="69"/>
      <c r="H37" s="69"/>
      <c r="I37" s="69"/>
      <c r="J37" s="41" t="str">
        <f t="shared" si="1"/>
        <v/>
      </c>
      <c r="K37" s="69"/>
      <c r="L37" s="35" t="str">
        <f>IF(B37="","",SUM(F37:I37)*INDEX('Employee Info'!D:D,MATCH('Payroll Calculator'!B37,'Employee Info'!B:B,0))+K37+G37*INDEX('Employee Info'!E:E,MATCH('Payroll Calculator'!B37,'Employee Info'!B:B,0)))</f>
        <v/>
      </c>
      <c r="M37" s="29" t="str">
        <f>IFERROR(IF(B37="","",INDEX('Employee Info'!R:R,MATCH(B37,'Employee Info'!B:B,0))),"")</f>
        <v/>
      </c>
      <c r="N37" s="29" t="str">
        <f>IF($B37="","",SUM(F37:I37)*INDEX('Employee Info'!D:D,MATCH('Payroll Calculator'!B37,'Employee Info'!B:B,0))*INDEX('Employee Info'!L:L,MATCH('Payroll Calculator'!B37,'Employee Info'!B:B,0)))</f>
        <v/>
      </c>
      <c r="O37" s="78"/>
      <c r="P37" s="78"/>
      <c r="Q37" s="29" t="str">
        <f>IF($B37="","",L37*Setup!$E$7)</f>
        <v/>
      </c>
      <c r="R37" s="29" t="str">
        <f>IF($B37="","",SUM(L37-M37-N37)*Setup!$E$5)</f>
        <v/>
      </c>
      <c r="S37" s="29" t="str">
        <f>IF($B37="","",SUM(L37-M37-N37)*Setup!$E$6)</f>
        <v/>
      </c>
      <c r="T37" s="78"/>
      <c r="U37" s="29" t="str">
        <f t="shared" ref="U37:U68" si="2">IF(B37="","",L37-M37-N37-O37-P37-Q37-R37-S37-T37)</f>
        <v/>
      </c>
    </row>
    <row r="38" spans="2:21" x14ac:dyDescent="0.2">
      <c r="B38" s="69"/>
      <c r="C38" s="39" t="str">
        <f>IF(B38="","",INDEX('Employee Info'!C:C,MATCH('Payroll Calculator'!B38,'Employee Info'!B:B,0)))</f>
        <v/>
      </c>
      <c r="D38" s="37" t="str">
        <f>IF(B38="","",Setup!$H$5)</f>
        <v/>
      </c>
      <c r="E38" s="37" t="str">
        <f>IF(B38="","",Setup!$H$6)</f>
        <v/>
      </c>
      <c r="F38" s="69"/>
      <c r="G38" s="69"/>
      <c r="H38" s="69"/>
      <c r="I38" s="69"/>
      <c r="J38" s="41" t="str">
        <f t="shared" si="1"/>
        <v/>
      </c>
      <c r="K38" s="69"/>
      <c r="L38" s="35" t="str">
        <f>IF(B38="","",SUM(F38:I38)*INDEX('Employee Info'!D:D,MATCH('Payroll Calculator'!B38,'Employee Info'!B:B,0))+K38+G38*INDEX('Employee Info'!E:E,MATCH('Payroll Calculator'!B38,'Employee Info'!B:B,0)))</f>
        <v/>
      </c>
      <c r="M38" s="29" t="str">
        <f>IFERROR(IF(B38="","",INDEX('Employee Info'!R:R,MATCH(B38,'Employee Info'!B:B,0))),"")</f>
        <v/>
      </c>
      <c r="N38" s="29" t="str">
        <f>IF($B38="","",SUM(F38:I38)*INDEX('Employee Info'!D:D,MATCH('Payroll Calculator'!B38,'Employee Info'!B:B,0))*INDEX('Employee Info'!L:L,MATCH('Payroll Calculator'!B38,'Employee Info'!B:B,0)))</f>
        <v/>
      </c>
      <c r="O38" s="78"/>
      <c r="P38" s="78"/>
      <c r="Q38" s="29" t="str">
        <f>IF($B38="","",L38*Setup!$E$7)</f>
        <v/>
      </c>
      <c r="R38" s="29" t="str">
        <f>IF($B38="","",SUM(L38-M38-N38)*Setup!$E$5)</f>
        <v/>
      </c>
      <c r="S38" s="29" t="str">
        <f>IF($B38="","",SUM(L38-M38-N38)*Setup!$E$6)</f>
        <v/>
      </c>
      <c r="T38" s="78"/>
      <c r="U38" s="29" t="str">
        <f t="shared" si="2"/>
        <v/>
      </c>
    </row>
    <row r="39" spans="2:21" x14ac:dyDescent="0.2">
      <c r="B39" s="69"/>
      <c r="C39" s="39" t="str">
        <f>IF(B39="","",INDEX('Employee Info'!C:C,MATCH('Payroll Calculator'!B39,'Employee Info'!B:B,0)))</f>
        <v/>
      </c>
      <c r="D39" s="37" t="str">
        <f>IF(B39="","",Setup!$H$5)</f>
        <v/>
      </c>
      <c r="E39" s="37" t="str">
        <f>IF(B39="","",Setup!$H$6)</f>
        <v/>
      </c>
      <c r="F39" s="69"/>
      <c r="G39" s="69"/>
      <c r="H39" s="69"/>
      <c r="I39" s="69"/>
      <c r="J39" s="41" t="str">
        <f t="shared" si="1"/>
        <v/>
      </c>
      <c r="K39" s="69"/>
      <c r="L39" s="35" t="str">
        <f>IF(B39="","",SUM(F39:I39)*INDEX('Employee Info'!D:D,MATCH('Payroll Calculator'!B39,'Employee Info'!B:B,0))+K39+G39*INDEX('Employee Info'!E:E,MATCH('Payroll Calculator'!B39,'Employee Info'!B:B,0)))</f>
        <v/>
      </c>
      <c r="M39" s="29" t="str">
        <f>IFERROR(IF(B39="","",INDEX('Employee Info'!R:R,MATCH(B39,'Employee Info'!B:B,0))),"")</f>
        <v/>
      </c>
      <c r="N39" s="29" t="str">
        <f>IF($B39="","",SUM(F39:I39)*INDEX('Employee Info'!D:D,MATCH('Payroll Calculator'!B39,'Employee Info'!B:B,0))*INDEX('Employee Info'!L:L,MATCH('Payroll Calculator'!B39,'Employee Info'!B:B,0)))</f>
        <v/>
      </c>
      <c r="O39" s="78"/>
      <c r="P39" s="78"/>
      <c r="Q39" s="29" t="str">
        <f>IF($B39="","",L39*Setup!$E$7)</f>
        <v/>
      </c>
      <c r="R39" s="29" t="str">
        <f>IF($B39="","",SUM(L39-M39-N39)*Setup!$E$5)</f>
        <v/>
      </c>
      <c r="S39" s="29" t="str">
        <f>IF($B39="","",SUM(L39-M39-N39)*Setup!$E$6)</f>
        <v/>
      </c>
      <c r="T39" s="78"/>
      <c r="U39" s="29" t="str">
        <f t="shared" si="2"/>
        <v/>
      </c>
    </row>
    <row r="40" spans="2:21" x14ac:dyDescent="0.2">
      <c r="B40" s="69"/>
      <c r="C40" s="39" t="str">
        <f>IF(B40="","",INDEX('Employee Info'!C:C,MATCH('Payroll Calculator'!B40,'Employee Info'!B:B,0)))</f>
        <v/>
      </c>
      <c r="D40" s="37" t="str">
        <f>IF(B40="","",Setup!$H$5)</f>
        <v/>
      </c>
      <c r="E40" s="37" t="str">
        <f>IF(B40="","",Setup!$H$6)</f>
        <v/>
      </c>
      <c r="F40" s="69"/>
      <c r="G40" s="69"/>
      <c r="H40" s="69"/>
      <c r="I40" s="69"/>
      <c r="J40" s="41" t="str">
        <f t="shared" si="1"/>
        <v/>
      </c>
      <c r="K40" s="69"/>
      <c r="L40" s="35" t="str">
        <f>IF(B40="","",SUM(F40:I40)*INDEX('Employee Info'!D:D,MATCH('Payroll Calculator'!B40,'Employee Info'!B:B,0))+K40+G40*INDEX('Employee Info'!E:E,MATCH('Payroll Calculator'!B40,'Employee Info'!B:B,0)))</f>
        <v/>
      </c>
      <c r="M40" s="29" t="str">
        <f>IFERROR(IF(B40="","",INDEX('Employee Info'!R:R,MATCH(B40,'Employee Info'!B:B,0))),"")</f>
        <v/>
      </c>
      <c r="N40" s="29" t="str">
        <f>IF($B40="","",SUM(F40:I40)*INDEX('Employee Info'!D:D,MATCH('Payroll Calculator'!B40,'Employee Info'!B:B,0))*INDEX('Employee Info'!L:L,MATCH('Payroll Calculator'!B40,'Employee Info'!B:B,0)))</f>
        <v/>
      </c>
      <c r="O40" s="78"/>
      <c r="P40" s="78"/>
      <c r="Q40" s="29" t="str">
        <f>IF($B40="","",L40*Setup!$E$7)</f>
        <v/>
      </c>
      <c r="R40" s="29" t="str">
        <f>IF($B40="","",SUM(L40-M40-N40)*Setup!$E$5)</f>
        <v/>
      </c>
      <c r="S40" s="29" t="str">
        <f>IF($B40="","",SUM(L40-M40-N40)*Setup!$E$6)</f>
        <v/>
      </c>
      <c r="T40" s="78"/>
      <c r="U40" s="29" t="str">
        <f t="shared" si="2"/>
        <v/>
      </c>
    </row>
    <row r="41" spans="2:21" x14ac:dyDescent="0.2">
      <c r="B41" s="69"/>
      <c r="C41" s="39" t="str">
        <f>IF(B41="","",INDEX('Employee Info'!C:C,MATCH('Payroll Calculator'!B41,'Employee Info'!B:B,0)))</f>
        <v/>
      </c>
      <c r="D41" s="37" t="str">
        <f>IF(B41="","",Setup!$H$5)</f>
        <v/>
      </c>
      <c r="E41" s="37" t="str">
        <f>IF(B41="","",Setup!$H$6)</f>
        <v/>
      </c>
      <c r="F41" s="69"/>
      <c r="G41" s="69"/>
      <c r="H41" s="69"/>
      <c r="I41" s="69"/>
      <c r="J41" s="41" t="str">
        <f t="shared" si="1"/>
        <v/>
      </c>
      <c r="K41" s="69"/>
      <c r="L41" s="35" t="str">
        <f>IF(B41="","",SUM(F41:I41)*INDEX('Employee Info'!D:D,MATCH('Payroll Calculator'!B41,'Employee Info'!B:B,0))+K41+G41*INDEX('Employee Info'!E:E,MATCH('Payroll Calculator'!B41,'Employee Info'!B:B,0)))</f>
        <v/>
      </c>
      <c r="M41" s="29" t="str">
        <f>IFERROR(IF(B41="","",INDEX('Employee Info'!R:R,MATCH(B41,'Employee Info'!B:B,0))),"")</f>
        <v/>
      </c>
      <c r="N41" s="29" t="str">
        <f>IF($B41="","",SUM(F41:I41)*INDEX('Employee Info'!D:D,MATCH('Payroll Calculator'!B41,'Employee Info'!B:B,0))*INDEX('Employee Info'!L:L,MATCH('Payroll Calculator'!B41,'Employee Info'!B:B,0)))</f>
        <v/>
      </c>
      <c r="O41" s="78"/>
      <c r="P41" s="78"/>
      <c r="Q41" s="29" t="str">
        <f>IF($B41="","",L41*Setup!$E$7)</f>
        <v/>
      </c>
      <c r="R41" s="29" t="str">
        <f>IF($B41="","",SUM(L41-M41-N41)*Setup!$E$5)</f>
        <v/>
      </c>
      <c r="S41" s="29" t="str">
        <f>IF($B41="","",SUM(L41-M41-N41)*Setup!$E$6)</f>
        <v/>
      </c>
      <c r="T41" s="78"/>
      <c r="U41" s="29" t="str">
        <f t="shared" si="2"/>
        <v/>
      </c>
    </row>
    <row r="42" spans="2:21" x14ac:dyDescent="0.2">
      <c r="B42" s="69"/>
      <c r="C42" s="39" t="str">
        <f>IF(B42="","",INDEX('Employee Info'!C:C,MATCH('Payroll Calculator'!B42,'Employee Info'!B:B,0)))</f>
        <v/>
      </c>
      <c r="D42" s="37" t="str">
        <f>IF(B42="","",Setup!$H$5)</f>
        <v/>
      </c>
      <c r="E42" s="37" t="str">
        <f>IF(B42="","",Setup!$H$6)</f>
        <v/>
      </c>
      <c r="F42" s="69"/>
      <c r="G42" s="69"/>
      <c r="H42" s="69"/>
      <c r="I42" s="69"/>
      <c r="J42" s="41" t="str">
        <f t="shared" si="1"/>
        <v/>
      </c>
      <c r="K42" s="69"/>
      <c r="L42" s="35" t="str">
        <f>IF(B42="","",SUM(F42:I42)*INDEX('Employee Info'!D:D,MATCH('Payroll Calculator'!B42,'Employee Info'!B:B,0))+K42+G42*INDEX('Employee Info'!E:E,MATCH('Payroll Calculator'!B42,'Employee Info'!B:B,0)))</f>
        <v/>
      </c>
      <c r="M42" s="29" t="str">
        <f>IFERROR(IF(B42="","",INDEX('Employee Info'!R:R,MATCH(B42,'Employee Info'!B:B,0))),"")</f>
        <v/>
      </c>
      <c r="N42" s="29" t="str">
        <f>IF($B42="","",SUM(F42:I42)*INDEX('Employee Info'!D:D,MATCH('Payroll Calculator'!B42,'Employee Info'!B:B,0))*INDEX('Employee Info'!L:L,MATCH('Payroll Calculator'!B42,'Employee Info'!B:B,0)))</f>
        <v/>
      </c>
      <c r="O42" s="78"/>
      <c r="P42" s="78"/>
      <c r="Q42" s="29" t="str">
        <f>IF($B42="","",L42*Setup!$E$7)</f>
        <v/>
      </c>
      <c r="R42" s="29" t="str">
        <f>IF($B42="","",SUM(L42-M42-N42)*Setup!$E$5)</f>
        <v/>
      </c>
      <c r="S42" s="29" t="str">
        <f>IF($B42="","",SUM(L42-M42-N42)*Setup!$E$6)</f>
        <v/>
      </c>
      <c r="T42" s="78"/>
      <c r="U42" s="29" t="str">
        <f t="shared" si="2"/>
        <v/>
      </c>
    </row>
    <row r="43" spans="2:21" x14ac:dyDescent="0.2">
      <c r="B43" s="69"/>
      <c r="C43" s="39" t="str">
        <f>IF(B43="","",INDEX('Employee Info'!C:C,MATCH('Payroll Calculator'!B43,'Employee Info'!B:B,0)))</f>
        <v/>
      </c>
      <c r="D43" s="37" t="str">
        <f>IF(B43="","",Setup!$H$5)</f>
        <v/>
      </c>
      <c r="E43" s="37" t="str">
        <f>IF(B43="","",Setup!$H$6)</f>
        <v/>
      </c>
      <c r="F43" s="69"/>
      <c r="G43" s="69"/>
      <c r="H43" s="69"/>
      <c r="I43" s="69"/>
      <c r="J43" s="41" t="str">
        <f t="shared" si="1"/>
        <v/>
      </c>
      <c r="K43" s="69"/>
      <c r="L43" s="35" t="str">
        <f>IF(B43="","",SUM(F43:I43)*INDEX('Employee Info'!D:D,MATCH('Payroll Calculator'!B43,'Employee Info'!B:B,0))+K43+G43*INDEX('Employee Info'!E:E,MATCH('Payroll Calculator'!B43,'Employee Info'!B:B,0)))</f>
        <v/>
      </c>
      <c r="M43" s="29" t="str">
        <f>IFERROR(IF(B43="","",INDEX('Employee Info'!R:R,MATCH(B43,'Employee Info'!B:B,0))),"")</f>
        <v/>
      </c>
      <c r="N43" s="29" t="str">
        <f>IF($B43="","",SUM(F43:I43)*INDEX('Employee Info'!D:D,MATCH('Payroll Calculator'!B43,'Employee Info'!B:B,0))*INDEX('Employee Info'!L:L,MATCH('Payroll Calculator'!B43,'Employee Info'!B:B,0)))</f>
        <v/>
      </c>
      <c r="O43" s="78"/>
      <c r="P43" s="78"/>
      <c r="Q43" s="29" t="str">
        <f>IF($B43="","",L43*Setup!$E$7)</f>
        <v/>
      </c>
      <c r="R43" s="29" t="str">
        <f>IF($B43="","",SUM(L43-M43-N43)*Setup!$E$5)</f>
        <v/>
      </c>
      <c r="S43" s="29" t="str">
        <f>IF($B43="","",SUM(L43-M43-N43)*Setup!$E$6)</f>
        <v/>
      </c>
      <c r="T43" s="78"/>
      <c r="U43" s="29" t="str">
        <f t="shared" si="2"/>
        <v/>
      </c>
    </row>
    <row r="44" spans="2:21" x14ac:dyDescent="0.2">
      <c r="B44" s="69"/>
      <c r="C44" s="39" t="str">
        <f>IF(B44="","",INDEX('Employee Info'!C:C,MATCH('Payroll Calculator'!B44,'Employee Info'!B:B,0)))</f>
        <v/>
      </c>
      <c r="D44" s="37" t="str">
        <f>IF(B44="","",Setup!$H$5)</f>
        <v/>
      </c>
      <c r="E44" s="37" t="str">
        <f>IF(B44="","",Setup!$H$6)</f>
        <v/>
      </c>
      <c r="F44" s="69"/>
      <c r="G44" s="69"/>
      <c r="H44" s="69"/>
      <c r="I44" s="69"/>
      <c r="J44" s="41" t="str">
        <f t="shared" si="1"/>
        <v/>
      </c>
      <c r="K44" s="69"/>
      <c r="L44" s="35" t="str">
        <f>IF(B44="","",SUM(F44:I44)*INDEX('Employee Info'!D:D,MATCH('Payroll Calculator'!B44,'Employee Info'!B:B,0))+K44+G44*INDEX('Employee Info'!E:E,MATCH('Payroll Calculator'!B44,'Employee Info'!B:B,0)))</f>
        <v/>
      </c>
      <c r="M44" s="29" t="str">
        <f>IFERROR(IF(B44="","",INDEX('Employee Info'!R:R,MATCH(B44,'Employee Info'!B:B,0))),"")</f>
        <v/>
      </c>
      <c r="N44" s="29" t="str">
        <f>IF($B44="","",SUM(F44:I44)*INDEX('Employee Info'!D:D,MATCH('Payroll Calculator'!B44,'Employee Info'!B:B,0))*INDEX('Employee Info'!L:L,MATCH('Payroll Calculator'!B44,'Employee Info'!B:B,0)))</f>
        <v/>
      </c>
      <c r="O44" s="78"/>
      <c r="P44" s="78"/>
      <c r="Q44" s="29" t="str">
        <f>IF($B44="","",L44*Setup!$E$7)</f>
        <v/>
      </c>
      <c r="R44" s="29" t="str">
        <f>IF($B44="","",SUM(L44-M44-N44)*Setup!$E$5)</f>
        <v/>
      </c>
      <c r="S44" s="29" t="str">
        <f>IF($B44="","",SUM(L44-M44-N44)*Setup!$E$6)</f>
        <v/>
      </c>
      <c r="T44" s="78"/>
      <c r="U44" s="29" t="str">
        <f t="shared" si="2"/>
        <v/>
      </c>
    </row>
    <row r="45" spans="2:21" x14ac:dyDescent="0.2">
      <c r="B45" s="69"/>
      <c r="C45" s="39" t="str">
        <f>IF(B45="","",INDEX('Employee Info'!C:C,MATCH('Payroll Calculator'!B45,'Employee Info'!B:B,0)))</f>
        <v/>
      </c>
      <c r="D45" s="37" t="str">
        <f>IF(B45="","",Setup!$H$5)</f>
        <v/>
      </c>
      <c r="E45" s="37" t="str">
        <f>IF(B45="","",Setup!$H$6)</f>
        <v/>
      </c>
      <c r="F45" s="69"/>
      <c r="G45" s="69"/>
      <c r="H45" s="69"/>
      <c r="I45" s="69"/>
      <c r="J45" s="41" t="str">
        <f t="shared" si="1"/>
        <v/>
      </c>
      <c r="K45" s="69"/>
      <c r="L45" s="35" t="str">
        <f>IF(B45="","",SUM(F45:I45)*INDEX('Employee Info'!D:D,MATCH('Payroll Calculator'!B45,'Employee Info'!B:B,0))+K45+G45*INDEX('Employee Info'!E:E,MATCH('Payroll Calculator'!B45,'Employee Info'!B:B,0)))</f>
        <v/>
      </c>
      <c r="M45" s="29" t="str">
        <f>IFERROR(IF(B45="","",INDEX('Employee Info'!R:R,MATCH(B45,'Employee Info'!B:B,0))),"")</f>
        <v/>
      </c>
      <c r="N45" s="29" t="str">
        <f>IF($B45="","",SUM(F45:I45)*INDEX('Employee Info'!D:D,MATCH('Payroll Calculator'!B45,'Employee Info'!B:B,0))*INDEX('Employee Info'!L:L,MATCH('Payroll Calculator'!B45,'Employee Info'!B:B,0)))</f>
        <v/>
      </c>
      <c r="O45" s="78"/>
      <c r="P45" s="78"/>
      <c r="Q45" s="29" t="str">
        <f>IF($B45="","",L45*Setup!$E$7)</f>
        <v/>
      </c>
      <c r="R45" s="29" t="str">
        <f>IF($B45="","",SUM(L45-M45-N45)*Setup!$E$5)</f>
        <v/>
      </c>
      <c r="S45" s="29" t="str">
        <f>IF($B45="","",SUM(L45-M45-N45)*Setup!$E$6)</f>
        <v/>
      </c>
      <c r="T45" s="78"/>
      <c r="U45" s="29" t="str">
        <f t="shared" si="2"/>
        <v/>
      </c>
    </row>
    <row r="46" spans="2:21" x14ac:dyDescent="0.2">
      <c r="B46" s="69"/>
      <c r="C46" s="39" t="str">
        <f>IF(B46="","",INDEX('Employee Info'!C:C,MATCH('Payroll Calculator'!B46,'Employee Info'!B:B,0)))</f>
        <v/>
      </c>
      <c r="D46" s="37" t="str">
        <f>IF(B46="","",Setup!$H$5)</f>
        <v/>
      </c>
      <c r="E46" s="37" t="str">
        <f>IF(B46="","",Setup!$H$6)</f>
        <v/>
      </c>
      <c r="F46" s="69"/>
      <c r="G46" s="69"/>
      <c r="H46" s="69"/>
      <c r="I46" s="69"/>
      <c r="J46" s="41" t="str">
        <f t="shared" si="1"/>
        <v/>
      </c>
      <c r="K46" s="69"/>
      <c r="L46" s="35" t="str">
        <f>IF(B46="","",SUM(F46:I46)*INDEX('Employee Info'!D:D,MATCH('Payroll Calculator'!B46,'Employee Info'!B:B,0))+K46+G46*INDEX('Employee Info'!E:E,MATCH('Payroll Calculator'!B46,'Employee Info'!B:B,0)))</f>
        <v/>
      </c>
      <c r="M46" s="29" t="str">
        <f>IFERROR(IF(B46="","",INDEX('Employee Info'!R:R,MATCH(B46,'Employee Info'!B:B,0))),"")</f>
        <v/>
      </c>
      <c r="N46" s="29" t="str">
        <f>IF($B46="","",SUM(F46:I46)*INDEX('Employee Info'!D:D,MATCH('Payroll Calculator'!B46,'Employee Info'!B:B,0))*INDEX('Employee Info'!L:L,MATCH('Payroll Calculator'!B46,'Employee Info'!B:B,0)))</f>
        <v/>
      </c>
      <c r="O46" s="78"/>
      <c r="P46" s="78"/>
      <c r="Q46" s="29" t="str">
        <f>IF($B46="","",L46*Setup!$E$7)</f>
        <v/>
      </c>
      <c r="R46" s="29" t="str">
        <f>IF($B46="","",SUM(L46-M46-N46)*Setup!$E$5)</f>
        <v/>
      </c>
      <c r="S46" s="29" t="str">
        <f>IF($B46="","",SUM(L46-M46-N46)*Setup!$E$6)</f>
        <v/>
      </c>
      <c r="T46" s="78"/>
      <c r="U46" s="29" t="str">
        <f t="shared" si="2"/>
        <v/>
      </c>
    </row>
    <row r="47" spans="2:21" x14ac:dyDescent="0.2">
      <c r="B47" s="69"/>
      <c r="C47" s="39" t="str">
        <f>IF(B47="","",INDEX('Employee Info'!C:C,MATCH('Payroll Calculator'!B47,'Employee Info'!B:B,0)))</f>
        <v/>
      </c>
      <c r="D47" s="37" t="str">
        <f>IF(B47="","",Setup!$H$5)</f>
        <v/>
      </c>
      <c r="E47" s="37" t="str">
        <f>IF(B47="","",Setup!$H$6)</f>
        <v/>
      </c>
      <c r="F47" s="69"/>
      <c r="G47" s="69"/>
      <c r="H47" s="69"/>
      <c r="I47" s="69"/>
      <c r="J47" s="41" t="str">
        <f t="shared" si="1"/>
        <v/>
      </c>
      <c r="K47" s="69"/>
      <c r="L47" s="35" t="str">
        <f>IF(B47="","",SUM(F47:I47)*INDEX('Employee Info'!D:D,MATCH('Payroll Calculator'!B47,'Employee Info'!B:B,0))+K47+G47*INDEX('Employee Info'!E:E,MATCH('Payroll Calculator'!B47,'Employee Info'!B:B,0)))</f>
        <v/>
      </c>
      <c r="M47" s="29" t="str">
        <f>IFERROR(IF(B47="","",INDEX('Employee Info'!R:R,MATCH(B47,'Employee Info'!B:B,0))),"")</f>
        <v/>
      </c>
      <c r="N47" s="29" t="str">
        <f>IF($B47="","",SUM(F47:I47)*INDEX('Employee Info'!D:D,MATCH('Payroll Calculator'!B47,'Employee Info'!B:B,0))*INDEX('Employee Info'!L:L,MATCH('Payroll Calculator'!B47,'Employee Info'!B:B,0)))</f>
        <v/>
      </c>
      <c r="O47" s="78"/>
      <c r="P47" s="78"/>
      <c r="Q47" s="29" t="str">
        <f>IF($B47="","",L47*Setup!$E$7)</f>
        <v/>
      </c>
      <c r="R47" s="29" t="str">
        <f>IF($B47="","",SUM(L47-M47-N47)*Setup!$E$5)</f>
        <v/>
      </c>
      <c r="S47" s="29" t="str">
        <f>IF($B47="","",SUM(L47-M47-N47)*Setup!$E$6)</f>
        <v/>
      </c>
      <c r="T47" s="78"/>
      <c r="U47" s="29" t="str">
        <f t="shared" si="2"/>
        <v/>
      </c>
    </row>
    <row r="48" spans="2:21" x14ac:dyDescent="0.2">
      <c r="B48" s="69"/>
      <c r="C48" s="39" t="str">
        <f>IF(B48="","",INDEX('Employee Info'!C:C,MATCH('Payroll Calculator'!B48,'Employee Info'!B:B,0)))</f>
        <v/>
      </c>
      <c r="D48" s="37" t="str">
        <f>IF(B48="","",Setup!$H$5)</f>
        <v/>
      </c>
      <c r="E48" s="37" t="str">
        <f>IF(B48="","",Setup!$H$6)</f>
        <v/>
      </c>
      <c r="F48" s="69"/>
      <c r="G48" s="69"/>
      <c r="H48" s="69"/>
      <c r="I48" s="69"/>
      <c r="J48" s="41" t="str">
        <f t="shared" si="1"/>
        <v/>
      </c>
      <c r="K48" s="69"/>
      <c r="L48" s="35" t="str">
        <f>IF(B48="","",SUM(F48:I48)*INDEX('Employee Info'!D:D,MATCH('Payroll Calculator'!B48,'Employee Info'!B:B,0))+K48+G48*INDEX('Employee Info'!E:E,MATCH('Payroll Calculator'!B48,'Employee Info'!B:B,0)))</f>
        <v/>
      </c>
      <c r="M48" s="29" t="str">
        <f>IFERROR(IF(B48="","",INDEX('Employee Info'!R:R,MATCH(B48,'Employee Info'!B:B,0))),"")</f>
        <v/>
      </c>
      <c r="N48" s="29" t="str">
        <f>IF($B48="","",SUM(F48:I48)*INDEX('Employee Info'!D:D,MATCH('Payroll Calculator'!B48,'Employee Info'!B:B,0))*INDEX('Employee Info'!L:L,MATCH('Payroll Calculator'!B48,'Employee Info'!B:B,0)))</f>
        <v/>
      </c>
      <c r="O48" s="78"/>
      <c r="P48" s="78"/>
      <c r="Q48" s="29" t="str">
        <f>IF($B48="","",L48*Setup!$E$7)</f>
        <v/>
      </c>
      <c r="R48" s="29" t="str">
        <f>IF($B48="","",SUM(L48-M48-N48)*Setup!$E$5)</f>
        <v/>
      </c>
      <c r="S48" s="29" t="str">
        <f>IF($B48="","",SUM(L48-M48-N48)*Setup!$E$6)</f>
        <v/>
      </c>
      <c r="T48" s="78"/>
      <c r="U48" s="29" t="str">
        <f t="shared" si="2"/>
        <v/>
      </c>
    </row>
    <row r="49" spans="2:21" x14ac:dyDescent="0.2">
      <c r="B49" s="69"/>
      <c r="C49" s="39" t="str">
        <f>IF(B49="","",INDEX('Employee Info'!C:C,MATCH('Payroll Calculator'!B49,'Employee Info'!B:B,0)))</f>
        <v/>
      </c>
      <c r="D49" s="37" t="str">
        <f>IF(B49="","",Setup!$H$5)</f>
        <v/>
      </c>
      <c r="E49" s="37" t="str">
        <f>IF(B49="","",Setup!$H$6)</f>
        <v/>
      </c>
      <c r="F49" s="69"/>
      <c r="G49" s="69"/>
      <c r="H49" s="69"/>
      <c r="I49" s="69"/>
      <c r="J49" s="41" t="str">
        <f t="shared" si="1"/>
        <v/>
      </c>
      <c r="K49" s="69"/>
      <c r="L49" s="35" t="str">
        <f>IF(B49="","",SUM(F49:I49)*INDEX('Employee Info'!D:D,MATCH('Payroll Calculator'!B49,'Employee Info'!B:B,0))+K49+G49*INDEX('Employee Info'!E:E,MATCH('Payroll Calculator'!B49,'Employee Info'!B:B,0)))</f>
        <v/>
      </c>
      <c r="M49" s="29" t="str">
        <f>IFERROR(IF(B49="","",INDEX('Employee Info'!R:R,MATCH(B49,'Employee Info'!B:B,0))),"")</f>
        <v/>
      </c>
      <c r="N49" s="29" t="str">
        <f>IF($B49="","",SUM(F49:I49)*INDEX('Employee Info'!D:D,MATCH('Payroll Calculator'!B49,'Employee Info'!B:B,0))*INDEX('Employee Info'!L:L,MATCH('Payroll Calculator'!B49,'Employee Info'!B:B,0)))</f>
        <v/>
      </c>
      <c r="O49" s="78"/>
      <c r="P49" s="78"/>
      <c r="Q49" s="29" t="str">
        <f>IF($B49="","",L49*Setup!$E$7)</f>
        <v/>
      </c>
      <c r="R49" s="29" t="str">
        <f>IF($B49="","",SUM(L49-M49-N49)*Setup!$E$5)</f>
        <v/>
      </c>
      <c r="S49" s="29" t="str">
        <f>IF($B49="","",SUM(L49-M49-N49)*Setup!$E$6)</f>
        <v/>
      </c>
      <c r="T49" s="78"/>
      <c r="U49" s="29" t="str">
        <f t="shared" si="2"/>
        <v/>
      </c>
    </row>
    <row r="50" spans="2:21" x14ac:dyDescent="0.2">
      <c r="B50" s="69"/>
      <c r="C50" s="39" t="str">
        <f>IF(B50="","",INDEX('Employee Info'!C:C,MATCH('Payroll Calculator'!B50,'Employee Info'!B:B,0)))</f>
        <v/>
      </c>
      <c r="D50" s="37" t="str">
        <f>IF(B50="","",Setup!$H$5)</f>
        <v/>
      </c>
      <c r="E50" s="37" t="str">
        <f>IF(B50="","",Setup!$H$6)</f>
        <v/>
      </c>
      <c r="F50" s="69"/>
      <c r="G50" s="69"/>
      <c r="H50" s="69"/>
      <c r="I50" s="69"/>
      <c r="J50" s="41" t="str">
        <f t="shared" si="1"/>
        <v/>
      </c>
      <c r="K50" s="69"/>
      <c r="L50" s="35" t="str">
        <f>IF(B50="","",SUM(F50:I50)*INDEX('Employee Info'!D:D,MATCH('Payroll Calculator'!B50,'Employee Info'!B:B,0))+K50+G50*INDEX('Employee Info'!E:E,MATCH('Payroll Calculator'!B50,'Employee Info'!B:B,0)))</f>
        <v/>
      </c>
      <c r="M50" s="29" t="str">
        <f>IFERROR(IF(B50="","",INDEX('Employee Info'!R:R,MATCH(B50,'Employee Info'!B:B,0))),"")</f>
        <v/>
      </c>
      <c r="N50" s="29" t="str">
        <f>IF($B50="","",SUM(F50:I50)*INDEX('Employee Info'!D:D,MATCH('Payroll Calculator'!B50,'Employee Info'!B:B,0))*INDEX('Employee Info'!L:L,MATCH('Payroll Calculator'!B50,'Employee Info'!B:B,0)))</f>
        <v/>
      </c>
      <c r="O50" s="78"/>
      <c r="P50" s="78"/>
      <c r="Q50" s="29" t="str">
        <f>IF($B50="","",L50*Setup!$E$7)</f>
        <v/>
      </c>
      <c r="R50" s="29" t="str">
        <f>IF($B50="","",SUM(L50-M50-N50)*Setup!$E$5)</f>
        <v/>
      </c>
      <c r="S50" s="29" t="str">
        <f>IF($B50="","",SUM(L50-M50-N50)*Setup!$E$6)</f>
        <v/>
      </c>
      <c r="T50" s="78"/>
      <c r="U50" s="29" t="str">
        <f t="shared" si="2"/>
        <v/>
      </c>
    </row>
    <row r="51" spans="2:21" x14ac:dyDescent="0.2">
      <c r="B51" s="69"/>
      <c r="C51" s="39" t="str">
        <f>IF(B51="","",INDEX('Employee Info'!C:C,MATCH('Payroll Calculator'!B51,'Employee Info'!B:B,0)))</f>
        <v/>
      </c>
      <c r="D51" s="37" t="str">
        <f>IF(B51="","",Setup!$H$5)</f>
        <v/>
      </c>
      <c r="E51" s="37" t="str">
        <f>IF(B51="","",Setup!$H$6)</f>
        <v/>
      </c>
      <c r="F51" s="69"/>
      <c r="G51" s="69"/>
      <c r="H51" s="69"/>
      <c r="I51" s="69"/>
      <c r="J51" s="41" t="str">
        <f t="shared" si="1"/>
        <v/>
      </c>
      <c r="K51" s="69"/>
      <c r="L51" s="35" t="str">
        <f>IF(B51="","",SUM(F51:I51)*INDEX('Employee Info'!D:D,MATCH('Payroll Calculator'!B51,'Employee Info'!B:B,0))+K51+G51*INDEX('Employee Info'!E:E,MATCH('Payroll Calculator'!B51,'Employee Info'!B:B,0)))</f>
        <v/>
      </c>
      <c r="M51" s="29" t="str">
        <f>IFERROR(IF(B51="","",INDEX('Employee Info'!R:R,MATCH(B51,'Employee Info'!B:B,0))),"")</f>
        <v/>
      </c>
      <c r="N51" s="29" t="str">
        <f>IF($B51="","",SUM(F51:I51)*INDEX('Employee Info'!D:D,MATCH('Payroll Calculator'!B51,'Employee Info'!B:B,0))*INDEX('Employee Info'!L:L,MATCH('Payroll Calculator'!B51,'Employee Info'!B:B,0)))</f>
        <v/>
      </c>
      <c r="O51" s="78"/>
      <c r="P51" s="78"/>
      <c r="Q51" s="29" t="str">
        <f>IF($B51="","",L51*Setup!$E$7)</f>
        <v/>
      </c>
      <c r="R51" s="29" t="str">
        <f>IF($B51="","",SUM(L51-M51-N51)*Setup!$E$5)</f>
        <v/>
      </c>
      <c r="S51" s="29" t="str">
        <f>IF($B51="","",SUM(L51-M51-N51)*Setup!$E$6)</f>
        <v/>
      </c>
      <c r="T51" s="78"/>
      <c r="U51" s="29" t="str">
        <f t="shared" si="2"/>
        <v/>
      </c>
    </row>
    <row r="52" spans="2:21" x14ac:dyDescent="0.2">
      <c r="B52" s="69"/>
      <c r="C52" s="39" t="str">
        <f>IF(B52="","",INDEX('Employee Info'!C:C,MATCH('Payroll Calculator'!B52,'Employee Info'!B:B,0)))</f>
        <v/>
      </c>
      <c r="D52" s="37" t="str">
        <f>IF(B52="","",Setup!$H$5)</f>
        <v/>
      </c>
      <c r="E52" s="37" t="str">
        <f>IF(B52="","",Setup!$H$6)</f>
        <v/>
      </c>
      <c r="F52" s="69"/>
      <c r="G52" s="69"/>
      <c r="H52" s="69"/>
      <c r="I52" s="69"/>
      <c r="J52" s="41" t="str">
        <f t="shared" si="1"/>
        <v/>
      </c>
      <c r="K52" s="69"/>
      <c r="L52" s="35" t="str">
        <f>IF(B52="","",SUM(F52:I52)*INDEX('Employee Info'!D:D,MATCH('Payroll Calculator'!B52,'Employee Info'!B:B,0))+K52+G52*INDEX('Employee Info'!E:E,MATCH('Payroll Calculator'!B52,'Employee Info'!B:B,0)))</f>
        <v/>
      </c>
      <c r="M52" s="29" t="str">
        <f>IFERROR(IF(B52="","",INDEX('Employee Info'!R:R,MATCH(B52,'Employee Info'!B:B,0))),"")</f>
        <v/>
      </c>
      <c r="N52" s="29" t="str">
        <f>IF($B52="","",SUM(F52:I52)*INDEX('Employee Info'!D:D,MATCH('Payroll Calculator'!B52,'Employee Info'!B:B,0))*INDEX('Employee Info'!L:L,MATCH('Payroll Calculator'!B52,'Employee Info'!B:B,0)))</f>
        <v/>
      </c>
      <c r="O52" s="78"/>
      <c r="P52" s="78"/>
      <c r="Q52" s="29" t="str">
        <f>IF($B52="","",L52*Setup!$E$7)</f>
        <v/>
      </c>
      <c r="R52" s="29" t="str">
        <f>IF($B52="","",SUM(L52-M52-N52)*Setup!$E$5)</f>
        <v/>
      </c>
      <c r="S52" s="29" t="str">
        <f>IF($B52="","",SUM(L52-M52-N52)*Setup!$E$6)</f>
        <v/>
      </c>
      <c r="T52" s="78"/>
      <c r="U52" s="29" t="str">
        <f t="shared" si="2"/>
        <v/>
      </c>
    </row>
    <row r="53" spans="2:21" x14ac:dyDescent="0.2">
      <c r="B53" s="69"/>
      <c r="C53" s="39" t="str">
        <f>IF(B53="","",INDEX('Employee Info'!C:C,MATCH('Payroll Calculator'!B53,'Employee Info'!B:B,0)))</f>
        <v/>
      </c>
      <c r="D53" s="37" t="str">
        <f>IF(B53="","",Setup!$H$5)</f>
        <v/>
      </c>
      <c r="E53" s="37" t="str">
        <f>IF(B53="","",Setup!$H$6)</f>
        <v/>
      </c>
      <c r="F53" s="69"/>
      <c r="G53" s="69"/>
      <c r="H53" s="69"/>
      <c r="I53" s="69"/>
      <c r="J53" s="41" t="str">
        <f t="shared" si="1"/>
        <v/>
      </c>
      <c r="K53" s="69"/>
      <c r="L53" s="35" t="str">
        <f>IF(B53="","",SUM(F53:I53)*INDEX('Employee Info'!D:D,MATCH('Payroll Calculator'!B53,'Employee Info'!B:B,0))+K53+G53*INDEX('Employee Info'!E:E,MATCH('Payroll Calculator'!B53,'Employee Info'!B:B,0)))</f>
        <v/>
      </c>
      <c r="M53" s="29" t="str">
        <f>IFERROR(IF(B53="","",INDEX('Employee Info'!R:R,MATCH(B53,'Employee Info'!B:B,0))),"")</f>
        <v/>
      </c>
      <c r="N53" s="29" t="str">
        <f>IF($B53="","",SUM(F53:I53)*INDEX('Employee Info'!D:D,MATCH('Payroll Calculator'!B53,'Employee Info'!B:B,0))*INDEX('Employee Info'!L:L,MATCH('Payroll Calculator'!B53,'Employee Info'!B:B,0)))</f>
        <v/>
      </c>
      <c r="O53" s="78"/>
      <c r="P53" s="78"/>
      <c r="Q53" s="29" t="str">
        <f>IF($B53="","",L53*Setup!$E$7)</f>
        <v/>
      </c>
      <c r="R53" s="29" t="str">
        <f>IF($B53="","",SUM(L53-M53-N53)*Setup!$E$5)</f>
        <v/>
      </c>
      <c r="S53" s="29" t="str">
        <f>IF($B53="","",SUM(L53-M53-N53)*Setup!$E$6)</f>
        <v/>
      </c>
      <c r="T53" s="78"/>
      <c r="U53" s="29" t="str">
        <f t="shared" si="2"/>
        <v/>
      </c>
    </row>
    <row r="54" spans="2:21" x14ac:dyDescent="0.2">
      <c r="B54" s="69"/>
      <c r="C54" s="39" t="str">
        <f>IF(B54="","",INDEX('Employee Info'!C:C,MATCH('Payroll Calculator'!B54,'Employee Info'!B:B,0)))</f>
        <v/>
      </c>
      <c r="D54" s="37" t="str">
        <f>IF(B54="","",Setup!$H$5)</f>
        <v/>
      </c>
      <c r="E54" s="37" t="str">
        <f>IF(B54="","",Setup!$H$6)</f>
        <v/>
      </c>
      <c r="F54" s="69"/>
      <c r="G54" s="69"/>
      <c r="H54" s="69"/>
      <c r="I54" s="69"/>
      <c r="J54" s="41" t="str">
        <f t="shared" si="1"/>
        <v/>
      </c>
      <c r="K54" s="69"/>
      <c r="L54" s="35" t="str">
        <f>IF(B54="","",SUM(F54:I54)*INDEX('Employee Info'!D:D,MATCH('Payroll Calculator'!B54,'Employee Info'!B:B,0))+K54+G54*INDEX('Employee Info'!E:E,MATCH('Payroll Calculator'!B54,'Employee Info'!B:B,0)))</f>
        <v/>
      </c>
      <c r="M54" s="29" t="str">
        <f>IFERROR(IF(B54="","",INDEX('Employee Info'!R:R,MATCH(B54,'Employee Info'!B:B,0))),"")</f>
        <v/>
      </c>
      <c r="N54" s="29" t="str">
        <f>IF($B54="","",SUM(F54:I54)*INDEX('Employee Info'!D:D,MATCH('Payroll Calculator'!B54,'Employee Info'!B:B,0))*INDEX('Employee Info'!L:L,MATCH('Payroll Calculator'!B54,'Employee Info'!B:B,0)))</f>
        <v/>
      </c>
      <c r="O54" s="78"/>
      <c r="P54" s="78"/>
      <c r="Q54" s="29" t="str">
        <f>IF($B54="","",L54*Setup!$E$7)</f>
        <v/>
      </c>
      <c r="R54" s="29" t="str">
        <f>IF($B54="","",SUM(L54-M54-N54)*Setup!$E$5)</f>
        <v/>
      </c>
      <c r="S54" s="29" t="str">
        <f>IF($B54="","",SUM(L54-M54-N54)*Setup!$E$6)</f>
        <v/>
      </c>
      <c r="T54" s="78"/>
      <c r="U54" s="29" t="str">
        <f t="shared" si="2"/>
        <v/>
      </c>
    </row>
    <row r="55" spans="2:21" x14ac:dyDescent="0.2">
      <c r="B55" s="69"/>
      <c r="C55" s="39" t="str">
        <f>IF(B55="","",INDEX('Employee Info'!C:C,MATCH('Payroll Calculator'!B55,'Employee Info'!B:B,0)))</f>
        <v/>
      </c>
      <c r="D55" s="37" t="str">
        <f>IF(B55="","",Setup!$H$5)</f>
        <v/>
      </c>
      <c r="E55" s="37" t="str">
        <f>IF(B55="","",Setup!$H$6)</f>
        <v/>
      </c>
      <c r="F55" s="69"/>
      <c r="G55" s="69"/>
      <c r="H55" s="69"/>
      <c r="I55" s="69"/>
      <c r="J55" s="41" t="str">
        <f t="shared" si="1"/>
        <v/>
      </c>
      <c r="K55" s="69"/>
      <c r="L55" s="35" t="str">
        <f>IF(B55="","",SUM(F55:I55)*INDEX('Employee Info'!D:D,MATCH('Payroll Calculator'!B55,'Employee Info'!B:B,0))+K55+G55*INDEX('Employee Info'!E:E,MATCH('Payroll Calculator'!B55,'Employee Info'!B:B,0)))</f>
        <v/>
      </c>
      <c r="M55" s="29" t="str">
        <f>IFERROR(IF(B55="","",INDEX('Employee Info'!R:R,MATCH(B55,'Employee Info'!B:B,0))),"")</f>
        <v/>
      </c>
      <c r="N55" s="29" t="str">
        <f>IF($B55="","",SUM(F55:I55)*INDEX('Employee Info'!D:D,MATCH('Payroll Calculator'!B55,'Employee Info'!B:B,0))*INDEX('Employee Info'!L:L,MATCH('Payroll Calculator'!B55,'Employee Info'!B:B,0)))</f>
        <v/>
      </c>
      <c r="O55" s="78"/>
      <c r="P55" s="78"/>
      <c r="Q55" s="29" t="str">
        <f>IF($B55="","",L55*Setup!$E$7)</f>
        <v/>
      </c>
      <c r="R55" s="29" t="str">
        <f>IF($B55="","",SUM(L55-M55-N55)*Setup!$E$5)</f>
        <v/>
      </c>
      <c r="S55" s="29" t="str">
        <f>IF($B55="","",SUM(L55-M55-N55)*Setup!$E$6)</f>
        <v/>
      </c>
      <c r="T55" s="78"/>
      <c r="U55" s="29" t="str">
        <f t="shared" si="2"/>
        <v/>
      </c>
    </row>
    <row r="56" spans="2:21" x14ac:dyDescent="0.2">
      <c r="B56" s="69"/>
      <c r="C56" s="39" t="str">
        <f>IF(B56="","",INDEX('Employee Info'!C:C,MATCH('Payroll Calculator'!B56,'Employee Info'!B:B,0)))</f>
        <v/>
      </c>
      <c r="D56" s="37" t="str">
        <f>IF(B56="","",Setup!$H$5)</f>
        <v/>
      </c>
      <c r="E56" s="37" t="str">
        <f>IF(B56="","",Setup!$H$6)</f>
        <v/>
      </c>
      <c r="F56" s="69"/>
      <c r="G56" s="69"/>
      <c r="H56" s="69"/>
      <c r="I56" s="69"/>
      <c r="J56" s="41" t="str">
        <f t="shared" si="1"/>
        <v/>
      </c>
      <c r="K56" s="69"/>
      <c r="L56" s="35" t="str">
        <f>IF(B56="","",SUM(F56:I56)*INDEX('Employee Info'!D:D,MATCH('Payroll Calculator'!B56,'Employee Info'!B:B,0))+K56+G56*INDEX('Employee Info'!E:E,MATCH('Payroll Calculator'!B56,'Employee Info'!B:B,0)))</f>
        <v/>
      </c>
      <c r="M56" s="29" t="str">
        <f>IFERROR(IF(B56="","",INDEX('Employee Info'!R:R,MATCH(B56,'Employee Info'!B:B,0))),"")</f>
        <v/>
      </c>
      <c r="N56" s="29" t="str">
        <f>IF($B56="","",SUM(F56:I56)*INDEX('Employee Info'!D:D,MATCH('Payroll Calculator'!B56,'Employee Info'!B:B,0))*INDEX('Employee Info'!L:L,MATCH('Payroll Calculator'!B56,'Employee Info'!B:B,0)))</f>
        <v/>
      </c>
      <c r="O56" s="78"/>
      <c r="P56" s="78"/>
      <c r="Q56" s="29" t="str">
        <f>IF($B56="","",L56*Setup!$E$7)</f>
        <v/>
      </c>
      <c r="R56" s="29" t="str">
        <f>IF($B56="","",SUM(L56-M56-N56)*Setup!$E$5)</f>
        <v/>
      </c>
      <c r="S56" s="29" t="str">
        <f>IF($B56="","",SUM(L56-M56-N56)*Setup!$E$6)</f>
        <v/>
      </c>
      <c r="T56" s="78"/>
      <c r="U56" s="29" t="str">
        <f t="shared" si="2"/>
        <v/>
      </c>
    </row>
    <row r="57" spans="2:21" x14ac:dyDescent="0.2">
      <c r="B57" s="69"/>
      <c r="C57" s="39" t="str">
        <f>IF(B57="","",INDEX('Employee Info'!C:C,MATCH('Payroll Calculator'!B57,'Employee Info'!B:B,0)))</f>
        <v/>
      </c>
      <c r="D57" s="37" t="str">
        <f>IF(B57="","",Setup!$H$5)</f>
        <v/>
      </c>
      <c r="E57" s="37" t="str">
        <f>IF(B57="","",Setup!$H$6)</f>
        <v/>
      </c>
      <c r="F57" s="69"/>
      <c r="G57" s="69"/>
      <c r="H57" s="69"/>
      <c r="I57" s="69"/>
      <c r="J57" s="41" t="str">
        <f t="shared" si="1"/>
        <v/>
      </c>
      <c r="K57" s="69"/>
      <c r="L57" s="35" t="str">
        <f>IF(B57="","",SUM(F57:I57)*INDEX('Employee Info'!D:D,MATCH('Payroll Calculator'!B57,'Employee Info'!B:B,0))+K57+G57*INDEX('Employee Info'!E:E,MATCH('Payroll Calculator'!B57,'Employee Info'!B:B,0)))</f>
        <v/>
      </c>
      <c r="M57" s="29" t="str">
        <f>IFERROR(IF(B57="","",INDEX('Employee Info'!R:R,MATCH(B57,'Employee Info'!B:B,0))),"")</f>
        <v/>
      </c>
      <c r="N57" s="29" t="str">
        <f>IF($B57="","",SUM(F57:I57)*INDEX('Employee Info'!D:D,MATCH('Payroll Calculator'!B57,'Employee Info'!B:B,0))*INDEX('Employee Info'!L:L,MATCH('Payroll Calculator'!B57,'Employee Info'!B:B,0)))</f>
        <v/>
      </c>
      <c r="O57" s="78"/>
      <c r="P57" s="78"/>
      <c r="Q57" s="29" t="str">
        <f>IF($B57="","",L57*Setup!$E$7)</f>
        <v/>
      </c>
      <c r="R57" s="29" t="str">
        <f>IF($B57="","",SUM(L57-M57-N57)*Setup!$E$5)</f>
        <v/>
      </c>
      <c r="S57" s="29" t="str">
        <f>IF($B57="","",SUM(L57-M57-N57)*Setup!$E$6)</f>
        <v/>
      </c>
      <c r="T57" s="78"/>
      <c r="U57" s="29" t="str">
        <f t="shared" si="2"/>
        <v/>
      </c>
    </row>
    <row r="58" spans="2:21" x14ac:dyDescent="0.2">
      <c r="B58" s="69"/>
      <c r="C58" s="39" t="str">
        <f>IF(B58="","",INDEX('Employee Info'!C:C,MATCH('Payroll Calculator'!B58,'Employee Info'!B:B,0)))</f>
        <v/>
      </c>
      <c r="D58" s="37" t="str">
        <f>IF(B58="","",Setup!$H$5)</f>
        <v/>
      </c>
      <c r="E58" s="37" t="str">
        <f>IF(B58="","",Setup!$H$6)</f>
        <v/>
      </c>
      <c r="F58" s="69"/>
      <c r="G58" s="69"/>
      <c r="H58" s="69"/>
      <c r="I58" s="69"/>
      <c r="J58" s="41" t="str">
        <f t="shared" si="1"/>
        <v/>
      </c>
      <c r="K58" s="69"/>
      <c r="L58" s="35" t="str">
        <f>IF(B58="","",SUM(F58:I58)*INDEX('Employee Info'!D:D,MATCH('Payroll Calculator'!B58,'Employee Info'!B:B,0))+K58+G58*INDEX('Employee Info'!E:E,MATCH('Payroll Calculator'!B58,'Employee Info'!B:B,0)))</f>
        <v/>
      </c>
      <c r="M58" s="29" t="str">
        <f>IFERROR(IF(B58="","",INDEX('Employee Info'!R:R,MATCH(B58,'Employee Info'!B:B,0))),"")</f>
        <v/>
      </c>
      <c r="N58" s="29" t="str">
        <f>IF($B58="","",SUM(F58:I58)*INDEX('Employee Info'!D:D,MATCH('Payroll Calculator'!B58,'Employee Info'!B:B,0))*INDEX('Employee Info'!L:L,MATCH('Payroll Calculator'!B58,'Employee Info'!B:B,0)))</f>
        <v/>
      </c>
      <c r="O58" s="78"/>
      <c r="P58" s="78"/>
      <c r="Q58" s="29" t="str">
        <f>IF($B58="","",L58*Setup!$E$7)</f>
        <v/>
      </c>
      <c r="R58" s="29" t="str">
        <f>IF($B58="","",SUM(L58-M58-N58)*Setup!$E$5)</f>
        <v/>
      </c>
      <c r="S58" s="29" t="str">
        <f>IF($B58="","",SUM(L58-M58-N58)*Setup!$E$6)</f>
        <v/>
      </c>
      <c r="T58" s="78"/>
      <c r="U58" s="29" t="str">
        <f t="shared" si="2"/>
        <v/>
      </c>
    </row>
    <row r="59" spans="2:21" x14ac:dyDescent="0.2">
      <c r="B59" s="69"/>
      <c r="C59" s="39" t="str">
        <f>IF(B59="","",INDEX('Employee Info'!C:C,MATCH('Payroll Calculator'!B59,'Employee Info'!B:B,0)))</f>
        <v/>
      </c>
      <c r="D59" s="37" t="str">
        <f>IF(B59="","",Setup!$H$5)</f>
        <v/>
      </c>
      <c r="E59" s="37" t="str">
        <f>IF(B59="","",Setup!$H$6)</f>
        <v/>
      </c>
      <c r="F59" s="69"/>
      <c r="G59" s="69"/>
      <c r="H59" s="69"/>
      <c r="I59" s="69"/>
      <c r="J59" s="41" t="str">
        <f t="shared" si="1"/>
        <v/>
      </c>
      <c r="K59" s="69"/>
      <c r="L59" s="35" t="str">
        <f>IF(B59="","",SUM(F59:I59)*INDEX('Employee Info'!D:D,MATCH('Payroll Calculator'!B59,'Employee Info'!B:B,0))+K59+G59*INDEX('Employee Info'!E:E,MATCH('Payroll Calculator'!B59,'Employee Info'!B:B,0)))</f>
        <v/>
      </c>
      <c r="M59" s="29" t="str">
        <f>IFERROR(IF(B59="","",INDEX('Employee Info'!R:R,MATCH(B59,'Employee Info'!B:B,0))),"")</f>
        <v/>
      </c>
      <c r="N59" s="29" t="str">
        <f>IF($B59="","",SUM(F59:I59)*INDEX('Employee Info'!D:D,MATCH('Payroll Calculator'!B59,'Employee Info'!B:B,0))*INDEX('Employee Info'!L:L,MATCH('Payroll Calculator'!B59,'Employee Info'!B:B,0)))</f>
        <v/>
      </c>
      <c r="O59" s="78"/>
      <c r="P59" s="78"/>
      <c r="Q59" s="29" t="str">
        <f>IF($B59="","",L59*Setup!$E$7)</f>
        <v/>
      </c>
      <c r="R59" s="29" t="str">
        <f>IF($B59="","",SUM(L59-M59-N59)*Setup!$E$5)</f>
        <v/>
      </c>
      <c r="S59" s="29" t="str">
        <f>IF($B59="","",SUM(L59-M59-N59)*Setup!$E$6)</f>
        <v/>
      </c>
      <c r="T59" s="78"/>
      <c r="U59" s="29" t="str">
        <f t="shared" si="2"/>
        <v/>
      </c>
    </row>
    <row r="60" spans="2:21" x14ac:dyDescent="0.2">
      <c r="B60" s="69"/>
      <c r="C60" s="39" t="str">
        <f>IF(B60="","",INDEX('Employee Info'!C:C,MATCH('Payroll Calculator'!B60,'Employee Info'!B:B,0)))</f>
        <v/>
      </c>
      <c r="D60" s="37" t="str">
        <f>IF(B60="","",Setup!$H$5)</f>
        <v/>
      </c>
      <c r="E60" s="37" t="str">
        <f>IF(B60="","",Setup!$H$6)</f>
        <v/>
      </c>
      <c r="F60" s="69"/>
      <c r="G60" s="69"/>
      <c r="H60" s="69"/>
      <c r="I60" s="69"/>
      <c r="J60" s="41" t="str">
        <f t="shared" si="1"/>
        <v/>
      </c>
      <c r="K60" s="69"/>
      <c r="L60" s="35" t="str">
        <f>IF(B60="","",SUM(F60:I60)*INDEX('Employee Info'!D:D,MATCH('Payroll Calculator'!B60,'Employee Info'!B:B,0))+K60+G60*INDEX('Employee Info'!E:E,MATCH('Payroll Calculator'!B60,'Employee Info'!B:B,0)))</f>
        <v/>
      </c>
      <c r="M60" s="29" t="str">
        <f>IFERROR(IF(B60="","",INDEX('Employee Info'!R:R,MATCH(B60,'Employee Info'!B:B,0))),"")</f>
        <v/>
      </c>
      <c r="N60" s="29" t="str">
        <f>IF($B60="","",SUM(F60:I60)*INDEX('Employee Info'!D:D,MATCH('Payroll Calculator'!B60,'Employee Info'!B:B,0))*INDEX('Employee Info'!L:L,MATCH('Payroll Calculator'!B60,'Employee Info'!B:B,0)))</f>
        <v/>
      </c>
      <c r="O60" s="78"/>
      <c r="P60" s="78"/>
      <c r="Q60" s="29" t="str">
        <f>IF($B60="","",L60*Setup!$E$7)</f>
        <v/>
      </c>
      <c r="R60" s="29" t="str">
        <f>IF($B60="","",SUM(L60-M60-N60)*Setup!$E$5)</f>
        <v/>
      </c>
      <c r="S60" s="29" t="str">
        <f>IF($B60="","",SUM(L60-M60-N60)*Setup!$E$6)</f>
        <v/>
      </c>
      <c r="T60" s="78"/>
      <c r="U60" s="29" t="str">
        <f t="shared" si="2"/>
        <v/>
      </c>
    </row>
    <row r="61" spans="2:21" x14ac:dyDescent="0.2">
      <c r="B61" s="69"/>
      <c r="C61" s="39" t="str">
        <f>IF(B61="","",INDEX('Employee Info'!C:C,MATCH('Payroll Calculator'!B61,'Employee Info'!B:B,0)))</f>
        <v/>
      </c>
      <c r="D61" s="37" t="str">
        <f>IF(B61="","",Setup!$H$5)</f>
        <v/>
      </c>
      <c r="E61" s="37" t="str">
        <f>IF(B61="","",Setup!$H$6)</f>
        <v/>
      </c>
      <c r="F61" s="69"/>
      <c r="G61" s="69"/>
      <c r="H61" s="69"/>
      <c r="I61" s="69"/>
      <c r="J61" s="41" t="str">
        <f t="shared" si="1"/>
        <v/>
      </c>
      <c r="K61" s="69"/>
      <c r="L61" s="35" t="str">
        <f>IF(B61="","",SUM(F61:I61)*INDEX('Employee Info'!D:D,MATCH('Payroll Calculator'!B61,'Employee Info'!B:B,0))+K61+G61*INDEX('Employee Info'!E:E,MATCH('Payroll Calculator'!B61,'Employee Info'!B:B,0)))</f>
        <v/>
      </c>
      <c r="M61" s="29" t="str">
        <f>IFERROR(IF(B61="","",INDEX('Employee Info'!R:R,MATCH(B61,'Employee Info'!B:B,0))),"")</f>
        <v/>
      </c>
      <c r="N61" s="29" t="str">
        <f>IF($B61="","",SUM(F61:I61)*INDEX('Employee Info'!D:D,MATCH('Payroll Calculator'!B61,'Employee Info'!B:B,0))*INDEX('Employee Info'!L:L,MATCH('Payroll Calculator'!B61,'Employee Info'!B:B,0)))</f>
        <v/>
      </c>
      <c r="O61" s="78"/>
      <c r="P61" s="78"/>
      <c r="Q61" s="29" t="str">
        <f>IF($B61="","",L61*Setup!$E$7)</f>
        <v/>
      </c>
      <c r="R61" s="29" t="str">
        <f>IF($B61="","",SUM(L61-M61-N61)*Setup!$E$5)</f>
        <v/>
      </c>
      <c r="S61" s="29" t="str">
        <f>IF($B61="","",SUM(L61-M61-N61)*Setup!$E$6)</f>
        <v/>
      </c>
      <c r="T61" s="78"/>
      <c r="U61" s="29" t="str">
        <f t="shared" si="2"/>
        <v/>
      </c>
    </row>
    <row r="62" spans="2:21" x14ac:dyDescent="0.2">
      <c r="B62" s="69"/>
      <c r="C62" s="39" t="str">
        <f>IF(B62="","",INDEX('Employee Info'!C:C,MATCH('Payroll Calculator'!B62,'Employee Info'!B:B,0)))</f>
        <v/>
      </c>
      <c r="D62" s="37" t="str">
        <f>IF(B62="","",Setup!$H$5)</f>
        <v/>
      </c>
      <c r="E62" s="37" t="str">
        <f>IF(B62="","",Setup!$H$6)</f>
        <v/>
      </c>
      <c r="F62" s="69"/>
      <c r="G62" s="69"/>
      <c r="H62" s="69"/>
      <c r="I62" s="69"/>
      <c r="J62" s="41" t="str">
        <f t="shared" si="1"/>
        <v/>
      </c>
      <c r="K62" s="69"/>
      <c r="L62" s="35" t="str">
        <f>IF(B62="","",SUM(F62:I62)*INDEX('Employee Info'!D:D,MATCH('Payroll Calculator'!B62,'Employee Info'!B:B,0))+K62+G62*INDEX('Employee Info'!E:E,MATCH('Payroll Calculator'!B62,'Employee Info'!B:B,0)))</f>
        <v/>
      </c>
      <c r="M62" s="29" t="str">
        <f>IFERROR(IF(B62="","",INDEX('Employee Info'!R:R,MATCH(B62,'Employee Info'!B:B,0))),"")</f>
        <v/>
      </c>
      <c r="N62" s="29" t="str">
        <f>IF($B62="","",SUM(F62:I62)*INDEX('Employee Info'!D:D,MATCH('Payroll Calculator'!B62,'Employee Info'!B:B,0))*INDEX('Employee Info'!L:L,MATCH('Payroll Calculator'!B62,'Employee Info'!B:B,0)))</f>
        <v/>
      </c>
      <c r="O62" s="78"/>
      <c r="P62" s="78"/>
      <c r="Q62" s="29" t="str">
        <f>IF($B62="","",L62*Setup!$E$7)</f>
        <v/>
      </c>
      <c r="R62" s="29" t="str">
        <f>IF($B62="","",SUM(L62-M62-N62)*Setup!$E$5)</f>
        <v/>
      </c>
      <c r="S62" s="29" t="str">
        <f>IF($B62="","",SUM(L62-M62-N62)*Setup!$E$6)</f>
        <v/>
      </c>
      <c r="T62" s="78"/>
      <c r="U62" s="29" t="str">
        <f t="shared" si="2"/>
        <v/>
      </c>
    </row>
    <row r="63" spans="2:21" x14ac:dyDescent="0.2">
      <c r="B63" s="69"/>
      <c r="C63" s="39" t="str">
        <f>IF(B63="","",INDEX('Employee Info'!C:C,MATCH('Payroll Calculator'!B63,'Employee Info'!B:B,0)))</f>
        <v/>
      </c>
      <c r="D63" s="37" t="str">
        <f>IF(B63="","",Setup!$H$5)</f>
        <v/>
      </c>
      <c r="E63" s="37" t="str">
        <f>IF(B63="","",Setup!$H$6)</f>
        <v/>
      </c>
      <c r="F63" s="69"/>
      <c r="G63" s="69"/>
      <c r="H63" s="69"/>
      <c r="I63" s="69"/>
      <c r="J63" s="41" t="str">
        <f t="shared" si="1"/>
        <v/>
      </c>
      <c r="K63" s="69"/>
      <c r="L63" s="35" t="str">
        <f>IF(B63="","",SUM(F63:I63)*INDEX('Employee Info'!D:D,MATCH('Payroll Calculator'!B63,'Employee Info'!B:B,0))+K63+G63*INDEX('Employee Info'!E:E,MATCH('Payroll Calculator'!B63,'Employee Info'!B:B,0)))</f>
        <v/>
      </c>
      <c r="M63" s="29" t="str">
        <f>IFERROR(IF(B63="","",INDEX('Employee Info'!R:R,MATCH(B63,'Employee Info'!B:B,0))),"")</f>
        <v/>
      </c>
      <c r="N63" s="29" t="str">
        <f>IF($B63="","",SUM(F63:I63)*INDEX('Employee Info'!D:D,MATCH('Payroll Calculator'!B63,'Employee Info'!B:B,0))*INDEX('Employee Info'!L:L,MATCH('Payroll Calculator'!B63,'Employee Info'!B:B,0)))</f>
        <v/>
      </c>
      <c r="O63" s="78"/>
      <c r="P63" s="78"/>
      <c r="Q63" s="29" t="str">
        <f>IF($B63="","",L63*Setup!$E$7)</f>
        <v/>
      </c>
      <c r="R63" s="29" t="str">
        <f>IF($B63="","",SUM(L63-M63-N63)*Setup!$E$5)</f>
        <v/>
      </c>
      <c r="S63" s="29" t="str">
        <f>IF($B63="","",SUM(L63-M63-N63)*Setup!$E$6)</f>
        <v/>
      </c>
      <c r="T63" s="78"/>
      <c r="U63" s="29" t="str">
        <f t="shared" si="2"/>
        <v/>
      </c>
    </row>
    <row r="64" spans="2:21" x14ac:dyDescent="0.2">
      <c r="B64" s="69"/>
      <c r="C64" s="39" t="str">
        <f>IF(B64="","",INDEX('Employee Info'!C:C,MATCH('Payroll Calculator'!B64,'Employee Info'!B:B,0)))</f>
        <v/>
      </c>
      <c r="D64" s="37" t="str">
        <f>IF(B64="","",Setup!$H$5)</f>
        <v/>
      </c>
      <c r="E64" s="37" t="str">
        <f>IF(B64="","",Setup!$H$6)</f>
        <v/>
      </c>
      <c r="F64" s="69"/>
      <c r="G64" s="69"/>
      <c r="H64" s="69"/>
      <c r="I64" s="69"/>
      <c r="J64" s="41" t="str">
        <f t="shared" si="1"/>
        <v/>
      </c>
      <c r="K64" s="69"/>
      <c r="L64" s="35" t="str">
        <f>IF(B64="","",SUM(F64:I64)*INDEX('Employee Info'!D:D,MATCH('Payroll Calculator'!B64,'Employee Info'!B:B,0))+K64+G64*INDEX('Employee Info'!E:E,MATCH('Payroll Calculator'!B64,'Employee Info'!B:B,0)))</f>
        <v/>
      </c>
      <c r="M64" s="29" t="str">
        <f>IFERROR(IF(B64="","",INDEX('Employee Info'!R:R,MATCH(B64,'Employee Info'!B:B,0))),"")</f>
        <v/>
      </c>
      <c r="N64" s="29" t="str">
        <f>IF($B64="","",SUM(F64:I64)*INDEX('Employee Info'!D:D,MATCH('Payroll Calculator'!B64,'Employee Info'!B:B,0))*INDEX('Employee Info'!L:L,MATCH('Payroll Calculator'!B64,'Employee Info'!B:B,0)))</f>
        <v/>
      </c>
      <c r="O64" s="78"/>
      <c r="P64" s="78"/>
      <c r="Q64" s="29" t="str">
        <f>IF($B64="","",L64*Setup!$E$7)</f>
        <v/>
      </c>
      <c r="R64" s="29" t="str">
        <f>IF($B64="","",SUM(L64-M64-N64)*Setup!$E$5)</f>
        <v/>
      </c>
      <c r="S64" s="29" t="str">
        <f>IF($B64="","",SUM(L64-M64-N64)*Setup!$E$6)</f>
        <v/>
      </c>
      <c r="T64" s="78"/>
      <c r="U64" s="29" t="str">
        <f t="shared" si="2"/>
        <v/>
      </c>
    </row>
    <row r="65" spans="2:21" x14ac:dyDescent="0.2">
      <c r="B65" s="69"/>
      <c r="C65" s="39" t="str">
        <f>IF(B65="","",INDEX('Employee Info'!C:C,MATCH('Payroll Calculator'!B65,'Employee Info'!B:B,0)))</f>
        <v/>
      </c>
      <c r="D65" s="37" t="str">
        <f>IF(B65="","",Setup!$H$5)</f>
        <v/>
      </c>
      <c r="E65" s="37" t="str">
        <f>IF(B65="","",Setup!$H$6)</f>
        <v/>
      </c>
      <c r="F65" s="69"/>
      <c r="G65" s="69"/>
      <c r="H65" s="69"/>
      <c r="I65" s="69"/>
      <c r="J65" s="41" t="str">
        <f t="shared" si="1"/>
        <v/>
      </c>
      <c r="K65" s="69"/>
      <c r="L65" s="35" t="str">
        <f>IF(B65="","",SUM(F65:I65)*INDEX('Employee Info'!D:D,MATCH('Payroll Calculator'!B65,'Employee Info'!B:B,0))+K65+G65*INDEX('Employee Info'!E:E,MATCH('Payroll Calculator'!B65,'Employee Info'!B:B,0)))</f>
        <v/>
      </c>
      <c r="M65" s="29" t="str">
        <f>IFERROR(IF(B65="","",INDEX('Employee Info'!R:R,MATCH(B65,'Employee Info'!B:B,0))),"")</f>
        <v/>
      </c>
      <c r="N65" s="29" t="str">
        <f>IF($B65="","",SUM(F65:I65)*INDEX('Employee Info'!D:D,MATCH('Payroll Calculator'!B65,'Employee Info'!B:B,0))*INDEX('Employee Info'!L:L,MATCH('Payroll Calculator'!B65,'Employee Info'!B:B,0)))</f>
        <v/>
      </c>
      <c r="O65" s="78"/>
      <c r="P65" s="78"/>
      <c r="Q65" s="29" t="str">
        <f>IF($B65="","",L65*Setup!$E$7)</f>
        <v/>
      </c>
      <c r="R65" s="29" t="str">
        <f>IF($B65="","",SUM(L65-M65-N65)*Setup!$E$5)</f>
        <v/>
      </c>
      <c r="S65" s="29" t="str">
        <f>IF($B65="","",SUM(L65-M65-N65)*Setup!$E$6)</f>
        <v/>
      </c>
      <c r="T65" s="78"/>
      <c r="U65" s="29" t="str">
        <f t="shared" si="2"/>
        <v/>
      </c>
    </row>
    <row r="66" spans="2:21" x14ac:dyDescent="0.2">
      <c r="B66" s="69"/>
      <c r="C66" s="39" t="str">
        <f>IF(B66="","",INDEX('Employee Info'!C:C,MATCH('Payroll Calculator'!B66,'Employee Info'!B:B,0)))</f>
        <v/>
      </c>
      <c r="D66" s="37" t="str">
        <f>IF(B66="","",Setup!$H$5)</f>
        <v/>
      </c>
      <c r="E66" s="37" t="str">
        <f>IF(B66="","",Setup!$H$6)</f>
        <v/>
      </c>
      <c r="F66" s="69"/>
      <c r="G66" s="69"/>
      <c r="H66" s="69"/>
      <c r="I66" s="69"/>
      <c r="J66" s="41" t="str">
        <f t="shared" si="1"/>
        <v/>
      </c>
      <c r="K66" s="69"/>
      <c r="L66" s="35" t="str">
        <f>IF(B66="","",SUM(F66:I66)*INDEX('Employee Info'!D:D,MATCH('Payroll Calculator'!B66,'Employee Info'!B:B,0))+K66+G66*INDEX('Employee Info'!E:E,MATCH('Payroll Calculator'!B66,'Employee Info'!B:B,0)))</f>
        <v/>
      </c>
      <c r="M66" s="29" t="str">
        <f>IFERROR(IF(B66="","",INDEX('Employee Info'!R:R,MATCH(B66,'Employee Info'!B:B,0))),"")</f>
        <v/>
      </c>
      <c r="N66" s="29" t="str">
        <f>IF($B66="","",SUM(F66:I66)*INDEX('Employee Info'!D:D,MATCH('Payroll Calculator'!B66,'Employee Info'!B:B,0))*INDEX('Employee Info'!L:L,MATCH('Payroll Calculator'!B66,'Employee Info'!B:B,0)))</f>
        <v/>
      </c>
      <c r="O66" s="78"/>
      <c r="P66" s="78"/>
      <c r="Q66" s="29" t="str">
        <f>IF($B66="","",L66*Setup!$E$7)</f>
        <v/>
      </c>
      <c r="R66" s="29" t="str">
        <f>IF($B66="","",SUM(L66-M66-N66)*Setup!$E$5)</f>
        <v/>
      </c>
      <c r="S66" s="29" t="str">
        <f>IF($B66="","",SUM(L66-M66-N66)*Setup!$E$6)</f>
        <v/>
      </c>
      <c r="T66" s="78"/>
      <c r="U66" s="29" t="str">
        <f t="shared" si="2"/>
        <v/>
      </c>
    </row>
    <row r="67" spans="2:21" x14ac:dyDescent="0.2">
      <c r="B67" s="69"/>
      <c r="C67" s="39" t="str">
        <f>IF(B67="","",INDEX('Employee Info'!C:C,MATCH('Payroll Calculator'!B67,'Employee Info'!B:B,0)))</f>
        <v/>
      </c>
      <c r="D67" s="37" t="str">
        <f>IF(B67="","",Setup!$H$5)</f>
        <v/>
      </c>
      <c r="E67" s="37" t="str">
        <f>IF(B67="","",Setup!$H$6)</f>
        <v/>
      </c>
      <c r="F67" s="69"/>
      <c r="G67" s="69"/>
      <c r="H67" s="69"/>
      <c r="I67" s="69"/>
      <c r="J67" s="41" t="str">
        <f t="shared" si="1"/>
        <v/>
      </c>
      <c r="K67" s="69"/>
      <c r="L67" s="35" t="str">
        <f>IF(B67="","",SUM(F67:I67)*INDEX('Employee Info'!D:D,MATCH('Payroll Calculator'!B67,'Employee Info'!B:B,0))+K67+G67*INDEX('Employee Info'!E:E,MATCH('Payroll Calculator'!B67,'Employee Info'!B:B,0)))</f>
        <v/>
      </c>
      <c r="M67" s="29" t="str">
        <f>IFERROR(IF(B67="","",INDEX('Employee Info'!R:R,MATCH(B67,'Employee Info'!B:B,0))),"")</f>
        <v/>
      </c>
      <c r="N67" s="29" t="str">
        <f>IF($B67="","",SUM(F67:I67)*INDEX('Employee Info'!D:D,MATCH('Payroll Calculator'!B67,'Employee Info'!B:B,0))*INDEX('Employee Info'!L:L,MATCH('Payroll Calculator'!B67,'Employee Info'!B:B,0)))</f>
        <v/>
      </c>
      <c r="O67" s="78"/>
      <c r="P67" s="78"/>
      <c r="Q67" s="29" t="str">
        <f>IF($B67="","",L67*Setup!$E$7)</f>
        <v/>
      </c>
      <c r="R67" s="29" t="str">
        <f>IF($B67="","",SUM(L67-M67-N67)*Setup!$E$5)</f>
        <v/>
      </c>
      <c r="S67" s="29" t="str">
        <f>IF($B67="","",SUM(L67-M67-N67)*Setup!$E$6)</f>
        <v/>
      </c>
      <c r="T67" s="78"/>
      <c r="U67" s="29" t="str">
        <f t="shared" si="2"/>
        <v/>
      </c>
    </row>
    <row r="68" spans="2:21" x14ac:dyDescent="0.2">
      <c r="B68" s="69"/>
      <c r="C68" s="39" t="str">
        <f>IF(B68="","",INDEX('Employee Info'!C:C,MATCH('Payroll Calculator'!B68,'Employee Info'!B:B,0)))</f>
        <v/>
      </c>
      <c r="D68" s="37" t="str">
        <f>IF(B68="","",Setup!$H$5)</f>
        <v/>
      </c>
      <c r="E68" s="37" t="str">
        <f>IF(B68="","",Setup!$H$6)</f>
        <v/>
      </c>
      <c r="F68" s="69"/>
      <c r="G68" s="69"/>
      <c r="H68" s="69"/>
      <c r="I68" s="69"/>
      <c r="J68" s="41" t="str">
        <f t="shared" si="1"/>
        <v/>
      </c>
      <c r="K68" s="69"/>
      <c r="L68" s="35" t="str">
        <f>IF(B68="","",SUM(F68:I68)*INDEX('Employee Info'!D:D,MATCH('Payroll Calculator'!B68,'Employee Info'!B:B,0))+K68+G68*INDEX('Employee Info'!E:E,MATCH('Payroll Calculator'!B68,'Employee Info'!B:B,0)))</f>
        <v/>
      </c>
      <c r="M68" s="29" t="str">
        <f>IFERROR(IF(B68="","",INDEX('Employee Info'!R:R,MATCH(B68,'Employee Info'!B:B,0))),"")</f>
        <v/>
      </c>
      <c r="N68" s="29" t="str">
        <f>IF($B68="","",SUM(F68:I68)*INDEX('Employee Info'!D:D,MATCH('Payroll Calculator'!B68,'Employee Info'!B:B,0))*INDEX('Employee Info'!L:L,MATCH('Payroll Calculator'!B68,'Employee Info'!B:B,0)))</f>
        <v/>
      </c>
      <c r="O68" s="78"/>
      <c r="P68" s="78"/>
      <c r="Q68" s="29" t="str">
        <f>IF($B68="","",L68*Setup!$E$7)</f>
        <v/>
      </c>
      <c r="R68" s="29" t="str">
        <f>IF($B68="","",SUM(L68-M68-N68)*Setup!$E$5)</f>
        <v/>
      </c>
      <c r="S68" s="29" t="str">
        <f>IF($B68="","",SUM(L68-M68-N68)*Setup!$E$6)</f>
        <v/>
      </c>
      <c r="T68" s="78"/>
      <c r="U68" s="29" t="str">
        <f t="shared" si="2"/>
        <v/>
      </c>
    </row>
    <row r="69" spans="2:21" x14ac:dyDescent="0.2">
      <c r="B69" s="69"/>
      <c r="C69" s="39" t="str">
        <f>IF(B69="","",INDEX('Employee Info'!C:C,MATCH('Payroll Calculator'!B69,'Employee Info'!B:B,0)))</f>
        <v/>
      </c>
      <c r="D69" s="37" t="str">
        <f>IF(B69="","",Setup!$H$5)</f>
        <v/>
      </c>
      <c r="E69" s="37" t="str">
        <f>IF(B69="","",Setup!$H$6)</f>
        <v/>
      </c>
      <c r="F69" s="69"/>
      <c r="G69" s="69"/>
      <c r="H69" s="69"/>
      <c r="I69" s="69"/>
      <c r="J69" s="41" t="str">
        <f t="shared" si="1"/>
        <v/>
      </c>
      <c r="K69" s="69"/>
      <c r="L69" s="35" t="str">
        <f>IF(B69="","",SUM(F69:I69)*INDEX('Employee Info'!D:D,MATCH('Payroll Calculator'!B69,'Employee Info'!B:B,0))+K69+G69*INDEX('Employee Info'!E:E,MATCH('Payroll Calculator'!B69,'Employee Info'!B:B,0)))</f>
        <v/>
      </c>
      <c r="M69" s="29" t="str">
        <f>IFERROR(IF(B69="","",INDEX('Employee Info'!R:R,MATCH(B69,'Employee Info'!B:B,0))),"")</f>
        <v/>
      </c>
      <c r="N69" s="29" t="str">
        <f>IF($B69="","",SUM(F69:I69)*INDEX('Employee Info'!D:D,MATCH('Payroll Calculator'!B69,'Employee Info'!B:B,0))*INDEX('Employee Info'!L:L,MATCH('Payroll Calculator'!B69,'Employee Info'!B:B,0)))</f>
        <v/>
      </c>
      <c r="O69" s="78"/>
      <c r="P69" s="78"/>
      <c r="Q69" s="29" t="str">
        <f>IF($B69="","",L69*Setup!$E$7)</f>
        <v/>
      </c>
      <c r="R69" s="29" t="str">
        <f>IF($B69="","",SUM(L69-M69-N69)*Setup!$E$5)</f>
        <v/>
      </c>
      <c r="S69" s="29" t="str">
        <f>IF($B69="","",SUM(L69-M69-N69)*Setup!$E$6)</f>
        <v/>
      </c>
      <c r="T69" s="78"/>
      <c r="U69" s="29" t="str">
        <f t="shared" ref="U69:U97" si="3">IF(B69="","",L69-M69-N69-O69-P69-Q69-R69-S69-T69)</f>
        <v/>
      </c>
    </row>
    <row r="70" spans="2:21" x14ac:dyDescent="0.2">
      <c r="B70" s="69"/>
      <c r="C70" s="39" t="str">
        <f>IF(B70="","",INDEX('Employee Info'!C:C,MATCH('Payroll Calculator'!B70,'Employee Info'!B:B,0)))</f>
        <v/>
      </c>
      <c r="D70" s="37" t="str">
        <f>IF(B70="","",Setup!$H$5)</f>
        <v/>
      </c>
      <c r="E70" s="37" t="str">
        <f>IF(B70="","",Setup!$H$6)</f>
        <v/>
      </c>
      <c r="F70" s="69"/>
      <c r="G70" s="69"/>
      <c r="H70" s="69"/>
      <c r="I70" s="69"/>
      <c r="J70" s="41" t="str">
        <f t="shared" ref="J70:J97" si="4">IF(B70="","",SUM(F70:I70))</f>
        <v/>
      </c>
      <c r="K70" s="69"/>
      <c r="L70" s="35" t="str">
        <f>IF(B70="","",SUM(F70:I70)*INDEX('Employee Info'!D:D,MATCH('Payroll Calculator'!B70,'Employee Info'!B:B,0))+K70+G70*INDEX('Employee Info'!E:E,MATCH('Payroll Calculator'!B70,'Employee Info'!B:B,0)))</f>
        <v/>
      </c>
      <c r="M70" s="29" t="str">
        <f>IFERROR(IF(B70="","",INDEX('Employee Info'!R:R,MATCH(B70,'Employee Info'!B:B,0))),"")</f>
        <v/>
      </c>
      <c r="N70" s="29" t="str">
        <f>IF($B70="","",SUM(F70:I70)*INDEX('Employee Info'!D:D,MATCH('Payroll Calculator'!B70,'Employee Info'!B:B,0))*INDEX('Employee Info'!L:L,MATCH('Payroll Calculator'!B70,'Employee Info'!B:B,0)))</f>
        <v/>
      </c>
      <c r="O70" s="78"/>
      <c r="P70" s="78"/>
      <c r="Q70" s="29" t="str">
        <f>IF($B70="","",L70*Setup!$E$7)</f>
        <v/>
      </c>
      <c r="R70" s="29" t="str">
        <f>IF($B70="","",SUM(L70-M70-N70)*Setup!$E$5)</f>
        <v/>
      </c>
      <c r="S70" s="29" t="str">
        <f>IF($B70="","",SUM(L70-M70-N70)*Setup!$E$6)</f>
        <v/>
      </c>
      <c r="T70" s="78"/>
      <c r="U70" s="29" t="str">
        <f t="shared" si="3"/>
        <v/>
      </c>
    </row>
    <row r="71" spans="2:21" x14ac:dyDescent="0.2">
      <c r="B71" s="69"/>
      <c r="C71" s="39" t="str">
        <f>IF(B71="","",INDEX('Employee Info'!C:C,MATCH('Payroll Calculator'!B71,'Employee Info'!B:B,0)))</f>
        <v/>
      </c>
      <c r="D71" s="37" t="str">
        <f>IF(B71="","",Setup!$H$5)</f>
        <v/>
      </c>
      <c r="E71" s="37" t="str">
        <f>IF(B71="","",Setup!$H$6)</f>
        <v/>
      </c>
      <c r="F71" s="69"/>
      <c r="G71" s="69"/>
      <c r="H71" s="69"/>
      <c r="I71" s="69"/>
      <c r="J71" s="41" t="str">
        <f t="shared" si="4"/>
        <v/>
      </c>
      <c r="K71" s="69"/>
      <c r="L71" s="35" t="str">
        <f>IF(B71="","",SUM(F71:I71)*INDEX('Employee Info'!D:D,MATCH('Payroll Calculator'!B71,'Employee Info'!B:B,0))+K71+G71*INDEX('Employee Info'!E:E,MATCH('Payroll Calculator'!B71,'Employee Info'!B:B,0)))</f>
        <v/>
      </c>
      <c r="M71" s="29" t="str">
        <f>IFERROR(IF(B71="","",INDEX('Employee Info'!R:R,MATCH(B71,'Employee Info'!B:B,0))),"")</f>
        <v/>
      </c>
      <c r="N71" s="29" t="str">
        <f>IF($B71="","",SUM(F71:I71)*INDEX('Employee Info'!D:D,MATCH('Payroll Calculator'!B71,'Employee Info'!B:B,0))*INDEX('Employee Info'!L:L,MATCH('Payroll Calculator'!B71,'Employee Info'!B:B,0)))</f>
        <v/>
      </c>
      <c r="O71" s="78"/>
      <c r="P71" s="78"/>
      <c r="Q71" s="29" t="str">
        <f>IF($B71="","",L71*Setup!$E$7)</f>
        <v/>
      </c>
      <c r="R71" s="29" t="str">
        <f>IF($B71="","",SUM(L71-M71-N71)*Setup!$E$5)</f>
        <v/>
      </c>
      <c r="S71" s="29" t="str">
        <f>IF($B71="","",SUM(L71-M71-N71)*Setup!$E$6)</f>
        <v/>
      </c>
      <c r="T71" s="78"/>
      <c r="U71" s="29" t="str">
        <f t="shared" si="3"/>
        <v/>
      </c>
    </row>
    <row r="72" spans="2:21" x14ac:dyDescent="0.2">
      <c r="B72" s="69"/>
      <c r="C72" s="39" t="str">
        <f>IF(B72="","",INDEX('Employee Info'!C:C,MATCH('Payroll Calculator'!B72,'Employee Info'!B:B,0)))</f>
        <v/>
      </c>
      <c r="D72" s="37" t="str">
        <f>IF(B72="","",Setup!$H$5)</f>
        <v/>
      </c>
      <c r="E72" s="37" t="str">
        <f>IF(B72="","",Setup!$H$6)</f>
        <v/>
      </c>
      <c r="F72" s="69"/>
      <c r="G72" s="69"/>
      <c r="H72" s="69"/>
      <c r="I72" s="69"/>
      <c r="J72" s="41" t="str">
        <f t="shared" si="4"/>
        <v/>
      </c>
      <c r="K72" s="69"/>
      <c r="L72" s="35" t="str">
        <f>IF(B72="","",SUM(F72:I72)*INDEX('Employee Info'!D:D,MATCH('Payroll Calculator'!B72,'Employee Info'!B:B,0))+K72+G72*INDEX('Employee Info'!E:E,MATCH('Payroll Calculator'!B72,'Employee Info'!B:B,0)))</f>
        <v/>
      </c>
      <c r="M72" s="29" t="str">
        <f>IFERROR(IF(B72="","",INDEX('Employee Info'!R:R,MATCH(B72,'Employee Info'!B:B,0))),"")</f>
        <v/>
      </c>
      <c r="N72" s="29" t="str">
        <f>IF($B72="","",SUM(F72:I72)*INDEX('Employee Info'!D:D,MATCH('Payroll Calculator'!B72,'Employee Info'!B:B,0))*INDEX('Employee Info'!L:L,MATCH('Payroll Calculator'!B72,'Employee Info'!B:B,0)))</f>
        <v/>
      </c>
      <c r="O72" s="78"/>
      <c r="P72" s="78"/>
      <c r="Q72" s="29" t="str">
        <f>IF($B72="","",L72*Setup!$E$7)</f>
        <v/>
      </c>
      <c r="R72" s="29" t="str">
        <f>IF($B72="","",SUM(L72-M72-N72)*Setup!$E$5)</f>
        <v/>
      </c>
      <c r="S72" s="29" t="str">
        <f>IF($B72="","",SUM(L72-M72-N72)*Setup!$E$6)</f>
        <v/>
      </c>
      <c r="T72" s="78"/>
      <c r="U72" s="29" t="str">
        <f t="shared" si="3"/>
        <v/>
      </c>
    </row>
    <row r="73" spans="2:21" x14ac:dyDescent="0.2">
      <c r="B73" s="69"/>
      <c r="C73" s="39" t="str">
        <f>IF(B73="","",INDEX('Employee Info'!C:C,MATCH('Payroll Calculator'!B73,'Employee Info'!B:B,0)))</f>
        <v/>
      </c>
      <c r="D73" s="37" t="str">
        <f>IF(B73="","",Setup!$H$5)</f>
        <v/>
      </c>
      <c r="E73" s="37" t="str">
        <f>IF(B73="","",Setup!$H$6)</f>
        <v/>
      </c>
      <c r="F73" s="69"/>
      <c r="G73" s="69"/>
      <c r="H73" s="69"/>
      <c r="I73" s="69"/>
      <c r="J73" s="41" t="str">
        <f t="shared" si="4"/>
        <v/>
      </c>
      <c r="K73" s="69"/>
      <c r="L73" s="35" t="str">
        <f>IF(B73="","",SUM(F73:I73)*INDEX('Employee Info'!D:D,MATCH('Payroll Calculator'!B73,'Employee Info'!B:B,0))+K73+G73*INDEX('Employee Info'!E:E,MATCH('Payroll Calculator'!B73,'Employee Info'!B:B,0)))</f>
        <v/>
      </c>
      <c r="M73" s="29" t="str">
        <f>IFERROR(IF(B73="","",INDEX('Employee Info'!R:R,MATCH(B73,'Employee Info'!B:B,0))),"")</f>
        <v/>
      </c>
      <c r="N73" s="29" t="str">
        <f>IF($B73="","",SUM(F73:I73)*INDEX('Employee Info'!D:D,MATCH('Payroll Calculator'!B73,'Employee Info'!B:B,0))*INDEX('Employee Info'!L:L,MATCH('Payroll Calculator'!B73,'Employee Info'!B:B,0)))</f>
        <v/>
      </c>
      <c r="O73" s="78"/>
      <c r="P73" s="78"/>
      <c r="Q73" s="29" t="str">
        <f>IF($B73="","",L73*Setup!$E$7)</f>
        <v/>
      </c>
      <c r="R73" s="29" t="str">
        <f>IF($B73="","",SUM(L73-M73-N73)*Setup!$E$5)</f>
        <v/>
      </c>
      <c r="S73" s="29" t="str">
        <f>IF($B73="","",SUM(L73-M73-N73)*Setup!$E$6)</f>
        <v/>
      </c>
      <c r="T73" s="78"/>
      <c r="U73" s="29" t="str">
        <f t="shared" si="3"/>
        <v/>
      </c>
    </row>
    <row r="74" spans="2:21" x14ac:dyDescent="0.2">
      <c r="B74" s="69"/>
      <c r="C74" s="39" t="str">
        <f>IF(B74="","",INDEX('Employee Info'!C:C,MATCH('Payroll Calculator'!B74,'Employee Info'!B:B,0)))</f>
        <v/>
      </c>
      <c r="D74" s="37" t="str">
        <f>IF(B74="","",Setup!$H$5)</f>
        <v/>
      </c>
      <c r="E74" s="37" t="str">
        <f>IF(B74="","",Setup!$H$6)</f>
        <v/>
      </c>
      <c r="F74" s="69"/>
      <c r="G74" s="69"/>
      <c r="H74" s="69"/>
      <c r="I74" s="69"/>
      <c r="J74" s="41" t="str">
        <f t="shared" si="4"/>
        <v/>
      </c>
      <c r="K74" s="69"/>
      <c r="L74" s="35" t="str">
        <f>IF(B74="","",SUM(F74:I74)*INDEX('Employee Info'!D:D,MATCH('Payroll Calculator'!B74,'Employee Info'!B:B,0))+K74+G74*INDEX('Employee Info'!E:E,MATCH('Payroll Calculator'!B74,'Employee Info'!B:B,0)))</f>
        <v/>
      </c>
      <c r="M74" s="29" t="str">
        <f>IFERROR(IF(B74="","",INDEX('Employee Info'!R:R,MATCH(B74,'Employee Info'!B:B,0))),"")</f>
        <v/>
      </c>
      <c r="N74" s="29" t="str">
        <f>IF($B74="","",SUM(F74:I74)*INDEX('Employee Info'!D:D,MATCH('Payroll Calculator'!B74,'Employee Info'!B:B,0))*INDEX('Employee Info'!L:L,MATCH('Payroll Calculator'!B74,'Employee Info'!B:B,0)))</f>
        <v/>
      </c>
      <c r="O74" s="78"/>
      <c r="P74" s="78"/>
      <c r="Q74" s="29" t="str">
        <f>IF($B74="","",L74*Setup!$E$7)</f>
        <v/>
      </c>
      <c r="R74" s="29" t="str">
        <f>IF($B74="","",SUM(L74-M74-N74)*Setup!$E$5)</f>
        <v/>
      </c>
      <c r="S74" s="29" t="str">
        <f>IF($B74="","",SUM(L74-M74-N74)*Setup!$E$6)</f>
        <v/>
      </c>
      <c r="T74" s="78"/>
      <c r="U74" s="29" t="str">
        <f t="shared" si="3"/>
        <v/>
      </c>
    </row>
    <row r="75" spans="2:21" x14ac:dyDescent="0.2">
      <c r="B75" s="69"/>
      <c r="C75" s="39" t="str">
        <f>IF(B75="","",INDEX('Employee Info'!C:C,MATCH('Payroll Calculator'!B75,'Employee Info'!B:B,0)))</f>
        <v/>
      </c>
      <c r="D75" s="37" t="str">
        <f>IF(B75="","",Setup!$H$5)</f>
        <v/>
      </c>
      <c r="E75" s="37" t="str">
        <f>IF(B75="","",Setup!$H$6)</f>
        <v/>
      </c>
      <c r="F75" s="69"/>
      <c r="G75" s="69"/>
      <c r="H75" s="69"/>
      <c r="I75" s="69"/>
      <c r="J75" s="41" t="str">
        <f t="shared" si="4"/>
        <v/>
      </c>
      <c r="K75" s="69"/>
      <c r="L75" s="35" t="str">
        <f>IF(B75="","",SUM(F75:I75)*INDEX('Employee Info'!D:D,MATCH('Payroll Calculator'!B75,'Employee Info'!B:B,0))+K75+G75*INDEX('Employee Info'!E:E,MATCH('Payroll Calculator'!B75,'Employee Info'!B:B,0)))</f>
        <v/>
      </c>
      <c r="M75" s="29" t="str">
        <f>IFERROR(IF(B75="","",INDEX('Employee Info'!R:R,MATCH(B75,'Employee Info'!B:B,0))),"")</f>
        <v/>
      </c>
      <c r="N75" s="29" t="str">
        <f>IF($B75="","",SUM(F75:I75)*INDEX('Employee Info'!D:D,MATCH('Payroll Calculator'!B75,'Employee Info'!B:B,0))*INDEX('Employee Info'!L:L,MATCH('Payroll Calculator'!B75,'Employee Info'!B:B,0)))</f>
        <v/>
      </c>
      <c r="O75" s="78"/>
      <c r="P75" s="78"/>
      <c r="Q75" s="29" t="str">
        <f>IF($B75="","",L75*Setup!$E$7)</f>
        <v/>
      </c>
      <c r="R75" s="29" t="str">
        <f>IF($B75="","",SUM(L75-M75-N75)*Setup!$E$5)</f>
        <v/>
      </c>
      <c r="S75" s="29" t="str">
        <f>IF($B75="","",SUM(L75-M75-N75)*Setup!$E$6)</f>
        <v/>
      </c>
      <c r="T75" s="78"/>
      <c r="U75" s="29" t="str">
        <f t="shared" si="3"/>
        <v/>
      </c>
    </row>
    <row r="76" spans="2:21" x14ac:dyDescent="0.2">
      <c r="B76" s="69"/>
      <c r="C76" s="39" t="str">
        <f>IF(B76="","",INDEX('Employee Info'!C:C,MATCH('Payroll Calculator'!B76,'Employee Info'!B:B,0)))</f>
        <v/>
      </c>
      <c r="D76" s="37" t="str">
        <f>IF(B76="","",Setup!$H$5)</f>
        <v/>
      </c>
      <c r="E76" s="37" t="str">
        <f>IF(B76="","",Setup!$H$6)</f>
        <v/>
      </c>
      <c r="F76" s="69"/>
      <c r="G76" s="69"/>
      <c r="H76" s="69"/>
      <c r="I76" s="69"/>
      <c r="J76" s="41" t="str">
        <f t="shared" si="4"/>
        <v/>
      </c>
      <c r="K76" s="69"/>
      <c r="L76" s="35" t="str">
        <f>IF(B76="","",SUM(F76:I76)*INDEX('Employee Info'!D:D,MATCH('Payroll Calculator'!B76,'Employee Info'!B:B,0))+K76+G76*INDEX('Employee Info'!E:E,MATCH('Payroll Calculator'!B76,'Employee Info'!B:B,0)))</f>
        <v/>
      </c>
      <c r="M76" s="29" t="str">
        <f>IFERROR(IF(B76="","",INDEX('Employee Info'!R:R,MATCH(B76,'Employee Info'!B:B,0))),"")</f>
        <v/>
      </c>
      <c r="N76" s="29" t="str">
        <f>IF($B76="","",SUM(F76:I76)*INDEX('Employee Info'!D:D,MATCH('Payroll Calculator'!B76,'Employee Info'!B:B,0))*INDEX('Employee Info'!L:L,MATCH('Payroll Calculator'!B76,'Employee Info'!B:B,0)))</f>
        <v/>
      </c>
      <c r="O76" s="78"/>
      <c r="P76" s="78"/>
      <c r="Q76" s="29" t="str">
        <f>IF($B76="","",L76*Setup!$E$7)</f>
        <v/>
      </c>
      <c r="R76" s="29" t="str">
        <f>IF($B76="","",SUM(L76-M76-N76)*Setup!$E$5)</f>
        <v/>
      </c>
      <c r="S76" s="29" t="str">
        <f>IF($B76="","",SUM(L76-M76-N76)*Setup!$E$6)</f>
        <v/>
      </c>
      <c r="T76" s="78"/>
      <c r="U76" s="29" t="str">
        <f t="shared" si="3"/>
        <v/>
      </c>
    </row>
    <row r="77" spans="2:21" x14ac:dyDescent="0.2">
      <c r="B77" s="69"/>
      <c r="C77" s="39" t="str">
        <f>IF(B77="","",INDEX('Employee Info'!C:C,MATCH('Payroll Calculator'!B77,'Employee Info'!B:B,0)))</f>
        <v/>
      </c>
      <c r="D77" s="37" t="str">
        <f>IF(B77="","",Setup!$H$5)</f>
        <v/>
      </c>
      <c r="E77" s="37" t="str">
        <f>IF(B77="","",Setup!$H$6)</f>
        <v/>
      </c>
      <c r="F77" s="69"/>
      <c r="G77" s="69"/>
      <c r="H77" s="69"/>
      <c r="I77" s="69"/>
      <c r="J77" s="41" t="str">
        <f t="shared" si="4"/>
        <v/>
      </c>
      <c r="K77" s="69"/>
      <c r="L77" s="35" t="str">
        <f>IF(B77="","",SUM(F77:I77)*INDEX('Employee Info'!D:D,MATCH('Payroll Calculator'!B77,'Employee Info'!B:B,0))+K77+G77*INDEX('Employee Info'!E:E,MATCH('Payroll Calculator'!B77,'Employee Info'!B:B,0)))</f>
        <v/>
      </c>
      <c r="M77" s="29" t="str">
        <f>IFERROR(IF(B77="","",INDEX('Employee Info'!R:R,MATCH(B77,'Employee Info'!B:B,0))),"")</f>
        <v/>
      </c>
      <c r="N77" s="29" t="str">
        <f>IF($B77="","",SUM(F77:I77)*INDEX('Employee Info'!D:D,MATCH('Payroll Calculator'!B77,'Employee Info'!B:B,0))*INDEX('Employee Info'!L:L,MATCH('Payroll Calculator'!B77,'Employee Info'!B:B,0)))</f>
        <v/>
      </c>
      <c r="O77" s="78"/>
      <c r="P77" s="78"/>
      <c r="Q77" s="29" t="str">
        <f>IF($B77="","",L77*Setup!$E$7)</f>
        <v/>
      </c>
      <c r="R77" s="29" t="str">
        <f>IF($B77="","",SUM(L77-M77-N77)*Setup!$E$5)</f>
        <v/>
      </c>
      <c r="S77" s="29" t="str">
        <f>IF($B77="","",SUM(L77-M77-N77)*Setup!$E$6)</f>
        <v/>
      </c>
      <c r="T77" s="78"/>
      <c r="U77" s="29" t="str">
        <f t="shared" si="3"/>
        <v/>
      </c>
    </row>
    <row r="78" spans="2:21" x14ac:dyDescent="0.2">
      <c r="B78" s="69"/>
      <c r="C78" s="39" t="str">
        <f>IF(B78="","",INDEX('Employee Info'!C:C,MATCH('Payroll Calculator'!B78,'Employee Info'!B:B,0)))</f>
        <v/>
      </c>
      <c r="D78" s="37" t="str">
        <f>IF(B78="","",Setup!$H$5)</f>
        <v/>
      </c>
      <c r="E78" s="37" t="str">
        <f>IF(B78="","",Setup!$H$6)</f>
        <v/>
      </c>
      <c r="F78" s="69"/>
      <c r="G78" s="69"/>
      <c r="H78" s="69"/>
      <c r="I78" s="69"/>
      <c r="J78" s="41" t="str">
        <f t="shared" si="4"/>
        <v/>
      </c>
      <c r="K78" s="69"/>
      <c r="L78" s="35" t="str">
        <f>IF(B78="","",SUM(F78:I78)*INDEX('Employee Info'!D:D,MATCH('Payroll Calculator'!B78,'Employee Info'!B:B,0))+K78+G78*INDEX('Employee Info'!E:E,MATCH('Payroll Calculator'!B78,'Employee Info'!B:B,0)))</f>
        <v/>
      </c>
      <c r="M78" s="29" t="str">
        <f>IFERROR(IF(B78="","",INDEX('Employee Info'!R:R,MATCH(B78,'Employee Info'!B:B,0))),"")</f>
        <v/>
      </c>
      <c r="N78" s="29" t="str">
        <f>IF($B78="","",SUM(F78:I78)*INDEX('Employee Info'!D:D,MATCH('Payroll Calculator'!B78,'Employee Info'!B:B,0))*INDEX('Employee Info'!L:L,MATCH('Payroll Calculator'!B78,'Employee Info'!B:B,0)))</f>
        <v/>
      </c>
      <c r="O78" s="78"/>
      <c r="P78" s="78"/>
      <c r="Q78" s="29" t="str">
        <f>IF($B78="","",L78*Setup!$E$7)</f>
        <v/>
      </c>
      <c r="R78" s="29" t="str">
        <f>IF($B78="","",SUM(L78-M78-N78)*Setup!$E$5)</f>
        <v/>
      </c>
      <c r="S78" s="29" t="str">
        <f>IF($B78="","",SUM(L78-M78-N78)*Setup!$E$6)</f>
        <v/>
      </c>
      <c r="T78" s="78"/>
      <c r="U78" s="29" t="str">
        <f t="shared" si="3"/>
        <v/>
      </c>
    </row>
    <row r="79" spans="2:21" x14ac:dyDescent="0.2">
      <c r="B79" s="69"/>
      <c r="C79" s="39" t="str">
        <f>IF(B79="","",INDEX('Employee Info'!C:C,MATCH('Payroll Calculator'!B79,'Employee Info'!B:B,0)))</f>
        <v/>
      </c>
      <c r="D79" s="37" t="str">
        <f>IF(B79="","",Setup!$H$5)</f>
        <v/>
      </c>
      <c r="E79" s="37" t="str">
        <f>IF(B79="","",Setup!$H$6)</f>
        <v/>
      </c>
      <c r="F79" s="69"/>
      <c r="G79" s="69"/>
      <c r="H79" s="69"/>
      <c r="I79" s="69"/>
      <c r="J79" s="41" t="str">
        <f t="shared" si="4"/>
        <v/>
      </c>
      <c r="K79" s="69"/>
      <c r="L79" s="35" t="str">
        <f>IF(B79="","",SUM(F79:I79)*INDEX('Employee Info'!D:D,MATCH('Payroll Calculator'!B79,'Employee Info'!B:B,0))+K79+G79*INDEX('Employee Info'!E:E,MATCH('Payroll Calculator'!B79,'Employee Info'!B:B,0)))</f>
        <v/>
      </c>
      <c r="M79" s="29" t="str">
        <f>IFERROR(IF(B79="","",INDEX('Employee Info'!R:R,MATCH(B79,'Employee Info'!B:B,0))),"")</f>
        <v/>
      </c>
      <c r="N79" s="29" t="str">
        <f>IF($B79="","",SUM(F79:I79)*INDEX('Employee Info'!D:D,MATCH('Payroll Calculator'!B79,'Employee Info'!B:B,0))*INDEX('Employee Info'!L:L,MATCH('Payroll Calculator'!B79,'Employee Info'!B:B,0)))</f>
        <v/>
      </c>
      <c r="O79" s="78"/>
      <c r="P79" s="78"/>
      <c r="Q79" s="29" t="str">
        <f>IF($B79="","",L79*Setup!$E$7)</f>
        <v/>
      </c>
      <c r="R79" s="29" t="str">
        <f>IF($B79="","",SUM(L79-M79-N79)*Setup!$E$5)</f>
        <v/>
      </c>
      <c r="S79" s="29" t="str">
        <f>IF($B79="","",SUM(L79-M79-N79)*Setup!$E$6)</f>
        <v/>
      </c>
      <c r="T79" s="78"/>
      <c r="U79" s="29" t="str">
        <f t="shared" si="3"/>
        <v/>
      </c>
    </row>
    <row r="80" spans="2:21" x14ac:dyDescent="0.2">
      <c r="B80" s="69"/>
      <c r="C80" s="39" t="str">
        <f>IF(B80="","",INDEX('Employee Info'!C:C,MATCH('Payroll Calculator'!B80,'Employee Info'!B:B,0)))</f>
        <v/>
      </c>
      <c r="D80" s="37" t="str">
        <f>IF(B80="","",Setup!$H$5)</f>
        <v/>
      </c>
      <c r="E80" s="37" t="str">
        <f>IF(B80="","",Setup!$H$6)</f>
        <v/>
      </c>
      <c r="F80" s="69"/>
      <c r="G80" s="69"/>
      <c r="H80" s="69"/>
      <c r="I80" s="69"/>
      <c r="J80" s="41" t="str">
        <f t="shared" si="4"/>
        <v/>
      </c>
      <c r="K80" s="69"/>
      <c r="L80" s="35" t="str">
        <f>IF(B80="","",SUM(F80:I80)*INDEX('Employee Info'!D:D,MATCH('Payroll Calculator'!B80,'Employee Info'!B:B,0))+K80+G80*INDEX('Employee Info'!E:E,MATCH('Payroll Calculator'!B80,'Employee Info'!B:B,0)))</f>
        <v/>
      </c>
      <c r="M80" s="29" t="str">
        <f>IFERROR(IF(B80="","",INDEX('Employee Info'!R:R,MATCH(B80,'Employee Info'!B:B,0))),"")</f>
        <v/>
      </c>
      <c r="N80" s="29" t="str">
        <f>IF($B80="","",SUM(F80:I80)*INDEX('Employee Info'!D:D,MATCH('Payroll Calculator'!B80,'Employee Info'!B:B,0))*INDEX('Employee Info'!L:L,MATCH('Payroll Calculator'!B80,'Employee Info'!B:B,0)))</f>
        <v/>
      </c>
      <c r="O80" s="78"/>
      <c r="P80" s="78"/>
      <c r="Q80" s="29" t="str">
        <f>IF($B80="","",L80*Setup!$E$7)</f>
        <v/>
      </c>
      <c r="R80" s="29" t="str">
        <f>IF($B80="","",SUM(L80-M80-N80)*Setup!$E$5)</f>
        <v/>
      </c>
      <c r="S80" s="29" t="str">
        <f>IF($B80="","",SUM(L80-M80-N80)*Setup!$E$6)</f>
        <v/>
      </c>
      <c r="T80" s="78"/>
      <c r="U80" s="29" t="str">
        <f t="shared" si="3"/>
        <v/>
      </c>
    </row>
    <row r="81" spans="2:21" x14ac:dyDescent="0.2">
      <c r="B81" s="69"/>
      <c r="C81" s="39" t="str">
        <f>IF(B81="","",INDEX('Employee Info'!C:C,MATCH('Payroll Calculator'!B81,'Employee Info'!B:B,0)))</f>
        <v/>
      </c>
      <c r="D81" s="37" t="str">
        <f>IF(B81="","",Setup!$H$5)</f>
        <v/>
      </c>
      <c r="E81" s="37" t="str">
        <f>IF(B81="","",Setup!$H$6)</f>
        <v/>
      </c>
      <c r="F81" s="69"/>
      <c r="G81" s="69"/>
      <c r="H81" s="69"/>
      <c r="I81" s="69"/>
      <c r="J81" s="41" t="str">
        <f t="shared" si="4"/>
        <v/>
      </c>
      <c r="K81" s="69"/>
      <c r="L81" s="35" t="str">
        <f>IF(B81="","",SUM(F81:I81)*INDEX('Employee Info'!D:D,MATCH('Payroll Calculator'!B81,'Employee Info'!B:B,0))+K81+G81*INDEX('Employee Info'!E:E,MATCH('Payroll Calculator'!B81,'Employee Info'!B:B,0)))</f>
        <v/>
      </c>
      <c r="M81" s="29" t="str">
        <f>IFERROR(IF(B81="","",INDEX('Employee Info'!R:R,MATCH(B81,'Employee Info'!B:B,0))),"")</f>
        <v/>
      </c>
      <c r="N81" s="29" t="str">
        <f>IF($B81="","",SUM(F81:I81)*INDEX('Employee Info'!D:D,MATCH('Payroll Calculator'!B81,'Employee Info'!B:B,0))*INDEX('Employee Info'!L:L,MATCH('Payroll Calculator'!B81,'Employee Info'!B:B,0)))</f>
        <v/>
      </c>
      <c r="O81" s="78"/>
      <c r="P81" s="78"/>
      <c r="Q81" s="29" t="str">
        <f>IF($B81="","",L81*Setup!$E$7)</f>
        <v/>
      </c>
      <c r="R81" s="29" t="str">
        <f>IF($B81="","",SUM(L81-M81-N81)*Setup!$E$5)</f>
        <v/>
      </c>
      <c r="S81" s="29" t="str">
        <f>IF($B81="","",SUM(L81-M81-N81)*Setup!$E$6)</f>
        <v/>
      </c>
      <c r="T81" s="78"/>
      <c r="U81" s="29" t="str">
        <f t="shared" si="3"/>
        <v/>
      </c>
    </row>
    <row r="82" spans="2:21" x14ac:dyDescent="0.2">
      <c r="B82" s="69"/>
      <c r="C82" s="39" t="str">
        <f>IF(B82="","",INDEX('Employee Info'!C:C,MATCH('Payroll Calculator'!B82,'Employee Info'!B:B,0)))</f>
        <v/>
      </c>
      <c r="D82" s="37" t="str">
        <f>IF(B82="","",Setup!$H$5)</f>
        <v/>
      </c>
      <c r="E82" s="37" t="str">
        <f>IF(B82="","",Setup!$H$6)</f>
        <v/>
      </c>
      <c r="F82" s="69"/>
      <c r="G82" s="69"/>
      <c r="H82" s="69"/>
      <c r="I82" s="69"/>
      <c r="J82" s="41" t="str">
        <f t="shared" si="4"/>
        <v/>
      </c>
      <c r="K82" s="69"/>
      <c r="L82" s="35" t="str">
        <f>IF(B82="","",SUM(F82:I82)*INDEX('Employee Info'!D:D,MATCH('Payroll Calculator'!B82,'Employee Info'!B:B,0))+K82+G82*INDEX('Employee Info'!E:E,MATCH('Payroll Calculator'!B82,'Employee Info'!B:B,0)))</f>
        <v/>
      </c>
      <c r="M82" s="29" t="str">
        <f>IFERROR(IF(B82="","",INDEX('Employee Info'!R:R,MATCH(B82,'Employee Info'!B:B,0))),"")</f>
        <v/>
      </c>
      <c r="N82" s="29" t="str">
        <f>IF($B82="","",SUM(F82:I82)*INDEX('Employee Info'!D:D,MATCH('Payroll Calculator'!B82,'Employee Info'!B:B,0))*INDEX('Employee Info'!L:L,MATCH('Payroll Calculator'!B82,'Employee Info'!B:B,0)))</f>
        <v/>
      </c>
      <c r="O82" s="78"/>
      <c r="P82" s="78"/>
      <c r="Q82" s="29" t="str">
        <f>IF($B82="","",L82*Setup!$E$7)</f>
        <v/>
      </c>
      <c r="R82" s="29" t="str">
        <f>IF($B82="","",SUM(L82-M82-N82)*Setup!$E$5)</f>
        <v/>
      </c>
      <c r="S82" s="29" t="str">
        <f>IF($B82="","",SUM(L82-M82-N82)*Setup!$E$6)</f>
        <v/>
      </c>
      <c r="T82" s="78"/>
      <c r="U82" s="29" t="str">
        <f t="shared" si="3"/>
        <v/>
      </c>
    </row>
    <row r="83" spans="2:21" x14ac:dyDescent="0.2">
      <c r="B83" s="69"/>
      <c r="C83" s="39" t="str">
        <f>IF(B83="","",INDEX('Employee Info'!C:C,MATCH('Payroll Calculator'!B83,'Employee Info'!B:B,0)))</f>
        <v/>
      </c>
      <c r="D83" s="37" t="str">
        <f>IF(B83="","",Setup!$H$5)</f>
        <v/>
      </c>
      <c r="E83" s="37" t="str">
        <f>IF(B83="","",Setup!$H$6)</f>
        <v/>
      </c>
      <c r="F83" s="69"/>
      <c r="G83" s="69"/>
      <c r="H83" s="69"/>
      <c r="I83" s="69"/>
      <c r="J83" s="41" t="str">
        <f t="shared" si="4"/>
        <v/>
      </c>
      <c r="K83" s="69"/>
      <c r="L83" s="35" t="str">
        <f>IF(B83="","",SUM(F83:I83)*INDEX('Employee Info'!D:D,MATCH('Payroll Calculator'!B83,'Employee Info'!B:B,0))+K83+G83*INDEX('Employee Info'!E:E,MATCH('Payroll Calculator'!B83,'Employee Info'!B:B,0)))</f>
        <v/>
      </c>
      <c r="M83" s="29" t="str">
        <f>IFERROR(IF(B83="","",INDEX('Employee Info'!R:R,MATCH(B83,'Employee Info'!B:B,0))),"")</f>
        <v/>
      </c>
      <c r="N83" s="29" t="str">
        <f>IF($B83="","",SUM(F83:I83)*INDEX('Employee Info'!D:D,MATCH('Payroll Calculator'!B83,'Employee Info'!B:B,0))*INDEX('Employee Info'!L:L,MATCH('Payroll Calculator'!B83,'Employee Info'!B:B,0)))</f>
        <v/>
      </c>
      <c r="O83" s="78"/>
      <c r="P83" s="78"/>
      <c r="Q83" s="29" t="str">
        <f>IF($B83="","",L83*Setup!$E$7)</f>
        <v/>
      </c>
      <c r="R83" s="29" t="str">
        <f>IF($B83="","",SUM(L83-M83-N83)*Setup!$E$5)</f>
        <v/>
      </c>
      <c r="S83" s="29" t="str">
        <f>IF($B83="","",SUM(L83-M83-N83)*Setup!$E$6)</f>
        <v/>
      </c>
      <c r="T83" s="78"/>
      <c r="U83" s="29" t="str">
        <f t="shared" si="3"/>
        <v/>
      </c>
    </row>
    <row r="84" spans="2:21" x14ac:dyDescent="0.2">
      <c r="B84" s="69"/>
      <c r="C84" s="39" t="str">
        <f>IF(B84="","",INDEX('Employee Info'!C:C,MATCH('Payroll Calculator'!B84,'Employee Info'!B:B,0)))</f>
        <v/>
      </c>
      <c r="D84" s="37" t="str">
        <f>IF(B84="","",Setup!$H$5)</f>
        <v/>
      </c>
      <c r="E84" s="37" t="str">
        <f>IF(B84="","",Setup!$H$6)</f>
        <v/>
      </c>
      <c r="F84" s="69"/>
      <c r="G84" s="69"/>
      <c r="H84" s="69"/>
      <c r="I84" s="69"/>
      <c r="J84" s="41" t="str">
        <f t="shared" si="4"/>
        <v/>
      </c>
      <c r="K84" s="69"/>
      <c r="L84" s="35" t="str">
        <f>IF(B84="","",SUM(F84:I84)*INDEX('Employee Info'!D:D,MATCH('Payroll Calculator'!B84,'Employee Info'!B:B,0))+K84+G84*INDEX('Employee Info'!E:E,MATCH('Payroll Calculator'!B84,'Employee Info'!B:B,0)))</f>
        <v/>
      </c>
      <c r="M84" s="29" t="str">
        <f>IFERROR(IF(B84="","",INDEX('Employee Info'!R:R,MATCH(B84,'Employee Info'!B:B,0))),"")</f>
        <v/>
      </c>
      <c r="N84" s="29" t="str">
        <f>IF($B84="","",SUM(F84:I84)*INDEX('Employee Info'!D:D,MATCH('Payroll Calculator'!B84,'Employee Info'!B:B,0))*INDEX('Employee Info'!L:L,MATCH('Payroll Calculator'!B84,'Employee Info'!B:B,0)))</f>
        <v/>
      </c>
      <c r="O84" s="78"/>
      <c r="P84" s="78"/>
      <c r="Q84" s="29" t="str">
        <f>IF($B84="","",L84*Setup!$E$7)</f>
        <v/>
      </c>
      <c r="R84" s="29" t="str">
        <f>IF($B84="","",SUM(L84-M84-N84)*Setup!$E$5)</f>
        <v/>
      </c>
      <c r="S84" s="29" t="str">
        <f>IF($B84="","",SUM(L84-M84-N84)*Setup!$E$6)</f>
        <v/>
      </c>
      <c r="T84" s="78"/>
      <c r="U84" s="29" t="str">
        <f t="shared" si="3"/>
        <v/>
      </c>
    </row>
    <row r="85" spans="2:21" x14ac:dyDescent="0.2">
      <c r="B85" s="69"/>
      <c r="C85" s="39" t="str">
        <f>IF(B85="","",INDEX('Employee Info'!C:C,MATCH('Payroll Calculator'!B85,'Employee Info'!B:B,0)))</f>
        <v/>
      </c>
      <c r="D85" s="37" t="str">
        <f>IF(B85="","",Setup!$H$5)</f>
        <v/>
      </c>
      <c r="E85" s="37" t="str">
        <f>IF(B85="","",Setup!$H$6)</f>
        <v/>
      </c>
      <c r="F85" s="69"/>
      <c r="G85" s="69"/>
      <c r="H85" s="69"/>
      <c r="I85" s="69"/>
      <c r="J85" s="41" t="str">
        <f t="shared" si="4"/>
        <v/>
      </c>
      <c r="K85" s="69"/>
      <c r="L85" s="35" t="str">
        <f>IF(B85="","",SUM(F85:I85)*INDEX('Employee Info'!D:D,MATCH('Payroll Calculator'!B85,'Employee Info'!B:B,0))+K85+G85*INDEX('Employee Info'!E:E,MATCH('Payroll Calculator'!B85,'Employee Info'!B:B,0)))</f>
        <v/>
      </c>
      <c r="M85" s="29" t="str">
        <f>IFERROR(IF(B85="","",INDEX('Employee Info'!R:R,MATCH(B85,'Employee Info'!B:B,0))),"")</f>
        <v/>
      </c>
      <c r="N85" s="29" t="str">
        <f>IF($B85="","",SUM(F85:I85)*INDEX('Employee Info'!D:D,MATCH('Payroll Calculator'!B85,'Employee Info'!B:B,0))*INDEX('Employee Info'!L:L,MATCH('Payroll Calculator'!B85,'Employee Info'!B:B,0)))</f>
        <v/>
      </c>
      <c r="O85" s="78"/>
      <c r="P85" s="78"/>
      <c r="Q85" s="29" t="str">
        <f>IF($B85="","",L85*Setup!$E$7)</f>
        <v/>
      </c>
      <c r="R85" s="29" t="str">
        <f>IF($B85="","",SUM(L85-M85-N85)*Setup!$E$5)</f>
        <v/>
      </c>
      <c r="S85" s="29" t="str">
        <f>IF($B85="","",SUM(L85-M85-N85)*Setup!$E$6)</f>
        <v/>
      </c>
      <c r="T85" s="78"/>
      <c r="U85" s="29" t="str">
        <f t="shared" si="3"/>
        <v/>
      </c>
    </row>
    <row r="86" spans="2:21" x14ac:dyDescent="0.2">
      <c r="B86" s="69"/>
      <c r="C86" s="39" t="str">
        <f>IF(B86="","",INDEX('Employee Info'!C:C,MATCH('Payroll Calculator'!B86,'Employee Info'!B:B,0)))</f>
        <v/>
      </c>
      <c r="D86" s="37" t="str">
        <f>IF(B86="","",Setup!$H$5)</f>
        <v/>
      </c>
      <c r="E86" s="37" t="str">
        <f>IF(B86="","",Setup!$H$6)</f>
        <v/>
      </c>
      <c r="F86" s="69"/>
      <c r="G86" s="69"/>
      <c r="H86" s="69"/>
      <c r="I86" s="69"/>
      <c r="J86" s="41" t="str">
        <f t="shared" si="4"/>
        <v/>
      </c>
      <c r="K86" s="69"/>
      <c r="L86" s="35" t="str">
        <f>IF(B86="","",SUM(F86:I86)*INDEX('Employee Info'!D:D,MATCH('Payroll Calculator'!B86,'Employee Info'!B:B,0))+K86+G86*INDEX('Employee Info'!E:E,MATCH('Payroll Calculator'!B86,'Employee Info'!B:B,0)))</f>
        <v/>
      </c>
      <c r="M86" s="29" t="str">
        <f>IFERROR(IF(B86="","",INDEX('Employee Info'!R:R,MATCH(B86,'Employee Info'!B:B,0))),"")</f>
        <v/>
      </c>
      <c r="N86" s="29" t="str">
        <f>IF($B86="","",SUM(F86:I86)*INDEX('Employee Info'!D:D,MATCH('Payroll Calculator'!B86,'Employee Info'!B:B,0))*INDEX('Employee Info'!L:L,MATCH('Payroll Calculator'!B86,'Employee Info'!B:B,0)))</f>
        <v/>
      </c>
      <c r="O86" s="78"/>
      <c r="P86" s="78"/>
      <c r="Q86" s="29" t="str">
        <f>IF($B86="","",L86*Setup!$E$7)</f>
        <v/>
      </c>
      <c r="R86" s="29" t="str">
        <f>IF($B86="","",SUM(L86-M86-N86)*Setup!$E$5)</f>
        <v/>
      </c>
      <c r="S86" s="29" t="str">
        <f>IF($B86="","",SUM(L86-M86-N86)*Setup!$E$6)</f>
        <v/>
      </c>
      <c r="T86" s="78"/>
      <c r="U86" s="29" t="str">
        <f t="shared" si="3"/>
        <v/>
      </c>
    </row>
    <row r="87" spans="2:21" x14ac:dyDescent="0.2">
      <c r="B87" s="69"/>
      <c r="C87" s="39" t="str">
        <f>IF(B87="","",INDEX('Employee Info'!C:C,MATCH('Payroll Calculator'!B87,'Employee Info'!B:B,0)))</f>
        <v/>
      </c>
      <c r="D87" s="37" t="str">
        <f>IF(B87="","",Setup!$H$5)</f>
        <v/>
      </c>
      <c r="E87" s="37" t="str">
        <f>IF(B87="","",Setup!$H$6)</f>
        <v/>
      </c>
      <c r="F87" s="69"/>
      <c r="G87" s="69"/>
      <c r="H87" s="69"/>
      <c r="I87" s="69"/>
      <c r="J87" s="41" t="str">
        <f t="shared" si="4"/>
        <v/>
      </c>
      <c r="K87" s="69"/>
      <c r="L87" s="35" t="str">
        <f>IF(B87="","",SUM(F87:I87)*INDEX('Employee Info'!D:D,MATCH('Payroll Calculator'!B87,'Employee Info'!B:B,0))+K87+G87*INDEX('Employee Info'!E:E,MATCH('Payroll Calculator'!B87,'Employee Info'!B:B,0)))</f>
        <v/>
      </c>
      <c r="M87" s="29" t="str">
        <f>IFERROR(IF(B87="","",INDEX('Employee Info'!R:R,MATCH(B87,'Employee Info'!B:B,0))),"")</f>
        <v/>
      </c>
      <c r="N87" s="29" t="str">
        <f>IF($B87="","",SUM(F87:I87)*INDEX('Employee Info'!D:D,MATCH('Payroll Calculator'!B87,'Employee Info'!B:B,0))*INDEX('Employee Info'!L:L,MATCH('Payroll Calculator'!B87,'Employee Info'!B:B,0)))</f>
        <v/>
      </c>
      <c r="O87" s="78"/>
      <c r="P87" s="78"/>
      <c r="Q87" s="29" t="str">
        <f>IF($B87="","",L87*Setup!$E$7)</f>
        <v/>
      </c>
      <c r="R87" s="29" t="str">
        <f>IF($B87="","",SUM(L87-M87-N87)*Setup!$E$5)</f>
        <v/>
      </c>
      <c r="S87" s="29" t="str">
        <f>IF($B87="","",SUM(L87-M87-N87)*Setup!$E$6)</f>
        <v/>
      </c>
      <c r="T87" s="78"/>
      <c r="U87" s="29" t="str">
        <f t="shared" si="3"/>
        <v/>
      </c>
    </row>
    <row r="88" spans="2:21" x14ac:dyDescent="0.2">
      <c r="B88" s="69"/>
      <c r="C88" s="39" t="str">
        <f>IF(B88="","",INDEX('Employee Info'!C:C,MATCH('Payroll Calculator'!B88,'Employee Info'!B:B,0)))</f>
        <v/>
      </c>
      <c r="D88" s="37" t="str">
        <f>IF(B88="","",Setup!$H$5)</f>
        <v/>
      </c>
      <c r="E88" s="37" t="str">
        <f>IF(B88="","",Setup!$H$6)</f>
        <v/>
      </c>
      <c r="F88" s="69"/>
      <c r="G88" s="69"/>
      <c r="H88" s="69"/>
      <c r="I88" s="69"/>
      <c r="J88" s="41" t="str">
        <f t="shared" si="4"/>
        <v/>
      </c>
      <c r="K88" s="69"/>
      <c r="L88" s="35" t="str">
        <f>IF(B88="","",SUM(F88:I88)*INDEX('Employee Info'!D:D,MATCH('Payroll Calculator'!B88,'Employee Info'!B:B,0))+K88+G88*INDEX('Employee Info'!E:E,MATCH('Payroll Calculator'!B88,'Employee Info'!B:B,0)))</f>
        <v/>
      </c>
      <c r="M88" s="29" t="str">
        <f>IFERROR(IF(B88="","",INDEX('Employee Info'!R:R,MATCH(B88,'Employee Info'!B:B,0))),"")</f>
        <v/>
      </c>
      <c r="N88" s="29" t="str">
        <f>IF($B88="","",SUM(F88:I88)*INDEX('Employee Info'!D:D,MATCH('Payroll Calculator'!B88,'Employee Info'!B:B,0))*INDEX('Employee Info'!L:L,MATCH('Payroll Calculator'!B88,'Employee Info'!B:B,0)))</f>
        <v/>
      </c>
      <c r="O88" s="78"/>
      <c r="P88" s="78"/>
      <c r="Q88" s="29" t="str">
        <f>IF($B88="","",L88*Setup!$E$7)</f>
        <v/>
      </c>
      <c r="R88" s="29" t="str">
        <f>IF($B88="","",SUM(L88-M88-N88)*Setup!$E$5)</f>
        <v/>
      </c>
      <c r="S88" s="29" t="str">
        <f>IF($B88="","",SUM(L88-M88-N88)*Setup!$E$6)</f>
        <v/>
      </c>
      <c r="T88" s="78"/>
      <c r="U88" s="29" t="str">
        <f t="shared" si="3"/>
        <v/>
      </c>
    </row>
    <row r="89" spans="2:21" x14ac:dyDescent="0.2">
      <c r="B89" s="69"/>
      <c r="C89" s="39" t="str">
        <f>IF(B89="","",INDEX('Employee Info'!C:C,MATCH('Payroll Calculator'!B89,'Employee Info'!B:B,0)))</f>
        <v/>
      </c>
      <c r="D89" s="37" t="str">
        <f>IF(B89="","",Setup!$H$5)</f>
        <v/>
      </c>
      <c r="E89" s="37" t="str">
        <f>IF(B89="","",Setup!$H$6)</f>
        <v/>
      </c>
      <c r="F89" s="69"/>
      <c r="G89" s="69"/>
      <c r="H89" s="69"/>
      <c r="I89" s="69"/>
      <c r="J89" s="41" t="str">
        <f t="shared" si="4"/>
        <v/>
      </c>
      <c r="K89" s="69"/>
      <c r="L89" s="35" t="str">
        <f>IF(B89="","",SUM(F89:I89)*INDEX('Employee Info'!D:D,MATCH('Payroll Calculator'!B89,'Employee Info'!B:B,0))+K89+G89*INDEX('Employee Info'!E:E,MATCH('Payroll Calculator'!B89,'Employee Info'!B:B,0)))</f>
        <v/>
      </c>
      <c r="M89" s="29" t="str">
        <f>IFERROR(IF(B89="","",INDEX('Employee Info'!R:R,MATCH(B89,'Employee Info'!B:B,0))),"")</f>
        <v/>
      </c>
      <c r="N89" s="29" t="str">
        <f>IF($B89="","",SUM(F89:I89)*INDEX('Employee Info'!D:D,MATCH('Payroll Calculator'!B89,'Employee Info'!B:B,0))*INDEX('Employee Info'!L:L,MATCH('Payroll Calculator'!B89,'Employee Info'!B:B,0)))</f>
        <v/>
      </c>
      <c r="O89" s="78"/>
      <c r="P89" s="78"/>
      <c r="Q89" s="29" t="str">
        <f>IF($B89="","",L89*Setup!$E$7)</f>
        <v/>
      </c>
      <c r="R89" s="29" t="str">
        <f>IF($B89="","",SUM(L89-M89-N89)*Setup!$E$5)</f>
        <v/>
      </c>
      <c r="S89" s="29" t="str">
        <f>IF($B89="","",SUM(L89-M89-N89)*Setup!$E$6)</f>
        <v/>
      </c>
      <c r="T89" s="78"/>
      <c r="U89" s="29" t="str">
        <f t="shared" si="3"/>
        <v/>
      </c>
    </row>
    <row r="90" spans="2:21" x14ac:dyDescent="0.2">
      <c r="B90" s="69"/>
      <c r="C90" s="39" t="str">
        <f>IF(B90="","",INDEX('Employee Info'!C:C,MATCH('Payroll Calculator'!B90,'Employee Info'!B:B,0)))</f>
        <v/>
      </c>
      <c r="D90" s="37" t="str">
        <f>IF(B90="","",Setup!$H$5)</f>
        <v/>
      </c>
      <c r="E90" s="37" t="str">
        <f>IF(B90="","",Setup!$H$6)</f>
        <v/>
      </c>
      <c r="F90" s="69"/>
      <c r="G90" s="69"/>
      <c r="H90" s="69"/>
      <c r="I90" s="69"/>
      <c r="J90" s="41" t="str">
        <f t="shared" si="4"/>
        <v/>
      </c>
      <c r="K90" s="69"/>
      <c r="L90" s="35" t="str">
        <f>IF(B90="","",SUM(F90:I90)*INDEX('Employee Info'!D:D,MATCH('Payroll Calculator'!B90,'Employee Info'!B:B,0))+K90+G90*INDEX('Employee Info'!E:E,MATCH('Payroll Calculator'!B90,'Employee Info'!B:B,0)))</f>
        <v/>
      </c>
      <c r="M90" s="29" t="str">
        <f>IFERROR(IF(B90="","",INDEX('Employee Info'!R:R,MATCH(B90,'Employee Info'!B:B,0))),"")</f>
        <v/>
      </c>
      <c r="N90" s="29" t="str">
        <f>IF($B90="","",SUM(F90:I90)*INDEX('Employee Info'!D:D,MATCH('Payroll Calculator'!B90,'Employee Info'!B:B,0))*INDEX('Employee Info'!L:L,MATCH('Payroll Calculator'!B90,'Employee Info'!B:B,0)))</f>
        <v/>
      </c>
      <c r="O90" s="78"/>
      <c r="P90" s="78"/>
      <c r="Q90" s="29" t="str">
        <f>IF($B90="","",L90*Setup!$E$7)</f>
        <v/>
      </c>
      <c r="R90" s="29" t="str">
        <f>IF($B90="","",SUM(L90-M90-N90)*Setup!$E$5)</f>
        <v/>
      </c>
      <c r="S90" s="29" t="str">
        <f>IF($B90="","",SUM(L90-M90-N90)*Setup!$E$6)</f>
        <v/>
      </c>
      <c r="T90" s="78"/>
      <c r="U90" s="29" t="str">
        <f t="shared" si="3"/>
        <v/>
      </c>
    </row>
    <row r="91" spans="2:21" x14ac:dyDescent="0.2">
      <c r="B91" s="69"/>
      <c r="C91" s="39" t="str">
        <f>IF(B91="","",INDEX('Employee Info'!C:C,MATCH('Payroll Calculator'!B91,'Employee Info'!B:B,0)))</f>
        <v/>
      </c>
      <c r="D91" s="37" t="str">
        <f>IF(B91="","",Setup!$H$5)</f>
        <v/>
      </c>
      <c r="E91" s="37" t="str">
        <f>IF(B91="","",Setup!$H$6)</f>
        <v/>
      </c>
      <c r="F91" s="69"/>
      <c r="G91" s="69"/>
      <c r="H91" s="69"/>
      <c r="I91" s="69"/>
      <c r="J91" s="41" t="str">
        <f t="shared" si="4"/>
        <v/>
      </c>
      <c r="K91" s="69"/>
      <c r="L91" s="35" t="str">
        <f>IF(B91="","",SUM(F91:I91)*INDEX('Employee Info'!D:D,MATCH('Payroll Calculator'!B91,'Employee Info'!B:B,0))+K91+G91*INDEX('Employee Info'!E:E,MATCH('Payroll Calculator'!B91,'Employee Info'!B:B,0)))</f>
        <v/>
      </c>
      <c r="M91" s="29" t="str">
        <f>IFERROR(IF(B91="","",INDEX('Employee Info'!R:R,MATCH(B91,'Employee Info'!B:B,0))),"")</f>
        <v/>
      </c>
      <c r="N91" s="29" t="str">
        <f>IF($B91="","",SUM(F91:I91)*INDEX('Employee Info'!D:D,MATCH('Payroll Calculator'!B91,'Employee Info'!B:B,0))*INDEX('Employee Info'!L:L,MATCH('Payroll Calculator'!B91,'Employee Info'!B:B,0)))</f>
        <v/>
      </c>
      <c r="O91" s="78"/>
      <c r="P91" s="78"/>
      <c r="Q91" s="29" t="str">
        <f>IF($B91="","",L91*Setup!$E$7)</f>
        <v/>
      </c>
      <c r="R91" s="29" t="str">
        <f>IF($B91="","",SUM(L91-M91-N91)*Setup!$E$5)</f>
        <v/>
      </c>
      <c r="S91" s="29" t="str">
        <f>IF($B91="","",SUM(L91-M91-N91)*Setup!$E$6)</f>
        <v/>
      </c>
      <c r="T91" s="78"/>
      <c r="U91" s="29" t="str">
        <f t="shared" si="3"/>
        <v/>
      </c>
    </row>
    <row r="92" spans="2:21" x14ac:dyDescent="0.2">
      <c r="B92" s="69"/>
      <c r="C92" s="39" t="str">
        <f>IF(B92="","",INDEX('Employee Info'!C:C,MATCH('Payroll Calculator'!B92,'Employee Info'!B:B,0)))</f>
        <v/>
      </c>
      <c r="D92" s="37" t="str">
        <f>IF(B92="","",Setup!$H$5)</f>
        <v/>
      </c>
      <c r="E92" s="37" t="str">
        <f>IF(B92="","",Setup!$H$6)</f>
        <v/>
      </c>
      <c r="F92" s="69"/>
      <c r="G92" s="69"/>
      <c r="H92" s="69"/>
      <c r="I92" s="69"/>
      <c r="J92" s="41" t="str">
        <f t="shared" si="4"/>
        <v/>
      </c>
      <c r="K92" s="69"/>
      <c r="L92" s="35" t="str">
        <f>IF(B92="","",SUM(F92:I92)*INDEX('Employee Info'!D:D,MATCH('Payroll Calculator'!B92,'Employee Info'!B:B,0))+K92+G92*INDEX('Employee Info'!E:E,MATCH('Payroll Calculator'!B92,'Employee Info'!B:B,0)))</f>
        <v/>
      </c>
      <c r="M92" s="29" t="str">
        <f>IFERROR(IF(B92="","",INDEX('Employee Info'!R:R,MATCH(B92,'Employee Info'!B:B,0))),"")</f>
        <v/>
      </c>
      <c r="N92" s="29" t="str">
        <f>IF($B92="","",SUM(F92:I92)*INDEX('Employee Info'!D:D,MATCH('Payroll Calculator'!B92,'Employee Info'!B:B,0))*INDEX('Employee Info'!L:L,MATCH('Payroll Calculator'!B92,'Employee Info'!B:B,0)))</f>
        <v/>
      </c>
      <c r="O92" s="78"/>
      <c r="P92" s="78"/>
      <c r="Q92" s="29" t="str">
        <f>IF($B92="","",L92*Setup!$E$7)</f>
        <v/>
      </c>
      <c r="R92" s="29" t="str">
        <f>IF($B92="","",SUM(L92-M92-N92)*Setup!$E$5)</f>
        <v/>
      </c>
      <c r="S92" s="29" t="str">
        <f>IF($B92="","",SUM(L92-M92-N92)*Setup!$E$6)</f>
        <v/>
      </c>
      <c r="T92" s="78"/>
      <c r="U92" s="29" t="str">
        <f t="shared" si="3"/>
        <v/>
      </c>
    </row>
    <row r="93" spans="2:21" x14ac:dyDescent="0.2">
      <c r="B93" s="69"/>
      <c r="C93" s="39" t="str">
        <f>IF(B93="","",INDEX('Employee Info'!C:C,MATCH('Payroll Calculator'!B93,'Employee Info'!B:B,0)))</f>
        <v/>
      </c>
      <c r="D93" s="37" t="str">
        <f>IF(B93="","",Setup!$H$5)</f>
        <v/>
      </c>
      <c r="E93" s="37" t="str">
        <f>IF(B93="","",Setup!$H$6)</f>
        <v/>
      </c>
      <c r="F93" s="69"/>
      <c r="G93" s="69"/>
      <c r="H93" s="69"/>
      <c r="I93" s="69"/>
      <c r="J93" s="41" t="str">
        <f t="shared" si="4"/>
        <v/>
      </c>
      <c r="K93" s="69"/>
      <c r="L93" s="35" t="str">
        <f>IF(B93="","",SUM(F93:I93)*INDEX('Employee Info'!D:D,MATCH('Payroll Calculator'!B93,'Employee Info'!B:B,0))+K93+G93*INDEX('Employee Info'!E:E,MATCH('Payroll Calculator'!B93,'Employee Info'!B:B,0)))</f>
        <v/>
      </c>
      <c r="M93" s="29" t="str">
        <f>IFERROR(IF(B93="","",INDEX('Employee Info'!R:R,MATCH(B93,'Employee Info'!B:B,0))),"")</f>
        <v/>
      </c>
      <c r="N93" s="29" t="str">
        <f>IF($B93="","",SUM(F93:I93)*INDEX('Employee Info'!D:D,MATCH('Payroll Calculator'!B93,'Employee Info'!B:B,0))*INDEX('Employee Info'!L:L,MATCH('Payroll Calculator'!B93,'Employee Info'!B:B,0)))</f>
        <v/>
      </c>
      <c r="O93" s="78"/>
      <c r="P93" s="78"/>
      <c r="Q93" s="29" t="str">
        <f>IF($B93="","",L93*Setup!$E$7)</f>
        <v/>
      </c>
      <c r="R93" s="29" t="str">
        <f>IF($B93="","",SUM(L93-M93-N93)*Setup!$E$5)</f>
        <v/>
      </c>
      <c r="S93" s="29" t="str">
        <f>IF($B93="","",SUM(L93-M93-N93)*Setup!$E$6)</f>
        <v/>
      </c>
      <c r="T93" s="78"/>
      <c r="U93" s="29" t="str">
        <f t="shared" si="3"/>
        <v/>
      </c>
    </row>
    <row r="94" spans="2:21" x14ac:dyDescent="0.2">
      <c r="B94" s="69"/>
      <c r="C94" s="39" t="str">
        <f>IF(B94="","",INDEX('Employee Info'!C:C,MATCH('Payroll Calculator'!B94,'Employee Info'!B:B,0)))</f>
        <v/>
      </c>
      <c r="D94" s="37" t="str">
        <f>IF(B94="","",Setup!$H$5)</f>
        <v/>
      </c>
      <c r="E94" s="37" t="str">
        <f>IF(B94="","",Setup!$H$6)</f>
        <v/>
      </c>
      <c r="F94" s="69"/>
      <c r="G94" s="69"/>
      <c r="H94" s="69"/>
      <c r="I94" s="69"/>
      <c r="J94" s="41" t="str">
        <f t="shared" si="4"/>
        <v/>
      </c>
      <c r="K94" s="69"/>
      <c r="L94" s="35" t="str">
        <f>IF(B94="","",SUM(F94:I94)*INDEX('Employee Info'!D:D,MATCH('Payroll Calculator'!B94,'Employee Info'!B:B,0))+K94+G94*INDEX('Employee Info'!E:E,MATCH('Payroll Calculator'!B94,'Employee Info'!B:B,0)))</f>
        <v/>
      </c>
      <c r="M94" s="29" t="str">
        <f>IFERROR(IF(B94="","",INDEX('Employee Info'!R:R,MATCH(B94,'Employee Info'!B:B,0))),"")</f>
        <v/>
      </c>
      <c r="N94" s="29" t="str">
        <f>IF($B94="","",SUM(F94:I94)*INDEX('Employee Info'!D:D,MATCH('Payroll Calculator'!B94,'Employee Info'!B:B,0))*INDEX('Employee Info'!L:L,MATCH('Payroll Calculator'!B94,'Employee Info'!B:B,0)))</f>
        <v/>
      </c>
      <c r="O94" s="78"/>
      <c r="P94" s="78"/>
      <c r="Q94" s="29" t="str">
        <f>IF($B94="","",L94*Setup!$E$7)</f>
        <v/>
      </c>
      <c r="R94" s="29" t="str">
        <f>IF($B94="","",SUM(L94-M94-N94)*Setup!$E$5)</f>
        <v/>
      </c>
      <c r="S94" s="29" t="str">
        <f>IF($B94="","",SUM(L94-M94-N94)*Setup!$E$6)</f>
        <v/>
      </c>
      <c r="T94" s="78"/>
      <c r="U94" s="29" t="str">
        <f t="shared" si="3"/>
        <v/>
      </c>
    </row>
    <row r="95" spans="2:21" x14ac:dyDescent="0.2">
      <c r="B95" s="69"/>
      <c r="C95" s="39" t="str">
        <f>IF(B95="","",INDEX('Employee Info'!C:C,MATCH('Payroll Calculator'!B95,'Employee Info'!B:B,0)))</f>
        <v/>
      </c>
      <c r="D95" s="37" t="str">
        <f>IF(B95="","",Setup!$H$5)</f>
        <v/>
      </c>
      <c r="E95" s="37" t="str">
        <f>IF(B95="","",Setup!$H$6)</f>
        <v/>
      </c>
      <c r="F95" s="69"/>
      <c r="G95" s="69"/>
      <c r="H95" s="69"/>
      <c r="I95" s="69"/>
      <c r="J95" s="41" t="str">
        <f t="shared" si="4"/>
        <v/>
      </c>
      <c r="K95" s="69"/>
      <c r="L95" s="35" t="str">
        <f>IF(B95="","",SUM(F95:I95)*INDEX('Employee Info'!D:D,MATCH('Payroll Calculator'!B95,'Employee Info'!B:B,0))+K95+G95*INDEX('Employee Info'!E:E,MATCH('Payroll Calculator'!B95,'Employee Info'!B:B,0)))</f>
        <v/>
      </c>
      <c r="M95" s="29" t="str">
        <f>IFERROR(IF(B95="","",INDEX('Employee Info'!R:R,MATCH(B95,'Employee Info'!B:B,0))),"")</f>
        <v/>
      </c>
      <c r="N95" s="29" t="str">
        <f>IF($B95="","",SUM(F95:I95)*INDEX('Employee Info'!D:D,MATCH('Payroll Calculator'!B95,'Employee Info'!B:B,0))*INDEX('Employee Info'!L:L,MATCH('Payroll Calculator'!B95,'Employee Info'!B:B,0)))</f>
        <v/>
      </c>
      <c r="O95" s="78"/>
      <c r="P95" s="78"/>
      <c r="Q95" s="29" t="str">
        <f>IF($B95="","",L95*Setup!$E$7)</f>
        <v/>
      </c>
      <c r="R95" s="29" t="str">
        <f>IF($B95="","",SUM(L95-M95-N95)*Setup!$E$5)</f>
        <v/>
      </c>
      <c r="S95" s="29" t="str">
        <f>IF($B95="","",SUM(L95-M95-N95)*Setup!$E$6)</f>
        <v/>
      </c>
      <c r="T95" s="78"/>
      <c r="U95" s="29" t="str">
        <f t="shared" si="3"/>
        <v/>
      </c>
    </row>
    <row r="96" spans="2:21" x14ac:dyDescent="0.2">
      <c r="B96" s="69"/>
      <c r="C96" s="39" t="str">
        <f>IF(B96="","",INDEX('Employee Info'!C:C,MATCH('Payroll Calculator'!B96,'Employee Info'!B:B,0)))</f>
        <v/>
      </c>
      <c r="D96" s="37" t="str">
        <f>IF(B96="","",Setup!$H$5)</f>
        <v/>
      </c>
      <c r="E96" s="37" t="str">
        <f>IF(B96="","",Setup!$H$6)</f>
        <v/>
      </c>
      <c r="F96" s="69"/>
      <c r="G96" s="69"/>
      <c r="H96" s="69"/>
      <c r="I96" s="69"/>
      <c r="J96" s="41" t="str">
        <f t="shared" si="4"/>
        <v/>
      </c>
      <c r="K96" s="69"/>
      <c r="L96" s="35" t="str">
        <f>IF(B96="","",SUM(F96:I96)*INDEX('Employee Info'!D:D,MATCH('Payroll Calculator'!B96,'Employee Info'!B:B,0))+K96+G96*INDEX('Employee Info'!E:E,MATCH('Payroll Calculator'!B96,'Employee Info'!B:B,0)))</f>
        <v/>
      </c>
      <c r="M96" s="29" t="str">
        <f>IFERROR(IF(B96="","",INDEX('Employee Info'!R:R,MATCH(B96,'Employee Info'!B:B,0))),"")</f>
        <v/>
      </c>
      <c r="N96" s="29" t="str">
        <f>IF($B96="","",SUM(F96:I96)*INDEX('Employee Info'!D:D,MATCH('Payroll Calculator'!B96,'Employee Info'!B:B,0))*INDEX('Employee Info'!L:L,MATCH('Payroll Calculator'!B96,'Employee Info'!B:B,0)))</f>
        <v/>
      </c>
      <c r="O96" s="78"/>
      <c r="P96" s="78"/>
      <c r="Q96" s="29" t="str">
        <f>IF($B96="","",L96*Setup!$E$7)</f>
        <v/>
      </c>
      <c r="R96" s="29" t="str">
        <f>IF($B96="","",SUM(L96-M96-N96)*Setup!$E$5)</f>
        <v/>
      </c>
      <c r="S96" s="29" t="str">
        <f>IF($B96="","",SUM(L96-M96-N96)*Setup!$E$6)</f>
        <v/>
      </c>
      <c r="T96" s="78"/>
      <c r="U96" s="29" t="str">
        <f t="shared" si="3"/>
        <v/>
      </c>
    </row>
    <row r="97" spans="2:21" x14ac:dyDescent="0.2">
      <c r="B97" s="72"/>
      <c r="C97" s="39" t="str">
        <f>IF(B97="","",INDEX('Employee Info'!C:C,MATCH('Payroll Calculator'!B97,'Employee Info'!B:B,0)))</f>
        <v/>
      </c>
      <c r="D97" s="37" t="str">
        <f>IF(B97="","",Setup!$H$5)</f>
        <v/>
      </c>
      <c r="E97" s="37" t="str">
        <f>IF(B97="","",Setup!$H$6)</f>
        <v/>
      </c>
      <c r="F97" s="72"/>
      <c r="G97" s="72"/>
      <c r="H97" s="72"/>
      <c r="I97" s="72"/>
      <c r="J97" s="42" t="str">
        <f t="shared" si="4"/>
        <v/>
      </c>
      <c r="K97" s="72"/>
      <c r="L97" s="35" t="str">
        <f>IF(B97="","",SUM(F97:I97)*INDEX('Employee Info'!D:D,MATCH('Payroll Calculator'!B97,'Employee Info'!B:B,0))+K97+G97*INDEX('Employee Info'!E:E,MATCH('Payroll Calculator'!B97,'Employee Info'!B:B,0)))</f>
        <v/>
      </c>
      <c r="M97" s="29" t="str">
        <f>IFERROR(IF(B97="","",INDEX('Employee Info'!R:R,MATCH(B97,'Employee Info'!B:B,0))),"")</f>
        <v/>
      </c>
      <c r="N97" s="29" t="str">
        <f>IF($B97="","",SUM(F97:I97)*INDEX('Employee Info'!D:D,MATCH('Payroll Calculator'!B97,'Employee Info'!B:B,0))*INDEX('Employee Info'!L:L,MATCH('Payroll Calculator'!B97,'Employee Info'!B:B,0)))</f>
        <v/>
      </c>
      <c r="O97" s="80"/>
      <c r="P97" s="80"/>
      <c r="Q97" s="29" t="str">
        <f>IF($B97="","",L97*Setup!$E$7)</f>
        <v/>
      </c>
      <c r="R97" s="29" t="str">
        <f>IF($B97="","",SUM(L97-M97-N97)*Setup!$E$5)</f>
        <v/>
      </c>
      <c r="S97" s="30" t="str">
        <f>IF($B97="","",SUM(L97-M97-N97)*Setup!$E$6)</f>
        <v/>
      </c>
      <c r="T97" s="80"/>
      <c r="U97" s="30" t="str">
        <f t="shared" si="3"/>
        <v/>
      </c>
    </row>
    <row r="98" spans="2:21" x14ac:dyDescent="0.2"/>
  </sheetData>
  <sheetProtection algorithmName="SHA-512" hashValue="Q8kxXEUM3x8GNxTu+rTuQ301ZWBgfahNHO0ckaJWPCvWxe8wVPzrBpSqsO8ToS2CIT9hIlGCI3eLbzyHiTzuoA==" saltValue="+uy/o3yQVDbIpkZOlE2sOw==" spinCount="100000" sheet="1" objects="1" scenarios="1"/>
  <mergeCells count="1">
    <mergeCell ref="D1:E1"/>
  </mergeCells>
  <dataValidations count="2">
    <dataValidation allowBlank="1" showInputMessage="1" showErrorMessage="1" promptTitle="Pre-Tax Benefits Defined" prompt="Pre-Tax Benefits include all applicable health, vision, dental and &quot;other&quot; benefits as defined on the Employee Info tab." sqref="M4" xr:uid="{CC7C1EB6-C309-42A5-97C3-1C202418BF6C}"/>
    <dataValidation type="list" allowBlank="1" showInputMessage="1" showErrorMessage="1" sqref="B5:B97" xr:uid="{238DE7DB-BEDA-4ADE-BD24-79271D09F535}">
      <formula1>EmployeeIDs</formula1>
    </dataValidation>
  </dataValidations>
  <hyperlinks>
    <hyperlink ref="C1" location="Setup!A1" display="Setup" xr:uid="{26241776-0D1B-46B5-AD61-5A6E4FE8F66A}"/>
    <hyperlink ref="B1" location="Introduction!A1" display="Introduction" xr:uid="{71ED2ED4-76A1-46A0-8FE2-9758942505D4}"/>
    <hyperlink ref="F1" location="Dashboard!A1" display="Dashboard" xr:uid="{05772F55-EC3E-43F5-A86F-6FDF9C70ED16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B54E4-0210-4B8A-B68D-405C7E6B6291}">
  <sheetPr>
    <tabColor rgb="FF8FCFAD"/>
  </sheetPr>
  <dimension ref="A1:O16"/>
  <sheetViews>
    <sheetView showGridLines="0" showRowColHeaders="0" zoomScale="120" zoomScaleNormal="120" workbookViewId="0">
      <selection activeCell="C3" sqref="C3"/>
    </sheetView>
  </sheetViews>
  <sheetFormatPr defaultColWidth="0" defaultRowHeight="12.75" zeroHeight="1" x14ac:dyDescent="0.2"/>
  <cols>
    <col min="1" max="1" width="2.85546875" style="43" customWidth="1"/>
    <col min="2" max="2" width="27.42578125" style="43" customWidth="1"/>
    <col min="3" max="3" width="14.5703125" style="43" customWidth="1"/>
    <col min="4" max="4" width="5" style="43" customWidth="1"/>
    <col min="5" max="5" width="15.85546875" style="43" customWidth="1"/>
    <col min="6" max="6" width="9.140625" style="43" customWidth="1"/>
    <col min="7" max="7" width="4.28515625" style="43" customWidth="1"/>
    <col min="8" max="8" width="10.5703125" style="43" customWidth="1"/>
    <col min="9" max="9" width="10.28515625" style="43" customWidth="1"/>
    <col min="10" max="12" width="9.140625" style="43" customWidth="1"/>
    <col min="13" max="14" width="0" style="43" hidden="1" customWidth="1"/>
    <col min="15" max="15" width="9.140625" style="43" customWidth="1"/>
    <col min="16" max="16384" width="9.140625" style="43" hidden="1"/>
  </cols>
  <sheetData>
    <row r="1" spans="1:14" s="55" customFormat="1" x14ac:dyDescent="0.2">
      <c r="A1" s="59"/>
      <c r="B1" s="60" t="s">
        <v>32</v>
      </c>
      <c r="C1" s="60" t="s">
        <v>67</v>
      </c>
      <c r="D1" s="61"/>
      <c r="E1" s="99" t="s">
        <v>0</v>
      </c>
      <c r="F1" s="99"/>
      <c r="G1" s="62"/>
      <c r="H1" s="100" t="s">
        <v>36</v>
      </c>
      <c r="I1" s="100"/>
      <c r="J1" s="61"/>
      <c r="K1" s="61"/>
      <c r="L1" s="63"/>
    </row>
    <row r="2" spans="1:14" x14ac:dyDescent="0.2">
      <c r="A2" s="50"/>
      <c r="L2" s="51"/>
    </row>
    <row r="3" spans="1:14" x14ac:dyDescent="0.2">
      <c r="A3" s="50"/>
      <c r="B3" s="44" t="s">
        <v>85</v>
      </c>
      <c r="C3" s="87" t="s">
        <v>95</v>
      </c>
      <c r="L3" s="51"/>
      <c r="M3" s="48" t="s">
        <v>86</v>
      </c>
      <c r="N3" s="49">
        <f>ROUND((Setup!H6-Setup!H5)/7,0)</f>
        <v>2</v>
      </c>
    </row>
    <row r="4" spans="1:14" x14ac:dyDescent="0.2">
      <c r="A4" s="50"/>
      <c r="L4" s="51"/>
      <c r="M4" s="48" t="s">
        <v>87</v>
      </c>
      <c r="N4" s="49">
        <f>Setup!H6-Setup!H5</f>
        <v>13</v>
      </c>
    </row>
    <row r="5" spans="1:14" ht="20.100000000000001" customHeight="1" x14ac:dyDescent="0.2">
      <c r="A5" s="50"/>
      <c r="B5" s="46" t="s">
        <v>78</v>
      </c>
      <c r="C5" s="45">
        <f>COUNTA('Payroll Calculator'!$B$5:$B$97)</f>
        <v>1</v>
      </c>
      <c r="L5" s="51"/>
      <c r="N5" s="45">
        <f>COUNTA('Payroll Calculator'!$B$5:$B$97)</f>
        <v>1</v>
      </c>
    </row>
    <row r="6" spans="1:14" ht="20.100000000000001" customHeight="1" x14ac:dyDescent="0.2">
      <c r="A6" s="50"/>
      <c r="B6" s="46" t="s">
        <v>11</v>
      </c>
      <c r="C6" s="45">
        <f>ROUND(IF($C$3="Per Week",N6/$N$3,IF($C$3="Per Day",N6/$N$4,N6)),2)</f>
        <v>5.79</v>
      </c>
      <c r="L6" s="51"/>
      <c r="N6" s="45">
        <f>SUM('Payroll Calculator'!$F$5:$F$97)</f>
        <v>75.25</v>
      </c>
    </row>
    <row r="7" spans="1:14" ht="20.100000000000001" customHeight="1" x14ac:dyDescent="0.2">
      <c r="A7" s="50"/>
      <c r="B7" s="46" t="s">
        <v>14</v>
      </c>
      <c r="C7" s="45">
        <f t="shared" ref="C7:C10" si="0">ROUND(IF($C$3="Per Week",N7/$N$3,IF($C$3="Per Day",N7/$N$4,N7)),2)</f>
        <v>0.15</v>
      </c>
      <c r="L7" s="51"/>
      <c r="N7" s="45">
        <f>SUM('Payroll Calculator'!$G$5:$G$97)</f>
        <v>2</v>
      </c>
    </row>
    <row r="8" spans="1:14" ht="20.100000000000001" customHeight="1" x14ac:dyDescent="0.2">
      <c r="A8" s="50"/>
      <c r="B8" s="46" t="s">
        <v>12</v>
      </c>
      <c r="C8" s="45">
        <f t="shared" si="0"/>
        <v>0.19</v>
      </c>
      <c r="L8" s="51"/>
      <c r="N8" s="45">
        <f>SUM('Payroll Calculator'!$H$5:$H$97)</f>
        <v>2.5</v>
      </c>
    </row>
    <row r="9" spans="1:14" ht="20.100000000000001" customHeight="1" x14ac:dyDescent="0.2">
      <c r="A9" s="50"/>
      <c r="B9" s="46" t="s">
        <v>13</v>
      </c>
      <c r="C9" s="45">
        <f t="shared" si="0"/>
        <v>0.17</v>
      </c>
      <c r="L9" s="51"/>
      <c r="N9" s="45">
        <f>SUM('Payroll Calculator'!$I$5:$I$97)</f>
        <v>2.25</v>
      </c>
    </row>
    <row r="10" spans="1:14" ht="20.100000000000001" customHeight="1" x14ac:dyDescent="0.2">
      <c r="A10" s="50"/>
      <c r="B10" s="46" t="s">
        <v>82</v>
      </c>
      <c r="C10" s="45">
        <f t="shared" si="0"/>
        <v>6.31</v>
      </c>
      <c r="L10" s="51"/>
      <c r="N10" s="45">
        <f>SUM('Payroll Calculator'!$J$5:$J$97)</f>
        <v>82</v>
      </c>
    </row>
    <row r="11" spans="1:14" ht="20.100000000000001" customHeight="1" x14ac:dyDescent="0.2">
      <c r="A11" s="50"/>
      <c r="B11" s="46" t="s">
        <v>83</v>
      </c>
      <c r="C11" s="45">
        <f>C10/C5</f>
        <v>6.31</v>
      </c>
      <c r="L11" s="51"/>
      <c r="N11" s="45">
        <f>N10/N5</f>
        <v>82</v>
      </c>
    </row>
    <row r="12" spans="1:14" ht="20.100000000000001" customHeight="1" x14ac:dyDescent="0.2">
      <c r="A12" s="50"/>
      <c r="B12" s="46" t="s">
        <v>81</v>
      </c>
      <c r="C12" s="47">
        <f t="shared" ref="C12:C13" si="1">IF($C$3="Per Week",N12/$N$3,IF($C$3="Per Day",N12/$N$4,N12))</f>
        <v>207.69230769230768</v>
      </c>
      <c r="L12" s="51"/>
      <c r="N12" s="47">
        <f>SUM('Payroll Calculator'!$L$5:$L$97)</f>
        <v>2700</v>
      </c>
    </row>
    <row r="13" spans="1:14" ht="20.100000000000001" customHeight="1" x14ac:dyDescent="0.2">
      <c r="A13" s="50"/>
      <c r="B13" s="46" t="s">
        <v>84</v>
      </c>
      <c r="C13" s="47">
        <f t="shared" si="1"/>
        <v>134.22029230769232</v>
      </c>
      <c r="L13" s="51"/>
      <c r="N13" s="47">
        <f>SUM('Payroll Calculator'!$U$5:$U$97)</f>
        <v>1744.8638000000001</v>
      </c>
    </row>
    <row r="14" spans="1:14" x14ac:dyDescent="0.2">
      <c r="A14" s="50"/>
      <c r="L14" s="51"/>
    </row>
    <row r="15" spans="1:14" x14ac:dyDescent="0.2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4"/>
    </row>
    <row r="16" spans="1:14" x14ac:dyDescent="0.2"/>
  </sheetData>
  <sheetProtection algorithmName="SHA-512" hashValue="bQFD07MsN1F9+DdRmFZvGnBHpxpmNflG+3CqfTtARZ1snohXX2puYZK1Okzhwp6RRrgGZKd4hzTNoTF5iQRfjg==" saltValue="l/SNVqEN2C/OF6GiOm29uA==" spinCount="100000" sheet="1" objects="1" scenarios="1"/>
  <mergeCells count="2">
    <mergeCell ref="E1:F1"/>
    <mergeCell ref="H1:I1"/>
  </mergeCells>
  <dataValidations count="1">
    <dataValidation type="list" allowBlank="1" showInputMessage="1" showErrorMessage="1" sqref="C3" xr:uid="{14245E0B-B8AE-4FF9-A18A-E0F6F393839A}">
      <formula1>"Per Pay Period,Per Week, Per Day"</formula1>
    </dataValidation>
  </dataValidations>
  <hyperlinks>
    <hyperlink ref="C1" location="Setup!A1" display="Setup" xr:uid="{EB897280-DBEC-4EA9-AF46-8FB3EA8A81D5}"/>
    <hyperlink ref="B1" location="Introduction!A1" display="Introduction" xr:uid="{DE4BAABA-E759-402E-BB31-97FAFB9E46CB}"/>
    <hyperlink ref="H1" location="'Payroll Calculator'!A1" display="Payroll Calculator" xr:uid="{AA29EAB1-77B6-48E9-85BE-00F58317C0B4}"/>
  </hyperlinks>
  <pageMargins left="0.7" right="0.7" top="0.75" bottom="0.75" header="0.3" footer="0.3"/>
  <pageSetup orientation="portrait" horizontalDpi="1200" verticalDpi="1200" r:id="rId1"/>
  <ignoredErrors>
    <ignoredError sqref="C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Introduction</vt:lpstr>
      <vt:lpstr>Setup</vt:lpstr>
      <vt:lpstr>Employee Info</vt:lpstr>
      <vt:lpstr>Payroll Calculator</vt:lpstr>
      <vt:lpstr>Dashboard</vt:lpstr>
      <vt:lpstr>Status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Violet Cartee</dc:creator>
  <cp:keywords/>
  <dc:description/>
  <cp:lastModifiedBy>QSK1184</cp:lastModifiedBy>
  <cp:revision/>
  <dcterms:created xsi:type="dcterms:W3CDTF">2004-01-12T21:11:40Z</dcterms:created>
  <dcterms:modified xsi:type="dcterms:W3CDTF">2024-09-20T12:16:56Z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TC011117701033</vt:lpwstr>
  </property>
</Properties>
</file>