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Project Management\"/>
    </mc:Choice>
  </mc:AlternateContent>
  <xr:revisionPtr revIDLastSave="0" documentId="13_ncr:1_{BBC0D8DA-0178-4EA7-820C-953D96E20AF5}" xr6:coauthVersionLast="47" xr6:coauthVersionMax="47" xr10:uidLastSave="{00000000-0000-0000-0000-000000000000}"/>
  <bookViews>
    <workbookView xWindow="-120" yWindow="-120" windowWidth="29040" windowHeight="15840" xr2:uid="{0DFC37D0-63A9-4DAF-9929-CD8DC160EA7E}"/>
  </bookViews>
  <sheets>
    <sheet name="Introduction" sheetId="1" r:id="rId1"/>
    <sheet name="Setup" sheetId="2" r:id="rId2"/>
    <sheet name="Planned" sheetId="4" r:id="rId3"/>
    <sheet name="Actuals" sheetId="5" r:id="rId4"/>
    <sheet name="Calculations" sheetId="6" state="hidden" r:id="rId5"/>
    <sheet name="Summary" sheetId="7" r:id="rId6"/>
    <sheet name="Dropdown" sheetId="3" state="hidden" r:id="rId7"/>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PeriodEndDates">OFFSET(Calculations!$D$5,0,0,1,SUMPRODUCT((Calculations!$D$5:$W$5&lt;&gt;"")*(Calculations!$D$5:$W$5&lt;&gt;0)))</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6" l="1"/>
  <c r="E7" i="7"/>
  <c r="D5" i="5"/>
  <c r="D32" i="5"/>
  <c r="D5" i="4"/>
  <c r="D13" i="7" l="1"/>
  <c r="E35" i="5"/>
  <c r="M38" i="5"/>
  <c r="M39" i="5"/>
  <c r="K36" i="5"/>
  <c r="K37" i="5"/>
  <c r="K38" i="5"/>
  <c r="K39" i="5"/>
  <c r="J36" i="5"/>
  <c r="J37" i="5"/>
  <c r="J38" i="5"/>
  <c r="G37" i="5"/>
  <c r="X12" i="4"/>
  <c r="X11" i="4"/>
  <c r="X10" i="4"/>
  <c r="X8" i="4"/>
  <c r="X7" i="4"/>
  <c r="N35" i="5"/>
  <c r="N37" i="5"/>
  <c r="F36" i="5"/>
  <c r="I38" i="5"/>
  <c r="F37" i="5"/>
  <c r="D4" i="7"/>
  <c r="E4" i="7"/>
  <c r="E3" i="7"/>
  <c r="E2" i="7"/>
  <c r="D2" i="7"/>
  <c r="D3" i="7"/>
  <c r="D14" i="7"/>
  <c r="D15" i="7"/>
  <c r="E10" i="7"/>
  <c r="C39" i="5" l="1"/>
  <c r="C27" i="5"/>
  <c r="C26" i="5"/>
  <c r="E10" i="2"/>
  <c r="E9" i="2"/>
  <c r="D10" i="7"/>
  <c r="D9" i="7"/>
  <c r="E6" i="2" l="1"/>
  <c r="E9" i="7"/>
  <c r="D54" i="5"/>
  <c r="E54" i="5"/>
  <c r="F54" i="5"/>
  <c r="G54" i="5"/>
  <c r="H54" i="5"/>
  <c r="I54" i="5"/>
  <c r="J54" i="5"/>
  <c r="K54" i="5"/>
  <c r="L54" i="5"/>
  <c r="M54" i="5"/>
  <c r="N54" i="5"/>
  <c r="O54" i="5"/>
  <c r="P54" i="5"/>
  <c r="Q54" i="5"/>
  <c r="R54" i="5"/>
  <c r="S54" i="5"/>
  <c r="T54" i="5"/>
  <c r="U54" i="5"/>
  <c r="V54" i="5"/>
  <c r="W54" i="5"/>
  <c r="F39" i="5"/>
  <c r="F40" i="5"/>
  <c r="F41" i="5"/>
  <c r="F42" i="5"/>
  <c r="F43" i="5"/>
  <c r="F44" i="5"/>
  <c r="F45" i="5"/>
  <c r="C34" i="5" l="1"/>
  <c r="C35" i="5"/>
  <c r="C36" i="5"/>
  <c r="C37" i="5"/>
  <c r="C38" i="5"/>
  <c r="C40" i="5"/>
  <c r="C41" i="5"/>
  <c r="C42" i="5"/>
  <c r="C43" i="5"/>
  <c r="C44" i="5"/>
  <c r="C45" i="5"/>
  <c r="C46" i="5"/>
  <c r="C47" i="5"/>
  <c r="C48" i="5"/>
  <c r="C49" i="5"/>
  <c r="C50" i="5"/>
  <c r="C51" i="5"/>
  <c r="C52" i="5"/>
  <c r="C54" i="5"/>
  <c r="X54" i="5" s="1"/>
  <c r="C53" i="5"/>
  <c r="D35" i="5"/>
  <c r="F35" i="5"/>
  <c r="G35" i="5"/>
  <c r="H35" i="5"/>
  <c r="I35" i="5"/>
  <c r="J35" i="5"/>
  <c r="K35" i="5"/>
  <c r="L35" i="5"/>
  <c r="M35" i="5"/>
  <c r="O35" i="5"/>
  <c r="P35" i="5"/>
  <c r="Q35" i="5"/>
  <c r="R35" i="5"/>
  <c r="S35" i="5"/>
  <c r="T35" i="5"/>
  <c r="U35" i="5"/>
  <c r="V35" i="5"/>
  <c r="W35" i="5"/>
  <c r="D36" i="5"/>
  <c r="E36" i="5"/>
  <c r="G36" i="5"/>
  <c r="H36" i="5"/>
  <c r="I36" i="5"/>
  <c r="L36" i="5"/>
  <c r="M36" i="5"/>
  <c r="N36" i="5"/>
  <c r="O36" i="5"/>
  <c r="P36" i="5"/>
  <c r="Q36" i="5"/>
  <c r="R36" i="5"/>
  <c r="S36" i="5"/>
  <c r="T36" i="5"/>
  <c r="U36" i="5"/>
  <c r="V36" i="5"/>
  <c r="W36" i="5"/>
  <c r="D37" i="5"/>
  <c r="E37" i="5"/>
  <c r="H37" i="5"/>
  <c r="I37" i="5"/>
  <c r="L37" i="5"/>
  <c r="M37" i="5"/>
  <c r="O37" i="5"/>
  <c r="P37" i="5"/>
  <c r="Q37" i="5"/>
  <c r="R37" i="5"/>
  <c r="S37" i="5"/>
  <c r="T37" i="5"/>
  <c r="U37" i="5"/>
  <c r="V37" i="5"/>
  <c r="W37" i="5"/>
  <c r="D38" i="5"/>
  <c r="E38" i="5"/>
  <c r="F38" i="5"/>
  <c r="G38" i="5"/>
  <c r="H38" i="5"/>
  <c r="L38" i="5"/>
  <c r="N38" i="5"/>
  <c r="O38" i="5"/>
  <c r="P38" i="5"/>
  <c r="Q38" i="5"/>
  <c r="R38" i="5"/>
  <c r="S38" i="5"/>
  <c r="T38" i="5"/>
  <c r="U38" i="5"/>
  <c r="V38" i="5"/>
  <c r="W38" i="5"/>
  <c r="D39" i="5"/>
  <c r="E39" i="5"/>
  <c r="H39" i="5"/>
  <c r="I39" i="5"/>
  <c r="J39" i="5"/>
  <c r="L39" i="5"/>
  <c r="N39" i="5"/>
  <c r="O39" i="5"/>
  <c r="P39" i="5"/>
  <c r="Q39" i="5"/>
  <c r="R39" i="5"/>
  <c r="S39" i="5"/>
  <c r="T39" i="5"/>
  <c r="U39" i="5"/>
  <c r="V39" i="5"/>
  <c r="W39" i="5"/>
  <c r="D40" i="5"/>
  <c r="E40" i="5"/>
  <c r="G40" i="5"/>
  <c r="H40" i="5"/>
  <c r="I40" i="5"/>
  <c r="J40" i="5"/>
  <c r="K40" i="5"/>
  <c r="L40" i="5"/>
  <c r="M40" i="5"/>
  <c r="N40" i="5"/>
  <c r="O40" i="5"/>
  <c r="P40" i="5"/>
  <c r="Q40" i="5"/>
  <c r="R40" i="5"/>
  <c r="S40" i="5"/>
  <c r="T40" i="5"/>
  <c r="U40" i="5"/>
  <c r="V40" i="5"/>
  <c r="W40" i="5"/>
  <c r="D41" i="5"/>
  <c r="E41" i="5"/>
  <c r="G41" i="5"/>
  <c r="H41" i="5"/>
  <c r="I41" i="5"/>
  <c r="J41" i="5"/>
  <c r="K41" i="5"/>
  <c r="L41" i="5"/>
  <c r="M41" i="5"/>
  <c r="N41" i="5"/>
  <c r="O41" i="5"/>
  <c r="P41" i="5"/>
  <c r="Q41" i="5"/>
  <c r="R41" i="5"/>
  <c r="S41" i="5"/>
  <c r="T41" i="5"/>
  <c r="U41" i="5"/>
  <c r="V41" i="5"/>
  <c r="W41" i="5"/>
  <c r="D42" i="5"/>
  <c r="E42" i="5"/>
  <c r="G42" i="5"/>
  <c r="H42" i="5"/>
  <c r="I42" i="5"/>
  <c r="J42" i="5"/>
  <c r="K42" i="5"/>
  <c r="L42" i="5"/>
  <c r="M42" i="5"/>
  <c r="N42" i="5"/>
  <c r="O42" i="5"/>
  <c r="P42" i="5"/>
  <c r="Q42" i="5"/>
  <c r="R42" i="5"/>
  <c r="S42" i="5"/>
  <c r="T42" i="5"/>
  <c r="U42" i="5"/>
  <c r="V42" i="5"/>
  <c r="W42" i="5"/>
  <c r="D43" i="5"/>
  <c r="E43" i="5"/>
  <c r="G43" i="5"/>
  <c r="H43" i="5"/>
  <c r="I43" i="5"/>
  <c r="J43" i="5"/>
  <c r="K43" i="5"/>
  <c r="L43" i="5"/>
  <c r="M43" i="5"/>
  <c r="N43" i="5"/>
  <c r="O43" i="5"/>
  <c r="P43" i="5"/>
  <c r="Q43" i="5"/>
  <c r="R43" i="5"/>
  <c r="S43" i="5"/>
  <c r="T43" i="5"/>
  <c r="U43" i="5"/>
  <c r="V43" i="5"/>
  <c r="W43" i="5"/>
  <c r="D44" i="5"/>
  <c r="E44" i="5"/>
  <c r="G44" i="5"/>
  <c r="H44" i="5"/>
  <c r="I44" i="5"/>
  <c r="J44" i="5"/>
  <c r="K44" i="5"/>
  <c r="L44" i="5"/>
  <c r="M44" i="5"/>
  <c r="N44" i="5"/>
  <c r="O44" i="5"/>
  <c r="P44" i="5"/>
  <c r="Q44" i="5"/>
  <c r="R44" i="5"/>
  <c r="S44" i="5"/>
  <c r="T44" i="5"/>
  <c r="U44" i="5"/>
  <c r="V44" i="5"/>
  <c r="W44" i="5"/>
  <c r="D45" i="5"/>
  <c r="E45" i="5"/>
  <c r="G45" i="5"/>
  <c r="H45" i="5"/>
  <c r="I45" i="5"/>
  <c r="J45" i="5"/>
  <c r="K45" i="5"/>
  <c r="L45" i="5"/>
  <c r="M45" i="5"/>
  <c r="N45" i="5"/>
  <c r="O45" i="5"/>
  <c r="P45" i="5"/>
  <c r="Q45" i="5"/>
  <c r="R45" i="5"/>
  <c r="S45" i="5"/>
  <c r="T45" i="5"/>
  <c r="U45" i="5"/>
  <c r="V45" i="5"/>
  <c r="W45" i="5"/>
  <c r="D46" i="5"/>
  <c r="E46" i="5"/>
  <c r="F46" i="5"/>
  <c r="G46" i="5"/>
  <c r="H46" i="5"/>
  <c r="I46" i="5"/>
  <c r="J46" i="5"/>
  <c r="K46" i="5"/>
  <c r="L46" i="5"/>
  <c r="M46" i="5"/>
  <c r="N46" i="5"/>
  <c r="O46" i="5"/>
  <c r="P46" i="5"/>
  <c r="Q46" i="5"/>
  <c r="R46" i="5"/>
  <c r="S46" i="5"/>
  <c r="T46" i="5"/>
  <c r="U46" i="5"/>
  <c r="V46" i="5"/>
  <c r="W46" i="5"/>
  <c r="D47" i="5"/>
  <c r="E47" i="5"/>
  <c r="F47" i="5"/>
  <c r="G47" i="5"/>
  <c r="H47" i="5"/>
  <c r="I47" i="5"/>
  <c r="J47" i="5"/>
  <c r="K47" i="5"/>
  <c r="L47" i="5"/>
  <c r="M47" i="5"/>
  <c r="N47" i="5"/>
  <c r="O47" i="5"/>
  <c r="P47" i="5"/>
  <c r="Q47" i="5"/>
  <c r="R47" i="5"/>
  <c r="S47" i="5"/>
  <c r="T47" i="5"/>
  <c r="U47" i="5"/>
  <c r="V47" i="5"/>
  <c r="W47" i="5"/>
  <c r="D48" i="5"/>
  <c r="E48" i="5"/>
  <c r="F48" i="5"/>
  <c r="G48" i="5"/>
  <c r="H48" i="5"/>
  <c r="I48" i="5"/>
  <c r="J48" i="5"/>
  <c r="K48" i="5"/>
  <c r="L48" i="5"/>
  <c r="M48" i="5"/>
  <c r="N48" i="5"/>
  <c r="O48" i="5"/>
  <c r="P48" i="5"/>
  <c r="Q48" i="5"/>
  <c r="R48" i="5"/>
  <c r="S48" i="5"/>
  <c r="T48" i="5"/>
  <c r="U48" i="5"/>
  <c r="V48" i="5"/>
  <c r="W48" i="5"/>
  <c r="D49" i="5"/>
  <c r="E49" i="5"/>
  <c r="F49" i="5"/>
  <c r="G49" i="5"/>
  <c r="H49" i="5"/>
  <c r="I49" i="5"/>
  <c r="J49" i="5"/>
  <c r="K49" i="5"/>
  <c r="L49" i="5"/>
  <c r="M49" i="5"/>
  <c r="N49" i="5"/>
  <c r="O49" i="5"/>
  <c r="P49" i="5"/>
  <c r="Q49" i="5"/>
  <c r="R49" i="5"/>
  <c r="S49" i="5"/>
  <c r="T49" i="5"/>
  <c r="U49" i="5"/>
  <c r="V49" i="5"/>
  <c r="W49" i="5"/>
  <c r="D50" i="5"/>
  <c r="E50" i="5"/>
  <c r="F50" i="5"/>
  <c r="G50" i="5"/>
  <c r="H50" i="5"/>
  <c r="I50" i="5"/>
  <c r="J50" i="5"/>
  <c r="K50" i="5"/>
  <c r="L50" i="5"/>
  <c r="M50" i="5"/>
  <c r="N50" i="5"/>
  <c r="O50" i="5"/>
  <c r="P50" i="5"/>
  <c r="Q50" i="5"/>
  <c r="R50" i="5"/>
  <c r="S50" i="5"/>
  <c r="T50" i="5"/>
  <c r="U50" i="5"/>
  <c r="V50" i="5"/>
  <c r="W50" i="5"/>
  <c r="D51" i="5"/>
  <c r="E51" i="5"/>
  <c r="F51" i="5"/>
  <c r="G51" i="5"/>
  <c r="H51" i="5"/>
  <c r="I51" i="5"/>
  <c r="J51" i="5"/>
  <c r="K51" i="5"/>
  <c r="L51" i="5"/>
  <c r="M51" i="5"/>
  <c r="N51" i="5"/>
  <c r="O51" i="5"/>
  <c r="P51" i="5"/>
  <c r="Q51" i="5"/>
  <c r="R51" i="5"/>
  <c r="S51" i="5"/>
  <c r="T51" i="5"/>
  <c r="U51" i="5"/>
  <c r="V51" i="5"/>
  <c r="W51" i="5"/>
  <c r="D52" i="5"/>
  <c r="E52" i="5"/>
  <c r="F52" i="5"/>
  <c r="G52" i="5"/>
  <c r="H52" i="5"/>
  <c r="I52" i="5"/>
  <c r="J52" i="5"/>
  <c r="K52" i="5"/>
  <c r="L52" i="5"/>
  <c r="M52" i="5"/>
  <c r="N52" i="5"/>
  <c r="O52" i="5"/>
  <c r="P52" i="5"/>
  <c r="Q52" i="5"/>
  <c r="R52" i="5"/>
  <c r="S52" i="5"/>
  <c r="T52" i="5"/>
  <c r="U52" i="5"/>
  <c r="V52" i="5"/>
  <c r="W52" i="5"/>
  <c r="D53" i="5"/>
  <c r="E53" i="5"/>
  <c r="F53" i="5"/>
  <c r="G53" i="5"/>
  <c r="H53" i="5"/>
  <c r="I53" i="5"/>
  <c r="J53" i="5"/>
  <c r="K53" i="5"/>
  <c r="L53" i="5"/>
  <c r="M53" i="5"/>
  <c r="N53" i="5"/>
  <c r="O53" i="5"/>
  <c r="P53" i="5"/>
  <c r="Q53" i="5"/>
  <c r="R53" i="5"/>
  <c r="S53" i="5"/>
  <c r="T53" i="5"/>
  <c r="U53" i="5"/>
  <c r="V53" i="5"/>
  <c r="W53" i="5"/>
  <c r="E34" i="5"/>
  <c r="F34" i="5"/>
  <c r="G34" i="5"/>
  <c r="H34" i="5"/>
  <c r="I34" i="5"/>
  <c r="J34" i="5"/>
  <c r="K34" i="5"/>
  <c r="L34" i="5"/>
  <c r="M34" i="5"/>
  <c r="N34" i="5"/>
  <c r="O34" i="5"/>
  <c r="P34" i="5"/>
  <c r="Q34" i="5"/>
  <c r="R34" i="5"/>
  <c r="S34" i="5"/>
  <c r="T34" i="5"/>
  <c r="U34" i="5"/>
  <c r="V34" i="5"/>
  <c r="W34" i="5"/>
  <c r="D34" i="5"/>
  <c r="B8" i="5"/>
  <c r="B35" i="5" s="1"/>
  <c r="B9" i="5"/>
  <c r="B36" i="5" s="1"/>
  <c r="B10" i="5"/>
  <c r="B37" i="5" s="1"/>
  <c r="B11" i="5"/>
  <c r="B38" i="5" s="1"/>
  <c r="B12" i="5"/>
  <c r="B39" i="5" s="1"/>
  <c r="B13" i="5"/>
  <c r="B40" i="5" s="1"/>
  <c r="B14" i="5"/>
  <c r="B41" i="5" s="1"/>
  <c r="B15" i="5"/>
  <c r="B42" i="5" s="1"/>
  <c r="B16" i="5"/>
  <c r="B43" i="5" s="1"/>
  <c r="B17" i="5"/>
  <c r="B44" i="5" s="1"/>
  <c r="B18" i="5"/>
  <c r="B45" i="5" s="1"/>
  <c r="B19" i="5"/>
  <c r="B46" i="5" s="1"/>
  <c r="B20" i="5"/>
  <c r="B47" i="5" s="1"/>
  <c r="B21" i="5"/>
  <c r="B48" i="5" s="1"/>
  <c r="B22" i="5"/>
  <c r="B49" i="5" s="1"/>
  <c r="B23" i="5"/>
  <c r="B50" i="5" s="1"/>
  <c r="B24" i="5"/>
  <c r="B51" i="5" s="1"/>
  <c r="B25" i="5"/>
  <c r="B52" i="5" s="1"/>
  <c r="B26" i="5"/>
  <c r="B53" i="5" s="1"/>
  <c r="B27" i="5"/>
  <c r="B54" i="5" s="1"/>
  <c r="B7" i="5"/>
  <c r="B34" i="5" s="1"/>
  <c r="C8" i="5"/>
  <c r="C9" i="5"/>
  <c r="C10" i="5"/>
  <c r="C11" i="5"/>
  <c r="C12" i="5"/>
  <c r="C13" i="5"/>
  <c r="C14" i="5"/>
  <c r="C15" i="5"/>
  <c r="C16" i="5"/>
  <c r="C17" i="5"/>
  <c r="C18" i="5"/>
  <c r="C19" i="5"/>
  <c r="C20" i="5"/>
  <c r="C21" i="5"/>
  <c r="C22" i="5"/>
  <c r="C23" i="5"/>
  <c r="C24" i="5"/>
  <c r="C25" i="5"/>
  <c r="C7" i="5"/>
  <c r="X9" i="4"/>
  <c r="X13" i="4"/>
  <c r="X14" i="4"/>
  <c r="X15" i="4"/>
  <c r="X16" i="4"/>
  <c r="X17" i="4"/>
  <c r="X18" i="4"/>
  <c r="X19" i="4"/>
  <c r="X20" i="4"/>
  <c r="X21" i="4"/>
  <c r="X22" i="4"/>
  <c r="X23" i="4"/>
  <c r="X24" i="4"/>
  <c r="X25" i="4"/>
  <c r="X26" i="4"/>
  <c r="X27" i="4"/>
  <c r="B1" i="3"/>
  <c r="B2" i="3" s="1"/>
  <c r="E7" i="6" l="1"/>
  <c r="X28" i="4"/>
  <c r="X51" i="5"/>
  <c r="X47" i="5"/>
  <c r="X46" i="5"/>
  <c r="X35" i="5"/>
  <c r="X50" i="5"/>
  <c r="X44" i="5"/>
  <c r="X43" i="5"/>
  <c r="X38" i="5"/>
  <c r="X52" i="5"/>
  <c r="X42" i="5"/>
  <c r="X49" i="5"/>
  <c r="X45" i="5"/>
  <c r="X41" i="5"/>
  <c r="X36" i="5"/>
  <c r="X48" i="5"/>
  <c r="X40" i="5"/>
  <c r="X37" i="5"/>
  <c r="X34" i="5"/>
  <c r="B6" i="3"/>
  <c r="B4" i="3"/>
  <c r="B5" i="3"/>
  <c r="C5" i="3" s="1"/>
  <c r="X39" i="5"/>
  <c r="G7" i="6"/>
  <c r="K7" i="6"/>
  <c r="O7" i="6"/>
  <c r="S7" i="6"/>
  <c r="W7" i="6"/>
  <c r="H7" i="6"/>
  <c r="L7" i="6"/>
  <c r="P7" i="6"/>
  <c r="T7" i="6"/>
  <c r="D7" i="6"/>
  <c r="N7" i="6"/>
  <c r="R7" i="6"/>
  <c r="I7" i="6"/>
  <c r="M7" i="6"/>
  <c r="Q7" i="6"/>
  <c r="U7" i="6"/>
  <c r="F7" i="6"/>
  <c r="J7" i="6"/>
  <c r="V7" i="6"/>
  <c r="X53" i="5"/>
  <c r="B3" i="3"/>
  <c r="X55" i="5" l="1"/>
  <c r="D33" i="5"/>
  <c r="D55" i="5" s="1"/>
  <c r="D8" i="6" s="1"/>
  <c r="D6" i="5"/>
  <c r="E5" i="4" l="1"/>
  <c r="E6" i="4" s="1"/>
  <c r="E28" i="4" s="1"/>
  <c r="E6" i="6" s="1"/>
  <c r="D6" i="4"/>
  <c r="E5" i="5"/>
  <c r="E6" i="5" s="1"/>
  <c r="E32" i="5"/>
  <c r="E33" i="5" s="1"/>
  <c r="E55" i="5" s="1"/>
  <c r="E8" i="6" s="1"/>
  <c r="E5" i="6"/>
  <c r="D28" i="4" l="1"/>
  <c r="D6" i="6" s="1"/>
  <c r="D12" i="6" s="1"/>
  <c r="F5" i="6"/>
  <c r="F32" i="5"/>
  <c r="F33" i="5" s="1"/>
  <c r="F55" i="5" s="1"/>
  <c r="F8" i="6" s="1"/>
  <c r="F5" i="5"/>
  <c r="F6" i="5" s="1"/>
  <c r="F5" i="4"/>
  <c r="E12" i="6" l="1"/>
  <c r="G5" i="6"/>
  <c r="G5" i="4"/>
  <c r="F6" i="4"/>
  <c r="F28" i="4" s="1"/>
  <c r="F6" i="6" s="1"/>
  <c r="F12" i="6" s="1"/>
  <c r="G5" i="5"/>
  <c r="G6" i="5" s="1"/>
  <c r="G32" i="5"/>
  <c r="G33" i="5" s="1"/>
  <c r="G55" i="5" s="1"/>
  <c r="G8" i="6" s="1"/>
  <c r="H5" i="6" l="1"/>
  <c r="H5" i="4"/>
  <c r="G6" i="4"/>
  <c r="G28" i="4" s="1"/>
  <c r="G6" i="6" s="1"/>
  <c r="G12" i="6" s="1"/>
  <c r="H32" i="5"/>
  <c r="H33" i="5" s="1"/>
  <c r="H55" i="5" s="1"/>
  <c r="H8" i="6" s="1"/>
  <c r="H5" i="5"/>
  <c r="H6" i="5" s="1"/>
  <c r="I5" i="6" l="1"/>
  <c r="I32" i="5"/>
  <c r="I33" i="5" s="1"/>
  <c r="I55" i="5" s="1"/>
  <c r="I8" i="6" s="1"/>
  <c r="I5" i="5"/>
  <c r="I6" i="5" s="1"/>
  <c r="I5" i="4"/>
  <c r="H6" i="4"/>
  <c r="H28" i="4" s="1"/>
  <c r="H6" i="6" s="1"/>
  <c r="H12" i="6" s="1"/>
  <c r="J5" i="6" l="1"/>
  <c r="J5" i="4"/>
  <c r="I6" i="4"/>
  <c r="I28" i="4" s="1"/>
  <c r="I6" i="6" s="1"/>
  <c r="I12" i="6" s="1"/>
  <c r="J5" i="5"/>
  <c r="J6" i="5" s="1"/>
  <c r="J32" i="5"/>
  <c r="J33" i="5" s="1"/>
  <c r="J55" i="5" s="1"/>
  <c r="J8" i="6" s="1"/>
  <c r="K5" i="6" l="1"/>
  <c r="K5" i="4"/>
  <c r="J6" i="4"/>
  <c r="J28" i="4" s="1"/>
  <c r="J6" i="6" s="1"/>
  <c r="J12" i="6" s="1"/>
  <c r="K32" i="5"/>
  <c r="K33" i="5" s="1"/>
  <c r="K55" i="5" s="1"/>
  <c r="K8" i="6" s="1"/>
  <c r="K5" i="5"/>
  <c r="K6" i="5" s="1"/>
  <c r="L5" i="6" l="1"/>
  <c r="L32" i="5"/>
  <c r="L33" i="5" s="1"/>
  <c r="L55" i="5" s="1"/>
  <c r="L8" i="6" s="1"/>
  <c r="L5" i="5"/>
  <c r="L6" i="5" s="1"/>
  <c r="L5" i="4"/>
  <c r="K6" i="4"/>
  <c r="K28" i="4" s="1"/>
  <c r="K6" i="6" s="1"/>
  <c r="M5" i="6" l="1"/>
  <c r="K12" i="6"/>
  <c r="M5" i="4"/>
  <c r="L6" i="4"/>
  <c r="L28" i="4" s="1"/>
  <c r="L6" i="6" s="1"/>
  <c r="L12" i="6" s="1"/>
  <c r="M5" i="5"/>
  <c r="M6" i="5" s="1"/>
  <c r="M32" i="5"/>
  <c r="M33" i="5" s="1"/>
  <c r="M55" i="5" s="1"/>
  <c r="M8" i="6" s="1"/>
  <c r="N5" i="6" l="1"/>
  <c r="N5" i="4"/>
  <c r="M6" i="4"/>
  <c r="M28" i="4" s="1"/>
  <c r="M6" i="6" s="1"/>
  <c r="M12" i="6" s="1"/>
  <c r="N32" i="5"/>
  <c r="N33" i="5" s="1"/>
  <c r="N55" i="5" s="1"/>
  <c r="N8" i="6" s="1"/>
  <c r="N5" i="5"/>
  <c r="N6" i="5" s="1"/>
  <c r="O5" i="6" l="1"/>
  <c r="O32" i="5"/>
  <c r="O33" i="5" s="1"/>
  <c r="O55" i="5" s="1"/>
  <c r="O8" i="6" s="1"/>
  <c r="O5" i="5"/>
  <c r="O6" i="5" s="1"/>
  <c r="O5" i="4"/>
  <c r="N6" i="4"/>
  <c r="N28" i="4" s="1"/>
  <c r="N6" i="6" s="1"/>
  <c r="N12" i="6" s="1"/>
  <c r="P5" i="6" l="1"/>
  <c r="P5" i="4"/>
  <c r="O6" i="4"/>
  <c r="O28" i="4" s="1"/>
  <c r="O6" i="6" s="1"/>
  <c r="P32" i="5"/>
  <c r="P33" i="5" s="1"/>
  <c r="P55" i="5" s="1"/>
  <c r="P8" i="6" s="1"/>
  <c r="P5" i="5"/>
  <c r="P6" i="5" s="1"/>
  <c r="Q5" i="6" l="1"/>
  <c r="O12" i="6"/>
  <c r="Q32" i="5"/>
  <c r="Q33" i="5" s="1"/>
  <c r="Q55" i="5" s="1"/>
  <c r="Q8" i="6" s="1"/>
  <c r="Q5" i="5"/>
  <c r="Q6" i="5" s="1"/>
  <c r="Q5" i="4"/>
  <c r="P6" i="4"/>
  <c r="P28" i="4" s="1"/>
  <c r="P6" i="6" s="1"/>
  <c r="P12" i="6" s="1"/>
  <c r="R5" i="6" l="1"/>
  <c r="R5" i="4"/>
  <c r="Q6" i="4"/>
  <c r="Q28" i="4" s="1"/>
  <c r="Q6" i="6" s="1"/>
  <c r="R32" i="5"/>
  <c r="R33" i="5" s="1"/>
  <c r="R55" i="5" s="1"/>
  <c r="R8" i="6" s="1"/>
  <c r="R5" i="5"/>
  <c r="R6" i="5" s="1"/>
  <c r="S5" i="6" l="1"/>
  <c r="Q12" i="6"/>
  <c r="S32" i="5"/>
  <c r="S33" i="5" s="1"/>
  <c r="S55" i="5" s="1"/>
  <c r="S8" i="6" s="1"/>
  <c r="S5" i="5"/>
  <c r="S6" i="5" s="1"/>
  <c r="S5" i="4"/>
  <c r="R6" i="4"/>
  <c r="R28" i="4" s="1"/>
  <c r="R6" i="6" s="1"/>
  <c r="R12" i="6" s="1"/>
  <c r="T5" i="6" l="1"/>
  <c r="T5" i="4"/>
  <c r="S6" i="4"/>
  <c r="S28" i="4" s="1"/>
  <c r="S6" i="6" s="1"/>
  <c r="T32" i="5"/>
  <c r="T33" i="5" s="1"/>
  <c r="T55" i="5" s="1"/>
  <c r="T8" i="6" s="1"/>
  <c r="T5" i="5"/>
  <c r="T6" i="5" s="1"/>
  <c r="U5" i="6" l="1"/>
  <c r="S12" i="6"/>
  <c r="U32" i="5"/>
  <c r="U33" i="5" s="1"/>
  <c r="U55" i="5" s="1"/>
  <c r="U8" i="6" s="1"/>
  <c r="U5" i="5"/>
  <c r="U6" i="5" s="1"/>
  <c r="U5" i="4"/>
  <c r="T6" i="4"/>
  <c r="T28" i="4" s="1"/>
  <c r="T6" i="6" s="1"/>
  <c r="T12" i="6" s="1"/>
  <c r="V5" i="6" l="1"/>
  <c r="V5" i="4"/>
  <c r="U6" i="4"/>
  <c r="U28" i="4" s="1"/>
  <c r="U6" i="6" s="1"/>
  <c r="V32" i="5"/>
  <c r="V33" i="5" s="1"/>
  <c r="V55" i="5" s="1"/>
  <c r="V8" i="6" s="1"/>
  <c r="V5" i="5"/>
  <c r="V6" i="5" s="1"/>
  <c r="W5" i="6" l="1"/>
  <c r="U12" i="6"/>
  <c r="W32" i="5"/>
  <c r="W33" i="5" s="1"/>
  <c r="W55" i="5" s="1"/>
  <c r="W8" i="6" s="1"/>
  <c r="W5" i="5"/>
  <c r="W6" i="5" s="1"/>
  <c r="W5" i="4"/>
  <c r="W6" i="4" s="1"/>
  <c r="W28" i="4" s="1"/>
  <c r="W6" i="6" s="1"/>
  <c r="V6" i="4"/>
  <c r="V28" i="4" s="1"/>
  <c r="V6" i="6" s="1"/>
  <c r="W12" i="6" l="1"/>
  <c r="V12" i="6"/>
  <c r="E25" i="7"/>
  <c r="D19" i="6"/>
  <c r="D20" i="6" s="1"/>
  <c r="F14" i="6" l="1"/>
  <c r="K14" i="6"/>
  <c r="O13" i="6"/>
  <c r="R13" i="6"/>
  <c r="R16" i="6" s="1"/>
  <c r="Q13" i="6"/>
  <c r="Q16" i="6" s="1"/>
  <c r="D21" i="6"/>
  <c r="E13" i="7" s="1"/>
  <c r="H14" i="6"/>
  <c r="P13" i="6"/>
  <c r="P16" i="6" s="1"/>
  <c r="V13" i="6"/>
  <c r="V16" i="6" s="1"/>
  <c r="P14" i="6"/>
  <c r="G13" i="6"/>
  <c r="V14" i="6"/>
  <c r="V17" i="6" s="1"/>
  <c r="E13" i="6"/>
  <c r="E16" i="6" s="1"/>
  <c r="O16" i="6"/>
  <c r="I14" i="6"/>
  <c r="W13" i="6"/>
  <c r="W16" i="6" s="1"/>
  <c r="K13" i="6"/>
  <c r="K16" i="6" s="1"/>
  <c r="Q14" i="6"/>
  <c r="H13" i="6"/>
  <c r="H17" i="6" s="1"/>
  <c r="N13" i="6"/>
  <c r="N16" i="6" s="1"/>
  <c r="T14" i="6"/>
  <c r="M13" i="6"/>
  <c r="M16" i="6" s="1"/>
  <c r="G14" i="6"/>
  <c r="E14" i="6"/>
  <c r="S14" i="6"/>
  <c r="D23" i="6"/>
  <c r="E15" i="7" s="1"/>
  <c r="W14" i="6"/>
  <c r="L13" i="6"/>
  <c r="L16" i="6" s="1"/>
  <c r="S13" i="6"/>
  <c r="S17" i="6" s="1"/>
  <c r="O14" i="6"/>
  <c r="O17" i="6" s="1"/>
  <c r="J14" i="6"/>
  <c r="U14" i="6"/>
  <c r="L14" i="6"/>
  <c r="T13" i="6"/>
  <c r="T16" i="6" s="1"/>
  <c r="R14" i="6"/>
  <c r="D14" i="6"/>
  <c r="I13" i="6"/>
  <c r="I16" i="6" s="1"/>
  <c r="D22" i="6"/>
  <c r="E14" i="7" s="1"/>
  <c r="J13" i="6"/>
  <c r="J16" i="6" s="1"/>
  <c r="M14" i="6"/>
  <c r="D13" i="6"/>
  <c r="U13" i="6"/>
  <c r="U16" i="6" s="1"/>
  <c r="F13" i="6"/>
  <c r="F17" i="6" s="1"/>
  <c r="N14" i="6"/>
  <c r="R17" i="6" l="1"/>
  <c r="Q17" i="6"/>
  <c r="K17" i="6"/>
  <c r="M17" i="6"/>
  <c r="F16" i="6"/>
  <c r="D17" i="6"/>
  <c r="I17" i="6"/>
  <c r="S16" i="6"/>
  <c r="N17" i="6"/>
  <c r="H16" i="6"/>
  <c r="U17" i="6"/>
  <c r="G17" i="6"/>
  <c r="E17" i="6"/>
  <c r="L17" i="6"/>
  <c r="J17" i="6"/>
  <c r="P17" i="6"/>
  <c r="T17" i="6"/>
  <c r="G16" i="6"/>
  <c r="W17" i="6"/>
  <c r="D16" i="6"/>
  <c r="E18" i="7"/>
  <c r="F18" i="7" s="1"/>
  <c r="E21" i="7"/>
  <c r="E24" i="7" s="1"/>
  <c r="E22" i="7"/>
  <c r="E19" i="7"/>
  <c r="F19" i="7" s="1"/>
</calcChain>
</file>

<file path=xl/sharedStrings.xml><?xml version="1.0" encoding="utf-8"?>
<sst xmlns="http://schemas.openxmlformats.org/spreadsheetml/2006/main" count="121" uniqueCount="106">
  <si>
    <t>Title</t>
  </si>
  <si>
    <t>Navigation</t>
  </si>
  <si>
    <t>Content</t>
  </si>
  <si>
    <t>Customization difficulty (1-3)</t>
  </si>
  <si>
    <t>Explanation of sheets</t>
  </si>
  <si>
    <t>How to customize</t>
  </si>
  <si>
    <t>1)</t>
  </si>
  <si>
    <t>2)</t>
  </si>
  <si>
    <t>3)</t>
  </si>
  <si>
    <t>If needed, check out the video in which I walk you through each and every step!</t>
  </si>
  <si>
    <t>Project Start Date</t>
  </si>
  <si>
    <t>Project End Date</t>
  </si>
  <si>
    <t>Period</t>
  </si>
  <si>
    <t>Days</t>
  </si>
  <si>
    <t>Weeks</t>
  </si>
  <si>
    <t>Months</t>
  </si>
  <si>
    <t>Quarters</t>
  </si>
  <si>
    <t>Years</t>
  </si>
  <si>
    <t>Planning Unit</t>
  </si>
  <si>
    <t>Hours</t>
  </si>
  <si>
    <t>Task</t>
  </si>
  <si>
    <t>Task 10</t>
  </si>
  <si>
    <t>Task 11</t>
  </si>
  <si>
    <t>Task 12</t>
  </si>
  <si>
    <t>Task 13</t>
  </si>
  <si>
    <t>Task 14</t>
  </si>
  <si>
    <t>Task 15</t>
  </si>
  <si>
    <t>Task 16</t>
  </si>
  <si>
    <t>Task 17</t>
  </si>
  <si>
    <t>Task 18</t>
  </si>
  <si>
    <t>Task 19</t>
  </si>
  <si>
    <t>Task 20</t>
  </si>
  <si>
    <t>Task 01</t>
  </si>
  <si>
    <t>Task 02</t>
  </si>
  <si>
    <t>Task 03</t>
  </si>
  <si>
    <t>Task 04</t>
  </si>
  <si>
    <t>Task 05</t>
  </si>
  <si>
    <t>Task 06</t>
  </si>
  <si>
    <t>Task 07</t>
  </si>
  <si>
    <t>Task 08</t>
  </si>
  <si>
    <t>Task 09</t>
  </si>
  <si>
    <t>Cost per Hour</t>
  </si>
  <si>
    <t>Plus</t>
  </si>
  <si>
    <t>Planed Cost</t>
  </si>
  <si>
    <t>Cost (Money)</t>
  </si>
  <si>
    <t>Planned Cost</t>
  </si>
  <si>
    <t>TOTAL COST</t>
  </si>
  <si>
    <t>Actual Percentage of Task Fulfilment</t>
  </si>
  <si>
    <t>Task Fulfilment (%)</t>
  </si>
  <si>
    <t>Actual Task Cost</t>
  </si>
  <si>
    <t>Actual Cost per Hour</t>
  </si>
  <si>
    <t>Actual Cost</t>
  </si>
  <si>
    <t>Budget Cost of Work Scheduled [BCWS]</t>
  </si>
  <si>
    <t>Budget Cost of Work Performed [BCWP]</t>
  </si>
  <si>
    <t>Actual Cost of Work Performed [ACWP]</t>
  </si>
  <si>
    <t>View Period End Date</t>
  </si>
  <si>
    <t>View Period End Date Index</t>
  </si>
  <si>
    <t>Schedule Performance Index [SPI]</t>
  </si>
  <si>
    <t>Cost Performance Index [CPI]</t>
  </si>
  <si>
    <t>Project Name</t>
  </si>
  <si>
    <t>Company Name</t>
  </si>
  <si>
    <t>Cost Variance [CV]</t>
  </si>
  <si>
    <t>Schedule Variance [SV]</t>
  </si>
  <si>
    <t>Created By</t>
  </si>
  <si>
    <t>Planed Value [PV]</t>
  </si>
  <si>
    <t>Earned Value [EV]</t>
  </si>
  <si>
    <t>Actual Cost [AC]</t>
  </si>
  <si>
    <t>Performed</t>
  </si>
  <si>
    <t>Planed</t>
  </si>
  <si>
    <t>Actual</t>
  </si>
  <si>
    <t>Estimated Cost at Completion [EAC]</t>
  </si>
  <si>
    <t>Estimated Date of Completion</t>
  </si>
  <si>
    <t>Setup</t>
  </si>
  <si>
    <t>Planned</t>
  </si>
  <si>
    <t>Actuals</t>
  </si>
  <si>
    <t>Summary</t>
  </si>
  <si>
    <t>Earned Value Analysis</t>
  </si>
  <si>
    <t>Easily print the "Summary" sheet landscape mode.</t>
  </si>
  <si>
    <t>Forecast Estimated Cost at Completion [EAC] and Estimated Date of Completion based on milestone date [View Period End Date]</t>
  </si>
  <si>
    <t>View projects metrics for selected milestone date [View Period End Date]</t>
  </si>
  <si>
    <t>Period Length</t>
  </si>
  <si>
    <t>Period Length can be (Days, Weeks, Months, Quarters or Years). Planning Unit can be Hours or Money (Cost).</t>
  </si>
  <si>
    <t>Planned:</t>
  </si>
  <si>
    <t>Actuals:</t>
  </si>
  <si>
    <t xml:space="preserve">In this sheet you should fill in all planned cost. </t>
  </si>
  <si>
    <t xml:space="preserve">In this sheet you should fill in all actual cost </t>
  </si>
  <si>
    <t>Based on Planning Unit selection in "Setup" sheet values entered for each period should be shown in Hours or Money. If Planned Value is Hours it is important to define hourly cost for each task in column "C".</t>
  </si>
  <si>
    <t xml:space="preserve">Actual Percentage of Task Fulfilment (first table in this sheet) is placeholder for percentage of task is completed in each period. All percentages for each task are summed in column "C". Please note that total percentage cannot be more then 100% </t>
  </si>
  <si>
    <t>Setup:</t>
  </si>
  <si>
    <t xml:space="preserve">The most important sheet in this Template. You must fill in Project Start Date and Project Start Date. </t>
  </si>
  <si>
    <t>Actual Task Cost (second table in this sheet) will reflect costs from "Planned Sheet". You can change any value here with planned values. All changed values will  automatically get yellow background color.</t>
  </si>
  <si>
    <t>Summary:</t>
  </si>
  <si>
    <t xml:space="preserve">You can change names of the tasks in  "Planned" sheet. These names will be automatically transformed to all other sheets in this template. </t>
  </si>
  <si>
    <t xml:space="preserve">You can change names in top section of "Setup" sheet (Company Name, Project Name, Created By) to fit your proposes. These names will be automatically transformed to "Summary" sheet. </t>
  </si>
  <si>
    <t>Definitions for key term</t>
  </si>
  <si>
    <t>Final sheet where all end results are shown. You can change View Period End Date from dropdown menu (cell "E7") to see metrics at any period of the project.</t>
  </si>
  <si>
    <r>
      <rPr>
        <b/>
        <sz val="10"/>
        <color theme="1"/>
        <rFont val="Arial"/>
        <family val="2"/>
      </rPr>
      <t>Planed Value [PV]</t>
    </r>
    <r>
      <rPr>
        <sz val="10"/>
        <color theme="1"/>
        <rFont val="Arial"/>
        <family val="2"/>
      </rPr>
      <t xml:space="preserve"> - is the approved value of the work to be completed in a given time. It is the value that you should have been earned as per the schedule.</t>
    </r>
  </si>
  <si>
    <r>
      <rPr>
        <b/>
        <sz val="10"/>
        <color theme="1"/>
        <rFont val="Arial"/>
        <family val="2"/>
      </rPr>
      <t>Actual Cost [AC]</t>
    </r>
    <r>
      <rPr>
        <sz val="10"/>
        <color theme="1"/>
        <rFont val="Arial"/>
        <family val="2"/>
      </rPr>
      <t xml:space="preserve"> - is the total cost incurred for the actual work completed to date. Simply put, it is the amount of money you have spent to date.</t>
    </r>
  </si>
  <si>
    <r>
      <rPr>
        <b/>
        <sz val="10"/>
        <color theme="1"/>
        <rFont val="Arial"/>
        <family val="2"/>
      </rPr>
      <t>Earned Value [EV]</t>
    </r>
    <r>
      <rPr>
        <sz val="10"/>
        <color theme="1"/>
        <rFont val="Arial"/>
        <family val="2"/>
      </rPr>
      <t xml:space="preserve"> -  is the value of the work actually completed to date. If the project is terminated today, Earned Value will show you the value that the project has produced.</t>
    </r>
  </si>
  <si>
    <r>
      <rPr>
        <b/>
        <sz val="10"/>
        <color theme="1"/>
        <rFont val="Arial"/>
        <family val="2"/>
      </rPr>
      <t>Cost Variance [CV]</t>
    </r>
    <r>
      <rPr>
        <sz val="10"/>
        <color theme="1"/>
        <rFont val="Arial"/>
        <family val="2"/>
      </rPr>
      <t xml:space="preserve"> - indicates how much over or under budget the project is. (Positive = indicates how much under budget the project |Negative = indicates how much over budget the project)</t>
    </r>
  </si>
  <si>
    <r>
      <rPr>
        <b/>
        <sz val="10"/>
        <color theme="1"/>
        <rFont val="Arial"/>
        <family val="2"/>
      </rPr>
      <t>Schedule Variance [SV]</t>
    </r>
    <r>
      <rPr>
        <sz val="10"/>
        <color theme="1"/>
        <rFont val="Arial"/>
        <family val="2"/>
      </rPr>
      <t xml:space="preserve"> - Schedule Variance (SV) indicates how much ahead or behind schedule the project is. (Positive = Indicates we are ahead of schedule | Negative = Indicates we are behind of schedule</t>
    </r>
  </si>
  <si>
    <r>
      <rPr>
        <b/>
        <sz val="10"/>
        <color theme="1"/>
        <rFont val="Arial"/>
        <family val="2"/>
      </rPr>
      <t>Cost Performance Index [CPI]</t>
    </r>
    <r>
      <rPr>
        <sz val="10"/>
        <color theme="1"/>
        <rFont val="Arial"/>
        <family val="2"/>
      </rPr>
      <t xml:space="preserve"> -  is a measure of the financial effectiveness and efficiency of a project. It represents the amount of completed work for every unit of cost spent.
</t>
    </r>
  </si>
  <si>
    <r>
      <rPr>
        <b/>
        <sz val="10"/>
        <color theme="1"/>
        <rFont val="Arial"/>
        <family val="2"/>
      </rPr>
      <t>Schedule Performance Index [SPI]</t>
    </r>
    <r>
      <rPr>
        <sz val="10"/>
        <color theme="1"/>
        <rFont val="Arial"/>
        <family val="2"/>
      </rPr>
      <t xml:space="preserve"> - is a measure of how close the project is to being completed compared to the schedule.</t>
    </r>
  </si>
  <si>
    <r>
      <rPr>
        <b/>
        <sz val="10"/>
        <color theme="1"/>
        <rFont val="Arial"/>
        <family val="2"/>
      </rPr>
      <t>Estimated Cost at Completion [EAC]</t>
    </r>
    <r>
      <rPr>
        <sz val="10"/>
        <color theme="1"/>
        <rFont val="Arial"/>
        <family val="2"/>
      </rPr>
      <t xml:space="preserve"> -  is the forecasted cost of the project when a project has already been started.</t>
    </r>
  </si>
  <si>
    <r>
      <rPr>
        <b/>
        <sz val="10"/>
        <color theme="1"/>
        <rFont val="Arial"/>
        <family val="2"/>
      </rPr>
      <t>Estimated Date of Completion</t>
    </r>
    <r>
      <rPr>
        <sz val="10"/>
        <color theme="1"/>
        <rFont val="Arial"/>
        <family val="2"/>
      </rPr>
      <t xml:space="preserve"> - is project completion date as per current parameters.</t>
    </r>
  </si>
  <si>
    <t>With this file, you can easily compare your project Planed Value [PV] vs Earned Value [EV] vs Actual Cost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</si>
</sst>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409]d\-mmm\-yy;@"/>
    <numFmt numFmtId="166" formatCode="[$-409]d\-mmm\-yyyy;@"/>
    <numFmt numFmtId="167" formatCode="&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theme="1"/>
      <name val="Arial"/>
      <family val="2"/>
    </font>
    <font>
      <sz val="10"/>
      <color theme="1"/>
      <name val="Arial"/>
      <family val="2"/>
    </font>
    <font>
      <b/>
      <sz val="10"/>
      <color theme="1"/>
      <name val="Arial"/>
      <family val="2"/>
    </font>
    <font>
      <b/>
      <sz val="10"/>
      <name val="Arial"/>
      <family val="2"/>
    </font>
    <font>
      <u/>
      <sz val="10"/>
      <color theme="10"/>
      <name val="Arial"/>
      <family val="2"/>
    </font>
    <font>
      <b/>
      <sz val="10"/>
      <color theme="0"/>
      <name val="Arial"/>
      <family val="2"/>
    </font>
    <font>
      <sz val="8"/>
      <name val="Calibri"/>
      <family val="2"/>
      <scheme val="minor"/>
    </font>
    <font>
      <b/>
      <sz val="9"/>
      <color theme="1"/>
      <name val="Arial"/>
      <family val="2"/>
    </font>
    <font>
      <b/>
      <sz val="9"/>
      <color theme="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rgb="FF8FCFAD"/>
        <bgColor indexed="64"/>
      </patternFill>
    </fill>
    <fill>
      <patternFill patternType="solid">
        <fgColor theme="2"/>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5">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3" fillId="0" borderId="0"/>
    <xf numFmtId="0" fontId="5" fillId="0" borderId="0"/>
  </cellStyleXfs>
  <cellXfs count="70">
    <xf numFmtId="0" fontId="0" fillId="0" borderId="0" xfId="0"/>
    <xf numFmtId="0" fontId="4" fillId="0" borderId="0" xfId="3" applyFont="1"/>
    <xf numFmtId="0" fontId="5" fillId="0" borderId="0" xfId="4"/>
    <xf numFmtId="0" fontId="4" fillId="2" borderId="0" xfId="3" applyFont="1" applyFill="1"/>
    <xf numFmtId="0" fontId="6" fillId="0" borderId="0" xfId="4" applyFont="1"/>
    <xf numFmtId="0" fontId="7" fillId="2" borderId="0" xfId="3" applyFont="1" applyFill="1"/>
    <xf numFmtId="0" fontId="6" fillId="0" borderId="0" xfId="4" quotePrefix="1" applyFont="1" applyAlignment="1">
      <alignment horizontal="right"/>
    </xf>
    <xf numFmtId="0" fontId="6" fillId="0" borderId="0" xfId="4" applyFont="1" applyAlignment="1">
      <alignment horizontal="right"/>
    </xf>
    <xf numFmtId="0" fontId="5" fillId="0" borderId="0" xfId="4" quotePrefix="1" applyAlignment="1">
      <alignment horizontal="right"/>
    </xf>
    <xf numFmtId="0" fontId="5" fillId="0" borderId="0" xfId="0" applyFont="1"/>
    <xf numFmtId="0" fontId="5" fillId="0" borderId="0" xfId="0" applyFont="1" applyAlignment="1">
      <alignment horizontal="left" vertical="center"/>
    </xf>
    <xf numFmtId="0" fontId="2" fillId="0" borderId="0" xfId="0" applyFont="1"/>
    <xf numFmtId="14" fontId="0" fillId="0" borderId="0" xfId="0" applyNumberFormat="1"/>
    <xf numFmtId="165" fontId="9" fillId="3" borderId="0" xfId="0" applyNumberFormat="1" applyFont="1" applyFill="1" applyAlignment="1">
      <alignment horizontal="center" wrapText="1"/>
    </xf>
    <xf numFmtId="164" fontId="0" fillId="0" borderId="0" xfId="0" applyNumberFormat="1"/>
    <xf numFmtId="165" fontId="0" fillId="0" borderId="0" xfId="0" applyNumberFormat="1"/>
    <xf numFmtId="2" fontId="0" fillId="0" borderId="0" xfId="0" applyNumberFormat="1"/>
    <xf numFmtId="0" fontId="9" fillId="3" borderId="2" xfId="0" applyFont="1" applyFill="1" applyBorder="1" applyAlignment="1">
      <alignment horizontal="left"/>
    </xf>
    <xf numFmtId="166" fontId="5" fillId="0" borderId="1" xfId="0" applyNumberFormat="1" applyFont="1" applyBorder="1"/>
    <xf numFmtId="0" fontId="5" fillId="0" borderId="1" xfId="0" applyFont="1" applyBorder="1" applyAlignment="1">
      <alignment horizontal="right"/>
    </xf>
    <xf numFmtId="0" fontId="5" fillId="0" borderId="9" xfId="0" applyFont="1" applyBorder="1"/>
    <xf numFmtId="164" fontId="5" fillId="0" borderId="11" xfId="0" applyNumberFormat="1" applyFont="1" applyBorder="1"/>
    <xf numFmtId="0" fontId="5" fillId="0" borderId="11" xfId="0" applyFont="1" applyBorder="1"/>
    <xf numFmtId="164" fontId="9" fillId="3" borderId="1" xfId="0" applyNumberFormat="1" applyFont="1" applyFill="1" applyBorder="1" applyAlignment="1">
      <alignment horizontal="center" wrapText="1"/>
    </xf>
    <xf numFmtId="165" fontId="9" fillId="3" borderId="12" xfId="0" applyNumberFormat="1" applyFont="1" applyFill="1" applyBorder="1" applyAlignment="1">
      <alignment horizontal="center" wrapText="1"/>
    </xf>
    <xf numFmtId="0" fontId="9" fillId="3" borderId="2" xfId="0" applyFont="1" applyFill="1" applyBorder="1" applyAlignment="1">
      <alignment horizontal="center"/>
    </xf>
    <xf numFmtId="0" fontId="9" fillId="3" borderId="1" xfId="0" applyFont="1" applyFill="1" applyBorder="1" applyAlignment="1">
      <alignment horizontal="center" wrapText="1"/>
    </xf>
    <xf numFmtId="164" fontId="5" fillId="5" borderId="11" xfId="0" applyNumberFormat="1" applyFont="1" applyFill="1" applyBorder="1"/>
    <xf numFmtId="0" fontId="5" fillId="5" borderId="13" xfId="0" applyFont="1" applyFill="1" applyBorder="1" applyAlignment="1">
      <alignment horizontal="center" wrapText="1"/>
    </xf>
    <xf numFmtId="164" fontId="6" fillId="5" borderId="6" xfId="0" applyNumberFormat="1" applyFont="1" applyFill="1" applyBorder="1"/>
    <xf numFmtId="0" fontId="6" fillId="0" borderId="0" xfId="0" applyFont="1"/>
    <xf numFmtId="165" fontId="9" fillId="3" borderId="8" xfId="0" applyNumberFormat="1" applyFont="1" applyFill="1" applyBorder="1" applyAlignment="1">
      <alignment horizontal="center" wrapText="1"/>
    </xf>
    <xf numFmtId="0" fontId="5" fillId="5" borderId="14" xfId="0" applyFont="1" applyFill="1" applyBorder="1" applyAlignment="1">
      <alignment horizontal="center" wrapText="1"/>
    </xf>
    <xf numFmtId="9" fontId="5" fillId="0" borderId="12" xfId="1" applyFont="1" applyBorder="1"/>
    <xf numFmtId="9" fontId="5" fillId="0" borderId="8" xfId="1" applyFont="1" applyBorder="1"/>
    <xf numFmtId="9" fontId="5" fillId="0" borderId="0" xfId="1" applyFont="1" applyBorder="1"/>
    <xf numFmtId="9" fontId="5" fillId="0" borderId="10" xfId="1" applyFont="1" applyBorder="1"/>
    <xf numFmtId="9" fontId="5" fillId="0" borderId="13" xfId="1" applyFont="1" applyBorder="1"/>
    <xf numFmtId="9" fontId="5" fillId="0" borderId="14" xfId="1" applyFont="1" applyBorder="1"/>
    <xf numFmtId="0" fontId="0" fillId="0" borderId="1" xfId="0" applyBorder="1"/>
    <xf numFmtId="0" fontId="5" fillId="4" borderId="5" xfId="4" applyFill="1" applyBorder="1"/>
    <xf numFmtId="0" fontId="5" fillId="4" borderId="1" xfId="4" applyFill="1" applyBorder="1"/>
    <xf numFmtId="167" fontId="0" fillId="0" borderId="1" xfId="0" applyNumberFormat="1" applyBorder="1"/>
    <xf numFmtId="167" fontId="0" fillId="0" borderId="5" xfId="0" applyNumberFormat="1" applyBorder="1"/>
    <xf numFmtId="2" fontId="0" fillId="0" borderId="1" xfId="0" applyNumberFormat="1" applyBorder="1"/>
    <xf numFmtId="0" fontId="5" fillId="5" borderId="9" xfId="0" applyFont="1" applyFill="1" applyBorder="1"/>
    <xf numFmtId="0" fontId="5" fillId="5" borderId="7" xfId="0" applyFont="1" applyFill="1" applyBorder="1"/>
    <xf numFmtId="9" fontId="5" fillId="5" borderId="4" xfId="1" applyFont="1" applyFill="1" applyBorder="1" applyAlignment="1">
      <alignment horizontal="center"/>
    </xf>
    <xf numFmtId="9" fontId="5" fillId="5" borderId="11" xfId="1" applyFont="1" applyFill="1" applyBorder="1" applyAlignment="1">
      <alignment horizontal="center"/>
    </xf>
    <xf numFmtId="0" fontId="5" fillId="5" borderId="15" xfId="0" applyFont="1" applyFill="1" applyBorder="1"/>
    <xf numFmtId="9" fontId="5" fillId="5" borderId="5" xfId="1" applyFont="1" applyFill="1" applyBorder="1" applyAlignment="1">
      <alignment horizontal="center"/>
    </xf>
    <xf numFmtId="164" fontId="5" fillId="0" borderId="0" xfId="0" applyNumberFormat="1" applyFont="1"/>
    <xf numFmtId="2" fontId="0" fillId="0" borderId="4" xfId="0" applyNumberFormat="1" applyBorder="1"/>
    <xf numFmtId="164" fontId="11" fillId="5" borderId="6" xfId="0" applyNumberFormat="1" applyFont="1" applyFill="1" applyBorder="1"/>
    <xf numFmtId="164" fontId="12" fillId="3" borderId="1" xfId="0" applyNumberFormat="1" applyFont="1" applyFill="1" applyBorder="1" applyAlignment="1">
      <alignment horizontal="center" wrapText="1"/>
    </xf>
    <xf numFmtId="164" fontId="11" fillId="5" borderId="11" xfId="0" applyNumberFormat="1" applyFont="1" applyFill="1" applyBorder="1"/>
    <xf numFmtId="0" fontId="8" fillId="2" borderId="0" xfId="2" applyFill="1"/>
    <xf numFmtId="166" fontId="2" fillId="6" borderId="1" xfId="0" applyNumberFormat="1" applyFont="1" applyFill="1" applyBorder="1"/>
    <xf numFmtId="0" fontId="6" fillId="0" borderId="0" xfId="4" applyFont="1" applyAlignment="1">
      <alignment vertical="top"/>
    </xf>
    <xf numFmtId="0" fontId="5" fillId="0" borderId="9" xfId="0" applyFont="1" applyBorder="1" applyAlignment="1">
      <alignment horizontal="left" vertical="center" wrapText="1"/>
    </xf>
    <xf numFmtId="0" fontId="5" fillId="0" borderId="2" xfId="0" applyFont="1" applyBorder="1" applyAlignment="1">
      <alignment horizontal="left"/>
    </xf>
    <xf numFmtId="0" fontId="5" fillId="0" borderId="3" xfId="0" applyFont="1" applyBorder="1" applyAlignment="1">
      <alignment horizontal="left"/>
    </xf>
    <xf numFmtId="0" fontId="9" fillId="3" borderId="2" xfId="0" applyFont="1" applyFill="1" applyBorder="1" applyAlignment="1">
      <alignment horizontal="left" wrapText="1"/>
    </xf>
    <xf numFmtId="0" fontId="9" fillId="3" borderId="3" xfId="0" applyFont="1" applyFill="1" applyBorder="1" applyAlignment="1">
      <alignment horizontal="left"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165" fontId="9" fillId="3" borderId="4" xfId="0" applyNumberFormat="1" applyFont="1" applyFill="1" applyBorder="1" applyAlignment="1">
      <alignment horizontal="center" vertical="center" wrapText="1"/>
    </xf>
    <xf numFmtId="165" fontId="9" fillId="3" borderId="5" xfId="0" applyNumberFormat="1" applyFont="1" applyFill="1" applyBorder="1" applyAlignment="1">
      <alignment horizontal="center" vertical="center" wrapText="1"/>
    </xf>
    <xf numFmtId="0" fontId="0" fillId="0" borderId="2" xfId="0" applyBorder="1" applyAlignment="1">
      <alignment horizontal="left"/>
    </xf>
    <xf numFmtId="0" fontId="0" fillId="0" borderId="3" xfId="0" applyBorder="1" applyAlignment="1">
      <alignment horizontal="left"/>
    </xf>
  </cellXfs>
  <cellStyles count="5">
    <cellStyle name="Hyperlink" xfId="2" builtinId="8"/>
    <cellStyle name="Normal" xfId="0" builtinId="0"/>
    <cellStyle name="Normal 2" xfId="3" xr:uid="{6A7EEE84-D2CC-40CD-87BD-BE3EA8AE7113}"/>
    <cellStyle name="Normal 2 2" xfId="4" xr:uid="{D94472C1-AE59-47FE-9747-F83D3C6F4B8A}"/>
    <cellStyle name="Percent" xfId="1" builtinId="5"/>
  </cellStyles>
  <dxfs count="15">
    <dxf>
      <font>
        <b/>
        <i val="0"/>
        <color theme="0"/>
      </font>
      <fill>
        <patternFill>
          <bgColor rgb="FF00B050"/>
        </patternFill>
      </fill>
    </dxf>
    <dxf>
      <font>
        <b/>
        <i val="0"/>
        <color theme="0"/>
      </font>
      <fill>
        <patternFill>
          <bgColor rgb="FFBF4501"/>
        </patternFill>
      </fill>
    </dxf>
    <dxf>
      <font>
        <color rgb="FF00B050"/>
      </font>
      <fill>
        <patternFill patternType="none">
          <bgColor auto="1"/>
        </patternFill>
      </fill>
    </dxf>
    <dxf>
      <font>
        <color rgb="FFFF0000"/>
      </font>
    </dxf>
    <dxf>
      <font>
        <color rgb="FF00B050"/>
      </font>
      <fill>
        <patternFill patternType="none">
          <bgColor auto="1"/>
        </patternFill>
      </fill>
    </dxf>
    <dxf>
      <font>
        <color rgb="FFFF0000"/>
      </font>
    </dxf>
    <dxf>
      <font>
        <color rgb="FF00B050"/>
      </font>
    </dxf>
    <dxf>
      <font>
        <color rgb="FFFF0000"/>
      </font>
    </dxf>
    <dxf>
      <numFmt numFmtId="0" formatCode="General"/>
    </dxf>
    <dxf>
      <numFmt numFmtId="164" formatCode="_(&quot;$&quot;* #,##0.00_);_(&quot;$&quot;* \(#,##0.00\);_(&quot;$&quot;* &quot;-&quot;??_);_(@_)"/>
    </dxf>
    <dxf>
      <fill>
        <patternFill>
          <bgColor rgb="FFFFFF00"/>
        </patternFill>
      </fill>
    </dxf>
    <dxf>
      <fill>
        <patternFill>
          <bgColor theme="5" tint="0.59996337778862885"/>
        </patternFill>
      </fill>
    </dxf>
    <dxf>
      <numFmt numFmtId="0" formatCode="General"/>
    </dxf>
    <dxf>
      <numFmt numFmtId="164" formatCode="_(&quot;$&quot;* #,##0.00_);_(&quot;$&quot;* \(#,##0.00\);_(&quot;$&quot;* &quot;-&quot;??_);_(@_)"/>
    </dxf>
    <dxf>
      <fill>
        <patternFill>
          <bgColor theme="5" tint="0.59996337778862885"/>
        </patternFill>
      </fill>
    </dxf>
  </dxfs>
  <tableStyles count="1" defaultTableStyle="TableStyleMedium2" defaultPivotStyle="PivotStyleLight16">
    <tableStyle name="Invisible" pivot="0" table="0" count="0" xr9:uid="{73D78C20-EA43-4AC0-9198-DC380F84F2DA}"/>
  </tableStyles>
  <colors>
    <mruColors>
      <color rgb="FFBF4501"/>
      <color rgb="FFF6C1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Earned</a:t>
            </a:r>
            <a:r>
              <a:rPr lang="en-US" baseline="0"/>
              <a:t> Value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Calculations!$C$12</c:f>
              <c:strCache>
                <c:ptCount val="1"/>
                <c:pt idx="0">
                  <c:v>Planed Value [PV]</c:v>
                </c:pt>
              </c:strCache>
            </c:strRef>
          </c:tx>
          <c:spPr>
            <a:ln w="28575" cap="rnd">
              <a:solidFill>
                <a:schemeClr val="accent5"/>
              </a:solidFill>
              <a:round/>
            </a:ln>
            <a:effectLst/>
          </c:spPr>
          <c:marker>
            <c:symbol val="circle"/>
            <c:size val="5"/>
            <c:spPr>
              <a:solidFill>
                <a:schemeClr val="accent1"/>
              </a:solidFill>
              <a:ln w="9525">
                <a:solidFill>
                  <a:schemeClr val="accent1"/>
                </a:solidFill>
              </a:ln>
              <a:effectLst/>
            </c:spPr>
          </c:marker>
          <c:cat>
            <c:multiLvlStrRef>
              <c:f>Calculations!$D$5:$W$5</c:f>
            </c:multiLvlStrRef>
          </c:cat>
          <c:val>
            <c:numRef>
              <c:f>Calculations!$D$12:$W$12</c:f>
              <c:numCache>
                <c:formatCode>_("$"* #,##0.00_);_("$"* \(#,##0.00\);_("$"* "-"??_);_(@_)</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00-DB14-454F-B551-E969E96998DE}"/>
            </c:ext>
          </c:extLst>
        </c:ser>
        <c:ser>
          <c:idx val="1"/>
          <c:order val="1"/>
          <c:tx>
            <c:strRef>
              <c:f>Calculations!$C$13</c:f>
              <c:strCache>
                <c:ptCount val="1"/>
                <c:pt idx="0">
                  <c:v>Earned Value [EV]</c:v>
                </c:pt>
              </c:strCache>
            </c:strRef>
          </c:tx>
          <c:spPr>
            <a:ln w="28575" cap="rnd">
              <a:solidFill>
                <a:srgbClr val="92D050"/>
              </a:solidFill>
              <a:round/>
            </a:ln>
            <a:effectLst/>
          </c:spPr>
          <c:marker>
            <c:symbol val="circle"/>
            <c:size val="5"/>
            <c:spPr>
              <a:solidFill>
                <a:srgbClr val="00B050"/>
              </a:solidFill>
              <a:ln w="9525">
                <a:solidFill>
                  <a:srgbClr val="00B050"/>
                </a:solidFill>
              </a:ln>
              <a:effectLst/>
            </c:spPr>
          </c:marker>
          <c:cat>
            <c:multiLvlStrRef>
              <c:f>Calculations!$D$5:$W$5</c:f>
            </c:multiLvlStrRef>
          </c:cat>
          <c:val>
            <c:numRef>
              <c:f>Calculations!$D$13:$W$13</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DB14-454F-B551-E969E96998DE}"/>
            </c:ext>
          </c:extLst>
        </c:ser>
        <c:ser>
          <c:idx val="2"/>
          <c:order val="2"/>
          <c:tx>
            <c:strRef>
              <c:f>Calculations!$C$14</c:f>
              <c:strCache>
                <c:ptCount val="1"/>
                <c:pt idx="0">
                  <c:v>Actual Cost [AC]</c:v>
                </c:pt>
              </c:strCache>
            </c:strRef>
          </c:tx>
          <c:spPr>
            <a:ln w="28575" cap="rnd">
              <a:solidFill>
                <a:schemeClr val="accent2"/>
              </a:solidFill>
              <a:round/>
            </a:ln>
            <a:effectLst/>
          </c:spPr>
          <c:marker>
            <c:symbol val="circle"/>
            <c:size val="5"/>
            <c:spPr>
              <a:solidFill>
                <a:srgbClr val="FF0000"/>
              </a:solidFill>
              <a:ln w="9525">
                <a:solidFill>
                  <a:srgbClr val="FF0000"/>
                </a:solidFill>
              </a:ln>
              <a:effectLst/>
            </c:spPr>
          </c:marker>
          <c:cat>
            <c:multiLvlStrRef>
              <c:f>Calculations!$D$5:$W$5</c:f>
            </c:multiLvlStrRef>
          </c:cat>
          <c:val>
            <c:numRef>
              <c:f>Calculations!$D$14:$W$14</c:f>
              <c:numCache>
                <c:formatCode>_("$"* #,##0.00_);_("$"* \(#,##0.00\);_("$"* "-"??_);_(@_)</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DB14-454F-B551-E969E96998DE}"/>
            </c:ext>
          </c:extLst>
        </c:ser>
        <c:dLbls>
          <c:showLegendKey val="0"/>
          <c:showVal val="0"/>
          <c:showCatName val="0"/>
          <c:showSerName val="0"/>
          <c:showPercent val="0"/>
          <c:showBubbleSize val="0"/>
        </c:dLbls>
        <c:marker val="1"/>
        <c:smooth val="0"/>
        <c:axId val="670108560"/>
        <c:axId val="545768464"/>
      </c:lineChart>
      <c:catAx>
        <c:axId val="670108560"/>
        <c:scaling>
          <c:orientation val="minMax"/>
        </c:scaling>
        <c:delete val="0"/>
        <c:axPos val="b"/>
        <c:numFmt formatCode="[$-409]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68464"/>
        <c:crosses val="autoZero"/>
        <c:auto val="1"/>
        <c:lblAlgn val="ctr"/>
        <c:lblOffset val="100"/>
        <c:noMultiLvlLbl val="0"/>
      </c:catAx>
      <c:valAx>
        <c:axId val="545768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08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295275</xdr:colOff>
      <xdr:row>0</xdr:row>
      <xdr:rowOff>152399</xdr:rowOff>
    </xdr:from>
    <xdr:to>
      <xdr:col>17</xdr:col>
      <xdr:colOff>104775</xdr:colOff>
      <xdr:row>25</xdr:row>
      <xdr:rowOff>19050</xdr:rowOff>
    </xdr:to>
    <xdr:graphicFrame macro="">
      <xdr:nvGraphicFramePr>
        <xdr:cNvPr id="2" name="Chart 1">
          <a:extLst>
            <a:ext uri="{FF2B5EF4-FFF2-40B4-BE49-F238E27FC236}">
              <a16:creationId xmlns:a16="http://schemas.microsoft.com/office/drawing/2014/main" id="{B7672F30-E405-4843-B494-1FF24A08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F0B13-4F4D-44B0-B94C-2C2C4542CAC9}">
  <sheetPr>
    <tabColor rgb="FFC00000"/>
  </sheetPr>
  <dimension ref="A1:D44"/>
  <sheetViews>
    <sheetView showGridLines="0" tabSelected="1" zoomScale="115" zoomScaleNormal="115" workbookViewId="0">
      <selection activeCell="E14" sqref="E14"/>
    </sheetView>
  </sheetViews>
  <sheetFormatPr defaultColWidth="10.140625" defaultRowHeight="15" x14ac:dyDescent="0.2"/>
  <cols>
    <col min="1" max="1" width="24.140625" style="3" customWidth="1"/>
    <col min="2" max="2" width="22.85546875" style="2" customWidth="1"/>
    <col min="3" max="3" width="26.7109375" style="2" customWidth="1"/>
    <col min="4" max="16384" width="10.140625" style="2"/>
  </cols>
  <sheetData>
    <row r="1" spans="1:4" x14ac:dyDescent="0.2">
      <c r="A1" s="1"/>
    </row>
    <row r="2" spans="1:4" x14ac:dyDescent="0.2">
      <c r="A2" s="1"/>
    </row>
    <row r="3" spans="1:4" x14ac:dyDescent="0.2">
      <c r="A3" s="1"/>
    </row>
    <row r="4" spans="1:4" ht="3.6" customHeight="1" x14ac:dyDescent="0.2">
      <c r="A4" s="1"/>
    </row>
    <row r="5" spans="1:4" x14ac:dyDescent="0.2">
      <c r="B5" s="4" t="s">
        <v>0</v>
      </c>
      <c r="D5" s="4" t="s">
        <v>76</v>
      </c>
    </row>
    <row r="7" spans="1:4" ht="12.75" x14ac:dyDescent="0.2">
      <c r="A7" s="5" t="s">
        <v>1</v>
      </c>
      <c r="B7" s="4" t="s">
        <v>2</v>
      </c>
      <c r="D7" s="2" t="s">
        <v>105</v>
      </c>
    </row>
    <row r="8" spans="1:4" x14ac:dyDescent="0.2">
      <c r="D8" s="2" t="s">
        <v>79</v>
      </c>
    </row>
    <row r="9" spans="1:4" ht="12.75" x14ac:dyDescent="0.2">
      <c r="A9" s="56" t="s">
        <v>72</v>
      </c>
      <c r="D9" s="2" t="s">
        <v>78</v>
      </c>
    </row>
    <row r="10" spans="1:4" ht="12.75" x14ac:dyDescent="0.2">
      <c r="A10" s="56" t="s">
        <v>73</v>
      </c>
      <c r="D10" s="2" t="s">
        <v>77</v>
      </c>
    </row>
    <row r="11" spans="1:4" ht="12.75" x14ac:dyDescent="0.2">
      <c r="A11" s="56" t="s">
        <v>74</v>
      </c>
    </row>
    <row r="12" spans="1:4" ht="12.75" x14ac:dyDescent="0.2">
      <c r="A12" s="56" t="s">
        <v>75</v>
      </c>
    </row>
    <row r="15" spans="1:4" x14ac:dyDescent="0.2">
      <c r="B15" s="4" t="s">
        <v>3</v>
      </c>
      <c r="D15" s="4">
        <v>1</v>
      </c>
    </row>
    <row r="17" spans="2:4" x14ac:dyDescent="0.2">
      <c r="B17" s="4" t="s">
        <v>4</v>
      </c>
      <c r="C17" s="6" t="s">
        <v>88</v>
      </c>
      <c r="D17" s="2" t="s">
        <v>89</v>
      </c>
    </row>
    <row r="18" spans="2:4" x14ac:dyDescent="0.2">
      <c r="B18" s="4"/>
      <c r="C18" s="6"/>
      <c r="D18" s="2" t="s">
        <v>81</v>
      </c>
    </row>
    <row r="19" spans="2:4" x14ac:dyDescent="0.2">
      <c r="C19" s="7" t="s">
        <v>82</v>
      </c>
      <c r="D19" s="2" t="s">
        <v>84</v>
      </c>
    </row>
    <row r="20" spans="2:4" x14ac:dyDescent="0.2">
      <c r="C20" s="7"/>
      <c r="D20" s="2" t="s">
        <v>86</v>
      </c>
    </row>
    <row r="21" spans="2:4" x14ac:dyDescent="0.2">
      <c r="C21" s="7" t="s">
        <v>83</v>
      </c>
      <c r="D21" s="2" t="s">
        <v>85</v>
      </c>
    </row>
    <row r="22" spans="2:4" x14ac:dyDescent="0.2">
      <c r="C22" s="7"/>
      <c r="D22" s="2" t="s">
        <v>87</v>
      </c>
    </row>
    <row r="23" spans="2:4" x14ac:dyDescent="0.2">
      <c r="C23" s="7"/>
      <c r="D23" s="2" t="s">
        <v>90</v>
      </c>
    </row>
    <row r="24" spans="2:4" x14ac:dyDescent="0.2">
      <c r="C24" s="7" t="s">
        <v>91</v>
      </c>
      <c r="D24" s="2" t="s">
        <v>95</v>
      </c>
    </row>
    <row r="25" spans="2:4" x14ac:dyDescent="0.2">
      <c r="C25" s="7"/>
    </row>
    <row r="26" spans="2:4" x14ac:dyDescent="0.2">
      <c r="C26" s="7"/>
    </row>
    <row r="27" spans="2:4" x14ac:dyDescent="0.2">
      <c r="B27" s="4" t="s">
        <v>5</v>
      </c>
      <c r="C27" s="8" t="s">
        <v>6</v>
      </c>
      <c r="D27" s="2" t="s">
        <v>93</v>
      </c>
    </row>
    <row r="28" spans="2:4" x14ac:dyDescent="0.2">
      <c r="C28" s="8" t="s">
        <v>7</v>
      </c>
      <c r="D28" s="2" t="s">
        <v>92</v>
      </c>
    </row>
    <row r="29" spans="2:4" x14ac:dyDescent="0.2">
      <c r="C29" s="8" t="s">
        <v>8</v>
      </c>
      <c r="D29" s="2" t="s">
        <v>9</v>
      </c>
    </row>
    <row r="32" spans="2:4" x14ac:dyDescent="0.2">
      <c r="B32" s="58" t="s">
        <v>94</v>
      </c>
      <c r="D32" s="2" t="s">
        <v>96</v>
      </c>
    </row>
    <row r="33" spans="4:4" x14ac:dyDescent="0.2">
      <c r="D33" s="2" t="s">
        <v>98</v>
      </c>
    </row>
    <row r="34" spans="4:4" x14ac:dyDescent="0.2">
      <c r="D34" s="2" t="s">
        <v>97</v>
      </c>
    </row>
    <row r="37" spans="4:4" x14ac:dyDescent="0.2">
      <c r="D37" s="2" t="s">
        <v>99</v>
      </c>
    </row>
    <row r="38" spans="4:4" x14ac:dyDescent="0.2">
      <c r="D38" s="2" t="s">
        <v>100</v>
      </c>
    </row>
    <row r="40" spans="4:4" x14ac:dyDescent="0.2">
      <c r="D40" s="2" t="s">
        <v>101</v>
      </c>
    </row>
    <row r="41" spans="4:4" x14ac:dyDescent="0.2">
      <c r="D41" s="2" t="s">
        <v>102</v>
      </c>
    </row>
    <row r="43" spans="4:4" x14ac:dyDescent="0.2">
      <c r="D43" s="2" t="s">
        <v>103</v>
      </c>
    </row>
    <row r="44" spans="4:4" x14ac:dyDescent="0.2">
      <c r="D44" s="2" t="s">
        <v>104</v>
      </c>
    </row>
  </sheetData>
  <conditionalFormatting sqref="D15">
    <cfRule type="iconSet" priority="1">
      <iconSet reverse="1">
        <cfvo type="percent" val="0"/>
        <cfvo type="num" val="1" gte="0"/>
        <cfvo type="num" val="2" gte="0"/>
      </iconSet>
    </cfRule>
  </conditionalFormatting>
  <hyperlinks>
    <hyperlink ref="A9" location="Stetup!A1" display="Inventory Master List" xr:uid="{AE69EFFD-6453-4391-BC34-564CC930C58B}"/>
    <hyperlink ref="A10" location="Planned!A1" display="Planned" xr:uid="{7B0B1686-A7E5-4BCF-B109-04AEA1F49D32}"/>
    <hyperlink ref="A12" location="Summary!A1" display="Summary" xr:uid="{200715ED-D616-46C8-82DB-2C7C9F396B71}"/>
    <hyperlink ref="A11" location="Actuals!A1" display="Actuals" xr:uid="{CA3FBAD0-3D92-42B6-A261-5CB3230F1459}"/>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C5D9-795B-419F-B166-BA3D11DE1F1E}">
  <dimension ref="C1:E10"/>
  <sheetViews>
    <sheetView showGridLines="0" workbookViewId="0">
      <selection activeCell="D10" sqref="D10"/>
    </sheetView>
  </sheetViews>
  <sheetFormatPr defaultColWidth="9.140625" defaultRowHeight="12.75" x14ac:dyDescent="0.2"/>
  <cols>
    <col min="1" max="2" width="9.140625" style="9"/>
    <col min="3" max="3" width="18.7109375" style="9" customWidth="1"/>
    <col min="4" max="4" width="16.28515625" style="9" customWidth="1"/>
    <col min="5" max="5" width="32.7109375" style="10" customWidth="1"/>
    <col min="6" max="16384" width="9.140625" style="9"/>
  </cols>
  <sheetData>
    <row r="1" spans="3:5" ht="13.5" thickBot="1" x14ac:dyDescent="0.25"/>
    <row r="2" spans="3:5" ht="15" customHeight="1" thickBot="1" x14ac:dyDescent="0.25">
      <c r="C2" s="41" t="s">
        <v>60</v>
      </c>
      <c r="D2" s="60"/>
      <c r="E2" s="61"/>
    </row>
    <row r="3" spans="3:5" ht="15" customHeight="1" thickBot="1" x14ac:dyDescent="0.25">
      <c r="C3" s="41" t="s">
        <v>59</v>
      </c>
      <c r="D3" s="60"/>
      <c r="E3" s="61"/>
    </row>
    <row r="4" spans="3:5" ht="15" customHeight="1" thickBot="1" x14ac:dyDescent="0.25">
      <c r="C4" s="41" t="s">
        <v>63</v>
      </c>
      <c r="D4" s="60"/>
      <c r="E4" s="61"/>
    </row>
    <row r="5" spans="3:5" ht="13.5" thickBot="1" x14ac:dyDescent="0.25"/>
    <row r="6" spans="3:5" ht="13.5" thickBot="1" x14ac:dyDescent="0.25">
      <c r="C6" s="17" t="s">
        <v>10</v>
      </c>
      <c r="D6" s="18"/>
      <c r="E6" s="59" t="str">
        <f>IF(D6="","Please provide project Start Date.",IF(D7="","Please provide project End Date.",IF(D6&lt;D7,"","End Date cannot be before Start Date.")))</f>
        <v>Please provide project Start Date.</v>
      </c>
    </row>
    <row r="7" spans="3:5" ht="13.5" thickBot="1" x14ac:dyDescent="0.25">
      <c r="C7" s="17" t="s">
        <v>11</v>
      </c>
      <c r="D7" s="18"/>
      <c r="E7" s="59"/>
    </row>
    <row r="8" spans="3:5" ht="13.5" thickBot="1" x14ac:dyDescent="0.25"/>
    <row r="9" spans="3:5" ht="13.5" thickBot="1" x14ac:dyDescent="0.25">
      <c r="C9" s="17" t="s">
        <v>80</v>
      </c>
      <c r="D9" s="19" t="s">
        <v>14</v>
      </c>
      <c r="E9" s="10" t="str">
        <f>IF(D9="","Please select Period","")</f>
        <v/>
      </c>
    </row>
    <row r="10" spans="3:5" ht="13.5" thickBot="1" x14ac:dyDescent="0.25">
      <c r="C10" s="17" t="s">
        <v>18</v>
      </c>
      <c r="D10" s="19" t="s">
        <v>44</v>
      </c>
      <c r="E10" s="10" t="str">
        <f>IF(D10="","Please select Planning Unit","")</f>
        <v/>
      </c>
    </row>
  </sheetData>
  <mergeCells count="4">
    <mergeCell ref="E6:E7"/>
    <mergeCell ref="D2:E2"/>
    <mergeCell ref="D3:E3"/>
    <mergeCell ref="D4:E4"/>
  </mergeCells>
  <conditionalFormatting sqref="E6 E9:E10">
    <cfRule type="notContainsBlanks" dxfId="14" priority="1">
      <formula>LEN(TRIM(E6))&gt;0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4A2FA48-BD4B-4043-9DDF-C7F330BDCE67}">
          <x14:formula1>
            <xm:f>Dropdown!$A$2:$A$6</xm:f>
          </x14:formula1>
          <xm:sqref>D9</xm:sqref>
        </x14:dataValidation>
        <x14:dataValidation type="list" allowBlank="1" showInputMessage="1" showErrorMessage="1" xr:uid="{01842356-BBE0-4FAB-A4E2-DDD1C8166597}">
          <x14:formula1>
            <xm:f>Dropdown!$G$2:$G$3</xm:f>
          </x14:formula1>
          <xm:sqref>D10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9016-7ABE-4538-8524-8D2B8CFB93C4}">
  <dimension ref="B1:X28"/>
  <sheetViews>
    <sheetView topLeftCell="A3" workbookViewId="0">
      <selection activeCell="G15" sqref="G15"/>
    </sheetView>
  </sheetViews>
  <sheetFormatPr defaultColWidth="9.140625" defaultRowHeight="12.75" x14ac:dyDescent="0.2"/>
  <cols>
    <col min="1" max="1" width="9.140625" style="9"/>
    <col min="2" max="2" width="11.140625" style="9" bestFit="1" customWidth="1"/>
    <col min="3" max="3" width="9.85546875" style="9" customWidth="1"/>
    <col min="4" max="23" width="10.85546875" style="9" customWidth="1"/>
    <col min="24" max="24" width="12.7109375" style="9" customWidth="1"/>
    <col min="25" max="16384" width="9.140625" style="9"/>
  </cols>
  <sheetData>
    <row r="1" spans="2:24" hidden="1" x14ac:dyDescent="0.2"/>
    <row r="2" spans="2:24" hidden="1" x14ac:dyDescent="0.2"/>
    <row r="4" spans="2:24" ht="13.5" thickBot="1" x14ac:dyDescent="0.25"/>
    <row r="5" spans="2:24" ht="26.25" customHeight="1" thickBot="1" x14ac:dyDescent="0.25">
      <c r="B5" s="64" t="s">
        <v>45</v>
      </c>
      <c r="C5" s="65"/>
      <c r="D5" s="24" t="str">
        <f>IFERROR(VLOOKUP(Setup!$D$9,Dropdown!$A$2:$B$6,2,0),"")</f>
        <v/>
      </c>
      <c r="E5" s="24" t="str">
        <f>IF(D5="","",IF(D5=Setup!$D$7,"",IF(IF(Setup!$D$9="Months",EOMONTH(D5,1),IF(Setup!$D$9="Quarters",EOMONTH(D5+10,MOD(3-MONTH(D5+10),3)),IF(Setup!$D$9="Years",DATE(YEAR(D5+10),12,31),Planned!D5+VLOOKUP(Setup!$D$9,Dropdown!$A$2:$C$6,3,0))))&gt;Setup!$D$7,Setup!$D$7,IF(Setup!$D$9="Months",EOMONTH(D5,1),IF(Setup!$D$9="Quarters",EOMONTH(D5+10,MOD(3-MONTH(D5+10),3)),IF(Setup!$D$9="Years",DATE(YEAR(D5+10),12,31),Planned!D5+VLOOKUP(Setup!$D$9,Dropdown!$A$2:$C$6,3,0)))))))</f>
        <v/>
      </c>
      <c r="F5" s="24" t="str">
        <f>IF(E5="","",IF(E5=Setup!$D$7,"",IF(IF(Setup!$D$9="Months",EOMONTH(E5,1),IF(Setup!$D$9="Quarters",EOMONTH(E5+10,MOD(3-MONTH(E5+10),3)),IF(Setup!$D$9="Years",DATE(YEAR(E5+10),12,31),Planned!E5+VLOOKUP(Setup!$D$9,Dropdown!$A$2:$C$6,3,0))))&gt;Setup!$D$7,Setup!$D$7,IF(Setup!$D$9="Months",EOMONTH(E5,1),IF(Setup!$D$9="Quarters",EOMONTH(E5+10,MOD(3-MONTH(E5+10),3)),IF(Setup!$D$9="Years",DATE(YEAR(E5+10),12,31),Planned!E5+VLOOKUP(Setup!$D$9,Dropdown!$A$2:$C$6,3,0)))))))</f>
        <v/>
      </c>
      <c r="G5" s="24" t="str">
        <f>IF(F5="","",IF(F5=Setup!$D$7,"",IF(IF(Setup!$D$9="Months",EOMONTH(F5,1),IF(Setup!$D$9="Quarters",EOMONTH(F5+10,MOD(3-MONTH(F5+10),3)),IF(Setup!$D$9="Years",DATE(YEAR(F5+10),12,31),Planned!F5+VLOOKUP(Setup!$D$9,Dropdown!$A$2:$C$6,3,0))))&gt;Setup!$D$7,Setup!$D$7,IF(Setup!$D$9="Months",EOMONTH(F5,1),IF(Setup!$D$9="Quarters",EOMONTH(F5+10,MOD(3-MONTH(F5+10),3)),IF(Setup!$D$9="Years",DATE(YEAR(F5+10),12,31),Planned!F5+VLOOKUP(Setup!$D$9,Dropdown!$A$2:$C$6,3,0)))))))</f>
        <v/>
      </c>
      <c r="H5" s="24" t="str">
        <f>IF(G5="","",IF(G5=Setup!$D$7,"",IF(IF(Setup!$D$9="Months",EOMONTH(G5,1),IF(Setup!$D$9="Quarters",EOMONTH(G5+10,MOD(3-MONTH(G5+10),3)),IF(Setup!$D$9="Years",DATE(YEAR(G5+10),12,31),Planned!G5+VLOOKUP(Setup!$D$9,Dropdown!$A$2:$C$6,3,0))))&gt;Setup!$D$7,Setup!$D$7,IF(Setup!$D$9="Months",EOMONTH(G5,1),IF(Setup!$D$9="Quarters",EOMONTH(G5+10,MOD(3-MONTH(G5+10),3)),IF(Setup!$D$9="Years",DATE(YEAR(G5+10),12,31),Planned!G5+VLOOKUP(Setup!$D$9,Dropdown!$A$2:$C$6,3,0)))))))</f>
        <v/>
      </c>
      <c r="I5" s="24" t="str">
        <f>IF(H5="","",IF(H5=Setup!$D$7,"",IF(IF(Setup!$D$9="Months",EOMONTH(H5,1),IF(Setup!$D$9="Quarters",EOMONTH(H5+10,MOD(3-MONTH(H5+10),3)),IF(Setup!$D$9="Years",DATE(YEAR(H5+10),12,31),Planned!H5+VLOOKUP(Setup!$D$9,Dropdown!$A$2:$C$6,3,0))))&gt;Setup!$D$7,Setup!$D$7,IF(Setup!$D$9="Months",EOMONTH(H5,1),IF(Setup!$D$9="Quarters",EOMONTH(H5+10,MOD(3-MONTH(H5+10),3)),IF(Setup!$D$9="Years",DATE(YEAR(H5+10),12,31),Planned!H5+VLOOKUP(Setup!$D$9,Dropdown!$A$2:$C$6,3,0)))))))</f>
        <v/>
      </c>
      <c r="J5" s="24" t="str">
        <f>IF(I5="","",IF(I5=Setup!$D$7,"",IF(IF(Setup!$D$9="Months",EOMONTH(I5,1),IF(Setup!$D$9="Quarters",EOMONTH(I5+10,MOD(3-MONTH(I5+10),3)),IF(Setup!$D$9="Years",DATE(YEAR(I5+10),12,31),Planned!I5+VLOOKUP(Setup!$D$9,Dropdown!$A$2:$C$6,3,0))))&gt;Setup!$D$7,Setup!$D$7,IF(Setup!$D$9="Months",EOMONTH(I5,1),IF(Setup!$D$9="Quarters",EOMONTH(I5+10,MOD(3-MONTH(I5+10),3)),IF(Setup!$D$9="Years",DATE(YEAR(I5+10),12,31),Planned!I5+VLOOKUP(Setup!$D$9,Dropdown!$A$2:$C$6,3,0)))))))</f>
        <v/>
      </c>
      <c r="K5" s="24" t="str">
        <f>IF(J5="","",IF(J5=Setup!$D$7,"",IF(IF(Setup!$D$9="Months",EOMONTH(J5,1),IF(Setup!$D$9="Quarters",EOMONTH(J5+10,MOD(3-MONTH(J5+10),3)),IF(Setup!$D$9="Years",DATE(YEAR(J5+10),12,31),Planned!J5+VLOOKUP(Setup!$D$9,Dropdown!$A$2:$C$6,3,0))))&gt;Setup!$D$7,Setup!$D$7,IF(Setup!$D$9="Months",EOMONTH(J5,1),IF(Setup!$D$9="Quarters",EOMONTH(J5+10,MOD(3-MONTH(J5+10),3)),IF(Setup!$D$9="Years",DATE(YEAR(J5+10),12,31),Planned!J5+VLOOKUP(Setup!$D$9,Dropdown!$A$2:$C$6,3,0)))))))</f>
        <v/>
      </c>
      <c r="L5" s="24" t="str">
        <f>IF(K5="","",IF(K5=Setup!$D$7,"",IF(IF(Setup!$D$9="Months",EOMONTH(K5,1),IF(Setup!$D$9="Quarters",EOMONTH(K5+10,MOD(3-MONTH(K5+10),3)),IF(Setup!$D$9="Years",DATE(YEAR(K5+10),12,31),Planned!K5+VLOOKUP(Setup!$D$9,Dropdown!$A$2:$C$6,3,0))))&gt;Setup!$D$7,Setup!$D$7,IF(Setup!$D$9="Months",EOMONTH(K5,1),IF(Setup!$D$9="Quarters",EOMONTH(K5+10,MOD(3-MONTH(K5+10),3)),IF(Setup!$D$9="Years",DATE(YEAR(K5+10),12,31),Planned!K5+VLOOKUP(Setup!$D$9,Dropdown!$A$2:$C$6,3,0)))))))</f>
        <v/>
      </c>
      <c r="M5" s="24" t="str">
        <f>IF(L5="","",IF(L5=Setup!$D$7,"",IF(IF(Setup!$D$9="Months",EOMONTH(L5,1),IF(Setup!$D$9="Quarters",EOMONTH(L5+10,MOD(3-MONTH(L5+10),3)),IF(Setup!$D$9="Years",DATE(YEAR(L5+10),12,31),Planned!L5+VLOOKUP(Setup!$D$9,Dropdown!$A$2:$C$6,3,0))))&gt;Setup!$D$7,Setup!$D$7,IF(Setup!$D$9="Months",EOMONTH(L5,1),IF(Setup!$D$9="Quarters",EOMONTH(L5+10,MOD(3-MONTH(L5+10),3)),IF(Setup!$D$9="Years",DATE(YEAR(L5+10),12,31),Planned!L5+VLOOKUP(Setup!$D$9,Dropdown!$A$2:$C$6,3,0)))))))</f>
        <v/>
      </c>
      <c r="N5" s="24" t="str">
        <f>IF(M5="","",IF(M5=Setup!$D$7,"",IF(IF(Setup!$D$9="Months",EOMONTH(M5,1),IF(Setup!$D$9="Quarters",EOMONTH(M5+10,MOD(3-MONTH(M5+10),3)),IF(Setup!$D$9="Years",DATE(YEAR(M5+10),12,31),Planned!M5+VLOOKUP(Setup!$D$9,Dropdown!$A$2:$C$6,3,0))))&gt;Setup!$D$7,Setup!$D$7,IF(Setup!$D$9="Months",EOMONTH(M5,1),IF(Setup!$D$9="Quarters",EOMONTH(M5+10,MOD(3-MONTH(M5+10),3)),IF(Setup!$D$9="Years",DATE(YEAR(M5+10),12,31),Planned!M5+VLOOKUP(Setup!$D$9,Dropdown!$A$2:$C$6,3,0)))))))</f>
        <v/>
      </c>
      <c r="O5" s="24" t="str">
        <f>IF(N5="","",IF(N5=Setup!$D$7,"",IF(IF(Setup!$D$9="Months",EOMONTH(N5,1),IF(Setup!$D$9="Quarters",EOMONTH(N5+10,MOD(3-MONTH(N5+10),3)),IF(Setup!$D$9="Years",DATE(YEAR(N5+10),12,31),Planned!N5+VLOOKUP(Setup!$D$9,Dropdown!$A$2:$C$6,3,0))))&gt;Setup!$D$7,Setup!$D$7,IF(Setup!$D$9="Months",EOMONTH(N5,1),IF(Setup!$D$9="Quarters",EOMONTH(N5+10,MOD(3-MONTH(N5+10),3)),IF(Setup!$D$9="Years",DATE(YEAR(N5+10),12,31),Planned!N5+VLOOKUP(Setup!$D$9,Dropdown!$A$2:$C$6,3,0)))))))</f>
        <v/>
      </c>
      <c r="P5" s="24" t="str">
        <f>IF(O5="","",IF(O5=Setup!$D$7,"",IF(IF(Setup!$D$9="Months",EOMONTH(O5,1),IF(Setup!$D$9="Quarters",EOMONTH(O5+10,MOD(3-MONTH(O5+10),3)),IF(Setup!$D$9="Years",DATE(YEAR(O5+10),12,31),Planned!O5+VLOOKUP(Setup!$D$9,Dropdown!$A$2:$C$6,3,0))))&gt;Setup!$D$7,Setup!$D$7,IF(Setup!$D$9="Months",EOMONTH(O5,1),IF(Setup!$D$9="Quarters",EOMONTH(O5+10,MOD(3-MONTH(O5+10),3)),IF(Setup!$D$9="Years",DATE(YEAR(O5+10),12,31),Planned!O5+VLOOKUP(Setup!$D$9,Dropdown!$A$2:$C$6,3,0)))))))</f>
        <v/>
      </c>
      <c r="Q5" s="24" t="str">
        <f>IF(P5="","",IF(P5=Setup!$D$7,"",IF(IF(Setup!$D$9="Months",EOMONTH(P5,1),IF(Setup!$D$9="Quarters",EOMONTH(P5+10,MOD(3-MONTH(P5+10),3)),IF(Setup!$D$9="Years",DATE(YEAR(P5+10),12,31),Planned!P5+VLOOKUP(Setup!$D$9,Dropdown!$A$2:$C$6,3,0))))&gt;Setup!$D$7,Setup!$D$7,IF(Setup!$D$9="Months",EOMONTH(P5,1),IF(Setup!$D$9="Quarters",EOMONTH(P5+10,MOD(3-MONTH(P5+10),3)),IF(Setup!$D$9="Years",DATE(YEAR(P5+10),12,31),Planned!P5+VLOOKUP(Setup!$D$9,Dropdown!$A$2:$C$6,3,0)))))))</f>
        <v/>
      </c>
      <c r="R5" s="24" t="str">
        <f>IF(Q5="","",IF(Q5=Setup!$D$7,"",IF(IF(Setup!$D$9="Months",EOMONTH(Q5,1),IF(Setup!$D$9="Quarters",EOMONTH(Q5+10,MOD(3-MONTH(Q5+10),3)),IF(Setup!$D$9="Years",DATE(YEAR(Q5+10),12,31),Planned!Q5+VLOOKUP(Setup!$D$9,Dropdown!$A$2:$C$6,3,0))))&gt;Setup!$D$7,Setup!$D$7,IF(Setup!$D$9="Months",EOMONTH(Q5,1),IF(Setup!$D$9="Quarters",EOMONTH(Q5+10,MOD(3-MONTH(Q5+10),3)),IF(Setup!$D$9="Years",DATE(YEAR(Q5+10),12,31),Planned!Q5+VLOOKUP(Setup!$D$9,Dropdown!$A$2:$C$6,3,0)))))))</f>
        <v/>
      </c>
      <c r="S5" s="24" t="str">
        <f>IF(R5="","",IF(R5=Setup!$D$7,"",IF(IF(Setup!$D$9="Months",EOMONTH(R5,1),IF(Setup!$D$9="Quarters",EOMONTH(R5+10,MOD(3-MONTH(R5+10),3)),IF(Setup!$D$9="Years",DATE(YEAR(R5+10),12,31),Planned!R5+VLOOKUP(Setup!$D$9,Dropdown!$A$2:$C$6,3,0))))&gt;Setup!$D$7,Setup!$D$7,IF(Setup!$D$9="Months",EOMONTH(R5,1),IF(Setup!$D$9="Quarters",EOMONTH(R5+10,MOD(3-MONTH(R5+10),3)),IF(Setup!$D$9="Years",DATE(YEAR(R5+10),12,31),Planned!R5+VLOOKUP(Setup!$D$9,Dropdown!$A$2:$C$6,3,0)))))))</f>
        <v/>
      </c>
      <c r="T5" s="24" t="str">
        <f>IF(S5="","",IF(S5=Setup!$D$7,"",IF(IF(Setup!$D$9="Months",EOMONTH(S5,1),IF(Setup!$D$9="Quarters",EOMONTH(S5+10,MOD(3-MONTH(S5+10),3)),IF(Setup!$D$9="Years",DATE(YEAR(S5+10),12,31),Planned!S5+VLOOKUP(Setup!$D$9,Dropdown!$A$2:$C$6,3,0))))&gt;Setup!$D$7,Setup!$D$7,IF(Setup!$D$9="Months",EOMONTH(S5,1),IF(Setup!$D$9="Quarters",EOMONTH(S5+10,MOD(3-MONTH(S5+10),3)),IF(Setup!$D$9="Years",DATE(YEAR(S5+10),12,31),Planned!S5+VLOOKUP(Setup!$D$9,Dropdown!$A$2:$C$6,3,0)))))))</f>
        <v/>
      </c>
      <c r="U5" s="24" t="str">
        <f>IF(T5="","",IF(T5=Setup!$D$7,"",IF(IF(Setup!$D$9="Months",EOMONTH(T5,1),IF(Setup!$D$9="Quarters",EOMONTH(T5+10,MOD(3-MONTH(T5+10),3)),IF(Setup!$D$9="Years",DATE(YEAR(T5+10),12,31),Planned!T5+VLOOKUP(Setup!$D$9,Dropdown!$A$2:$C$6,3,0))))&gt;Setup!$D$7,Setup!$D$7,IF(Setup!$D$9="Months",EOMONTH(T5,1),IF(Setup!$D$9="Quarters",EOMONTH(T5+10,MOD(3-MONTH(T5+10),3)),IF(Setup!$D$9="Years",DATE(YEAR(T5+10),12,31),Planned!T5+VLOOKUP(Setup!$D$9,Dropdown!$A$2:$C$6,3,0)))))))</f>
        <v/>
      </c>
      <c r="V5" s="24" t="str">
        <f>IF(U5="","",IF(U5=Setup!$D$7,"",IF(IF(Setup!$D$9="Months",EOMONTH(U5,1),IF(Setup!$D$9="Quarters",EOMONTH(U5+10,MOD(3-MONTH(U5+10),3)),IF(Setup!$D$9="Years",DATE(YEAR(U5+10),12,31),Planned!U5+VLOOKUP(Setup!$D$9,Dropdown!$A$2:$C$6,3,0))))&gt;Setup!$D$7,Setup!$D$7,IF(Setup!$D$9="Months",EOMONTH(U5,1),IF(Setup!$D$9="Quarters",EOMONTH(U5+10,MOD(3-MONTH(U5+10),3)),IF(Setup!$D$9="Years",DATE(YEAR(U5+10),12,31),Planned!U5+VLOOKUP(Setup!$D$9,Dropdown!$A$2:$C$6,3,0)))))))</f>
        <v/>
      </c>
      <c r="W5" s="24" t="str">
        <f>IF(V5="","",IF(V5=Setup!$D$7,"",IF(IF(Setup!$D$9="Months",EOMONTH(V5,1),IF(Setup!$D$9="Quarters",EOMONTH(V5+10,MOD(3-MONTH(V5+10),3)),IF(Setup!$D$9="Years",DATE(YEAR(V5+10),12,31),Planned!V5+VLOOKUP(Setup!$D$9,Dropdown!$A$2:$C$6,3,0))))&gt;Setup!$D$7,Setup!$D$7,IF(Setup!$D$9="Months",EOMONTH(V5,1),IF(Setup!$D$9="Quarters",EOMONTH(V5+10,MOD(3-MONTH(V5+10),3)),IF(Setup!$D$9="Years",DATE(YEAR(V5+10),12,31),Planned!V5+VLOOKUP(Setup!$D$9,Dropdown!$A$2:$C$6,3,0)))))))</f>
        <v/>
      </c>
      <c r="X5" s="66" t="s">
        <v>46</v>
      </c>
    </row>
    <row r="6" spans="2:24" ht="27" customHeight="1" thickBot="1" x14ac:dyDescent="0.25">
      <c r="B6" s="25" t="s">
        <v>20</v>
      </c>
      <c r="C6" s="26" t="s">
        <v>41</v>
      </c>
      <c r="D6" s="28" t="str">
        <f>IF(D$5="","",IF(Setup!$D$10="","",Setup!$D$10))</f>
        <v/>
      </c>
      <c r="E6" s="28" t="str">
        <f>IF(E$5="","",IF(Setup!$D$10="","",Setup!$D$10))</f>
        <v/>
      </c>
      <c r="F6" s="28" t="str">
        <f>IF(F$5="","",IF(Setup!$D$10="","",Setup!$D$10))</f>
        <v/>
      </c>
      <c r="G6" s="28" t="str">
        <f>IF(G$5="","",IF(Setup!$D$10="","",Setup!$D$10))</f>
        <v/>
      </c>
      <c r="H6" s="28" t="str">
        <f>IF(H$5="","",IF(Setup!$D$10="","",Setup!$D$10))</f>
        <v/>
      </c>
      <c r="I6" s="28" t="str">
        <f>IF(I$5="","",IF(Setup!$D$10="","",Setup!$D$10))</f>
        <v/>
      </c>
      <c r="J6" s="28" t="str">
        <f>IF(J$5="","",IF(Setup!$D$10="","",Setup!$D$10))</f>
        <v/>
      </c>
      <c r="K6" s="28" t="str">
        <f>IF(K$5="","",IF(Setup!$D$10="","",Setup!$D$10))</f>
        <v/>
      </c>
      <c r="L6" s="28" t="str">
        <f>IF(L$5="","",IF(Setup!$D$10="","",Setup!$D$10))</f>
        <v/>
      </c>
      <c r="M6" s="28" t="str">
        <f>IF(M$5="","",IF(Setup!$D$10="","",Setup!$D$10))</f>
        <v/>
      </c>
      <c r="N6" s="28" t="str">
        <f>IF(N$5="","",IF(Setup!$D$10="","",Setup!$D$10))</f>
        <v/>
      </c>
      <c r="O6" s="28" t="str">
        <f>IF(O$5="","",IF(Setup!$D$10="","",Setup!$D$10))</f>
        <v/>
      </c>
      <c r="P6" s="28" t="str">
        <f>IF(P$5="","",IF(Setup!$D$10="","",Setup!$D$10))</f>
        <v/>
      </c>
      <c r="Q6" s="28" t="str">
        <f>IF(Q$5="","",IF(Setup!$D$10="","",Setup!$D$10))</f>
        <v/>
      </c>
      <c r="R6" s="28" t="str">
        <f>IF(R$5="","",IF(Setup!$D$10="","",Setup!$D$10))</f>
        <v/>
      </c>
      <c r="S6" s="28" t="str">
        <f>IF(S$5="","",IF(Setup!$D$10="","",Setup!$D$10))</f>
        <v/>
      </c>
      <c r="T6" s="28" t="str">
        <f>IF(T$5="","",IF(Setup!$D$10="","",Setup!$D$10))</f>
        <v/>
      </c>
      <c r="U6" s="28" t="str">
        <f>IF(U$5="","",IF(Setup!$D$10="","",Setup!$D$10))</f>
        <v/>
      </c>
      <c r="V6" s="28" t="str">
        <f>IF(V$5="","",IF(Setup!$D$10="","",Setup!$D$10))</f>
        <v/>
      </c>
      <c r="W6" s="28" t="str">
        <f>IF(W$5="","",IF(Setup!$D$10="","",Setup!$D$10))</f>
        <v/>
      </c>
      <c r="X6" s="67"/>
    </row>
    <row r="7" spans="2:24" x14ac:dyDescent="0.2">
      <c r="B7" s="20" t="s">
        <v>32</v>
      </c>
      <c r="C7" s="21"/>
      <c r="X7" s="55">
        <f>SUM(D7:W7)*IF(Setup!$D$10=Dropdown!$G$2,Planned!$C7,1)</f>
        <v>0</v>
      </c>
    </row>
    <row r="8" spans="2:24" x14ac:dyDescent="0.2">
      <c r="B8" s="20" t="s">
        <v>33</v>
      </c>
      <c r="C8" s="21"/>
      <c r="X8" s="55">
        <f>SUM(D8:W8)*IF(Setup!$D$10=Dropdown!$G$2,Planned!$C8,1)</f>
        <v>0</v>
      </c>
    </row>
    <row r="9" spans="2:24" x14ac:dyDescent="0.2">
      <c r="B9" s="20" t="s">
        <v>34</v>
      </c>
      <c r="C9" s="21"/>
      <c r="X9" s="55">
        <f>SUM(D9:W9)*IF(Setup!$D$10=Dropdown!$G$2,Planned!$C9,1)</f>
        <v>0</v>
      </c>
    </row>
    <row r="10" spans="2:24" x14ac:dyDescent="0.2">
      <c r="B10" s="20" t="s">
        <v>35</v>
      </c>
      <c r="C10" s="21"/>
      <c r="X10" s="55">
        <f>SUM(D10:W10)*IF(Setup!$D$10=Dropdown!$G$2,Planned!$C10,1)</f>
        <v>0</v>
      </c>
    </row>
    <row r="11" spans="2:24" x14ac:dyDescent="0.2">
      <c r="B11" s="20" t="s">
        <v>36</v>
      </c>
      <c r="C11" s="21"/>
      <c r="X11" s="55">
        <f>SUM(D11:W11)*IF(Setup!$D$10=Dropdown!$G$2,Planned!$C11,1)</f>
        <v>0</v>
      </c>
    </row>
    <row r="12" spans="2:24" x14ac:dyDescent="0.2">
      <c r="B12" s="20" t="s">
        <v>37</v>
      </c>
      <c r="C12" s="21"/>
      <c r="X12" s="55">
        <f>SUM(D12:W12)*IF(Setup!$D$10=Dropdown!$G$2,Planned!$C12,1)</f>
        <v>0</v>
      </c>
    </row>
    <row r="13" spans="2:24" x14ac:dyDescent="0.2">
      <c r="B13" s="20" t="s">
        <v>38</v>
      </c>
      <c r="C13" s="21"/>
      <c r="X13" s="55">
        <f>SUM(D13:W13)*IF(Setup!$D$10=Dropdown!$G$2,Planned!$C13,1)</f>
        <v>0</v>
      </c>
    </row>
    <row r="14" spans="2:24" x14ac:dyDescent="0.2">
      <c r="B14" s="20" t="s">
        <v>39</v>
      </c>
      <c r="C14" s="21"/>
      <c r="X14" s="55">
        <f>SUM(D14:W14)*IF(Setup!$D$10=Dropdown!$G$2,Planned!$C14,1)</f>
        <v>0</v>
      </c>
    </row>
    <row r="15" spans="2:24" x14ac:dyDescent="0.2">
      <c r="B15" s="20" t="s">
        <v>40</v>
      </c>
      <c r="C15" s="21"/>
      <c r="X15" s="55">
        <f>SUM(D15:W15)*IF(Setup!$D$10=Dropdown!$G$2,Planned!$C15,1)</f>
        <v>0</v>
      </c>
    </row>
    <row r="16" spans="2:24" x14ac:dyDescent="0.2">
      <c r="B16" s="20" t="s">
        <v>21</v>
      </c>
      <c r="C16" s="21"/>
      <c r="X16" s="55">
        <f>SUM(D16:W16)*IF(Setup!$D$10=Dropdown!$G$2,Planned!$C16,1)</f>
        <v>0</v>
      </c>
    </row>
    <row r="17" spans="2:24" x14ac:dyDescent="0.2">
      <c r="B17" s="20" t="s">
        <v>22</v>
      </c>
      <c r="C17" s="21"/>
      <c r="X17" s="55">
        <f>SUM(D17:W17)*IF(Setup!$D$10=Dropdown!$G$2,Planned!$C17,1)</f>
        <v>0</v>
      </c>
    </row>
    <row r="18" spans="2:24" x14ac:dyDescent="0.2">
      <c r="B18" s="20" t="s">
        <v>23</v>
      </c>
      <c r="C18" s="21"/>
      <c r="X18" s="55">
        <f>SUM(D18:W18)*IF(Setup!$D$10=Dropdown!$G$2,Planned!$C18,1)</f>
        <v>0</v>
      </c>
    </row>
    <row r="19" spans="2:24" x14ac:dyDescent="0.2">
      <c r="B19" s="20" t="s">
        <v>24</v>
      </c>
      <c r="C19" s="21"/>
      <c r="X19" s="55">
        <f>SUM(D19:W19)*IF(Setup!$D$10=Dropdown!$G$2,Planned!$C19,1)</f>
        <v>0</v>
      </c>
    </row>
    <row r="20" spans="2:24" x14ac:dyDescent="0.2">
      <c r="B20" s="20" t="s">
        <v>25</v>
      </c>
      <c r="C20" s="21"/>
      <c r="X20" s="55">
        <f>SUM(D20:W20)*IF(Setup!$D$10=Dropdown!$G$2,Planned!$C20,1)</f>
        <v>0</v>
      </c>
    </row>
    <row r="21" spans="2:24" x14ac:dyDescent="0.2">
      <c r="B21" s="20" t="s">
        <v>26</v>
      </c>
      <c r="C21" s="21"/>
      <c r="X21" s="55">
        <f>SUM(D21:W21)*IF(Setup!$D$10=Dropdown!$G$2,Planned!$C21,1)</f>
        <v>0</v>
      </c>
    </row>
    <row r="22" spans="2:24" x14ac:dyDescent="0.2">
      <c r="B22" s="20" t="s">
        <v>27</v>
      </c>
      <c r="C22" s="21"/>
      <c r="X22" s="55">
        <f>SUM(D22:W22)*IF(Setup!$D$10=Dropdown!$G$2,Planned!$C22,1)</f>
        <v>0</v>
      </c>
    </row>
    <row r="23" spans="2:24" x14ac:dyDescent="0.2">
      <c r="B23" s="20" t="s">
        <v>28</v>
      </c>
      <c r="C23" s="21"/>
      <c r="X23" s="55">
        <f>SUM(D23:W23)*IF(Setup!$D$10=Dropdown!$G$2,Planned!$C23,1)</f>
        <v>0</v>
      </c>
    </row>
    <row r="24" spans="2:24" x14ac:dyDescent="0.2">
      <c r="B24" s="20" t="s">
        <v>29</v>
      </c>
      <c r="C24" s="21"/>
      <c r="X24" s="55">
        <f>SUM(D24:W24)*IF(Setup!$D$10=Dropdown!$G$2,Planned!$C24,1)</f>
        <v>0</v>
      </c>
    </row>
    <row r="25" spans="2:24" x14ac:dyDescent="0.2">
      <c r="B25" s="20" t="s">
        <v>30</v>
      </c>
      <c r="C25" s="21"/>
      <c r="X25" s="55">
        <f>SUM(D25:W25)*IF(Setup!$D$10=Dropdown!$G$2,Planned!$C25,1)</f>
        <v>0</v>
      </c>
    </row>
    <row r="26" spans="2:24" x14ac:dyDescent="0.2">
      <c r="B26" s="20" t="s">
        <v>31</v>
      </c>
      <c r="C26" s="21"/>
      <c r="X26" s="55">
        <f>SUM(D26:W26)*IF(Setup!$D$10=Dropdown!$G$2,Planned!$C26,1)</f>
        <v>0</v>
      </c>
    </row>
    <row r="27" spans="2:24" ht="13.5" thickBot="1" x14ac:dyDescent="0.25">
      <c r="B27" s="20"/>
      <c r="C27" s="22"/>
      <c r="X27" s="55">
        <f>SUM(D27:W27)*IF(Setup!$D$10=Dropdown!$G$2,Planned!$C27,1)</f>
        <v>0</v>
      </c>
    </row>
    <row r="28" spans="2:24" s="30" customFormat="1" ht="19.5" customHeight="1" thickBot="1" x14ac:dyDescent="0.25">
      <c r="B28" s="62" t="s">
        <v>43</v>
      </c>
      <c r="C28" s="63"/>
      <c r="D28" s="53">
        <f>IF(D$6=Dropdown!$G$2,SUMPRODUCT($C$7:$C$27,D7:D27),IF(D$6=Dropdown!$G$3,SUM(D7:D27),0))</f>
        <v>0</v>
      </c>
      <c r="E28" s="53">
        <f>IF(E$6=Dropdown!$G$2,SUMPRODUCT($C$7:$C$27,E7:E27),IF(E$6=Dropdown!$G$3,SUM(E7:E27),0))</f>
        <v>0</v>
      </c>
      <c r="F28" s="53">
        <f>IF(F$6=Dropdown!$G$2,SUMPRODUCT($C$7:$C$27,F7:F27),IF(F$6=Dropdown!$G$3,SUM(F7:F27),0))</f>
        <v>0</v>
      </c>
      <c r="G28" s="53">
        <f>IF(G$6=Dropdown!$G$2,SUMPRODUCT($C$7:$C$27,G7:G27),IF(G$6=Dropdown!$G$3,SUM(G7:G27),0))</f>
        <v>0</v>
      </c>
      <c r="H28" s="53">
        <f>IF(H$6=Dropdown!$G$2,SUMPRODUCT($C$7:$C$27,H7:H27),IF(H$6=Dropdown!$G$3,SUM(H7:H27),0))</f>
        <v>0</v>
      </c>
      <c r="I28" s="53">
        <f>IF(I$6=Dropdown!$G$2,SUMPRODUCT($C$7:$C$27,I7:I27),IF(I$6=Dropdown!$G$3,SUM(I7:I27),0))</f>
        <v>0</v>
      </c>
      <c r="J28" s="53">
        <f>IF(J$6=Dropdown!$G$2,SUMPRODUCT($C$7:$C$27,J7:J27),IF(J$6=Dropdown!$G$3,SUM(J7:J27),0))</f>
        <v>0</v>
      </c>
      <c r="K28" s="53">
        <f>IF(K$6=Dropdown!$G$2,SUMPRODUCT($C$7:$C$27,K7:K27),IF(K$6=Dropdown!$G$3,SUM(K7:K27),0))</f>
        <v>0</v>
      </c>
      <c r="L28" s="53">
        <f>IF(L$6=Dropdown!$G$2,SUMPRODUCT($C$7:$C$27,L7:L27),IF(L$6=Dropdown!$G$3,SUM(L7:L27),0))</f>
        <v>0</v>
      </c>
      <c r="M28" s="53">
        <f>IF(M$6=Dropdown!$G$2,SUMPRODUCT($C$7:$C$27,M7:M27),IF(M$6=Dropdown!$G$3,SUM(M7:M27),0))</f>
        <v>0</v>
      </c>
      <c r="N28" s="53">
        <f>IF(N$6=Dropdown!$G$2,SUMPRODUCT($C$7:$C$27,N7:N27),IF(N$6=Dropdown!$G$3,SUM(N7:N27),0))</f>
        <v>0</v>
      </c>
      <c r="O28" s="53">
        <f>IF(O$6=Dropdown!$G$2,SUMPRODUCT($C$7:$C$27,O7:O27),IF(O$6=Dropdown!$G$3,SUM(O7:O27),0))</f>
        <v>0</v>
      </c>
      <c r="P28" s="53">
        <f>IF(P$6=Dropdown!$G$2,SUMPRODUCT($C$7:$C$27,P7:P27),IF(P$6=Dropdown!$G$3,SUM(P7:P27),0))</f>
        <v>0</v>
      </c>
      <c r="Q28" s="53">
        <f>IF(Q$6=Dropdown!$G$2,SUMPRODUCT($C$7:$C$27,Q7:Q27),IF(Q$6=Dropdown!$G$3,SUM(Q7:Q27),0))</f>
        <v>0</v>
      </c>
      <c r="R28" s="53">
        <f>IF(R$6=Dropdown!$G$2,SUMPRODUCT($C$7:$C$27,R7:R27),IF(R$6=Dropdown!$G$3,SUM(R7:R27),0))</f>
        <v>0</v>
      </c>
      <c r="S28" s="53">
        <f>IF(S$6=Dropdown!$G$2,SUMPRODUCT($C$7:$C$27,S7:S27),IF(S$6=Dropdown!$G$3,SUM(S7:S27),0))</f>
        <v>0</v>
      </c>
      <c r="T28" s="53">
        <f>IF(T$6=Dropdown!$G$2,SUMPRODUCT($C$7:$C$27,T7:T27),IF(T$6=Dropdown!$G$3,SUM(T7:T27),0))</f>
        <v>0</v>
      </c>
      <c r="U28" s="53">
        <f>IF(U$6=Dropdown!$G$2,SUMPRODUCT($C$7:$C$27,U7:U27),IF(U$6=Dropdown!$G$3,SUM(U7:U27),0))</f>
        <v>0</v>
      </c>
      <c r="V28" s="53">
        <f>IF(V$6=Dropdown!$G$2,SUMPRODUCT($C$7:$C$27,V7:V27),IF(V$6=Dropdown!$G$3,SUM(V7:V27),0))</f>
        <v>0</v>
      </c>
      <c r="W28" s="53">
        <f>IF(W$6=Dropdown!$G$2,SUMPRODUCT($C$7:$C$27,W7:W27),IF(W$6=Dropdown!$G$3,SUM(W7:W27),0))</f>
        <v>0</v>
      </c>
      <c r="X28" s="54">
        <f>SUM(X7:X27)</f>
        <v>0</v>
      </c>
    </row>
  </sheetData>
  <mergeCells count="3">
    <mergeCell ref="B28:C28"/>
    <mergeCell ref="B5:C5"/>
    <mergeCell ref="X5:X6"/>
  </mergeCells>
  <phoneticPr fontId="10"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7445E506-A848-4294-8671-796A3BE6DB86}">
            <xm:f>Setup!$D$10=Dropdown!$G$3</xm:f>
            <x14:dxf>
              <numFmt numFmtId="164" formatCode="_(&quot;$&quot;* #,##0.00_);_(&quot;$&quot;* \(#,##0.00\);_(&quot;$&quot;* &quot;-&quot;??_);_(@_)"/>
            </x14:dxf>
          </x14:cfRule>
          <x14:cfRule type="expression" priority="2" id="{DD5B7A36-0C07-4A64-91C7-4A0282B789C4}">
            <xm:f>Setup!$D$10=Dropdown!$G$2</xm:f>
            <x14:dxf>
              <numFmt numFmtId="0" formatCode="General"/>
            </x14:dxf>
          </x14:cfRule>
          <xm:sqref>D7:W26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703F-1937-49CB-862B-87BF7FE70775}">
  <dimension ref="B1:AR55"/>
  <sheetViews>
    <sheetView topLeftCell="A4" workbookViewId="0">
      <selection activeCell="I22" sqref="I22"/>
    </sheetView>
  </sheetViews>
  <sheetFormatPr defaultColWidth="9.140625" defaultRowHeight="12.75" x14ac:dyDescent="0.2"/>
  <cols>
    <col min="1" max="1" width="9.140625" style="9"/>
    <col min="2" max="2" width="11.140625" style="9" bestFit="1" customWidth="1"/>
    <col min="3" max="3" width="12.42578125" style="9" customWidth="1"/>
    <col min="4" max="23" width="11" style="9" customWidth="1"/>
    <col min="24" max="24" width="12.5703125" style="9" customWidth="1"/>
    <col min="25" max="16384" width="9.140625" style="9"/>
  </cols>
  <sheetData>
    <row r="1" spans="2:44" hidden="1" x14ac:dyDescent="0.2"/>
    <row r="2" spans="2:44" hidden="1" x14ac:dyDescent="0.2"/>
    <row r="3" spans="2:44" hidden="1" x14ac:dyDescent="0.2"/>
    <row r="4" spans="2:44" ht="15.75" customHeight="1" thickBot="1" x14ac:dyDescent="0.25"/>
    <row r="5" spans="2:44" ht="26.25" customHeight="1" thickBot="1" x14ac:dyDescent="0.25">
      <c r="B5" s="64" t="s">
        <v>47</v>
      </c>
      <c r="C5" s="65"/>
      <c r="D5" s="24" t="str">
        <f>IFERROR(VLOOKUP(Setup!$D$9,Dropdown!$A$2:$B$6,2,0),"")</f>
        <v/>
      </c>
      <c r="E5" s="24" t="str">
        <f>IF(D5="","",IF(D5=Setup!$D$7,"",IF(IF(Setup!$D$9="Months",EOMONTH(D5,1),IF(Setup!$D$9="Quarters",EOMONTH(D5+10,MOD(3-MONTH(D5+10),3)),IF(Setup!$D$9="Years",DATE(YEAR(D5+10),12,31),Actuals!D5+VLOOKUP(Setup!$D$9,Dropdown!$A$2:$C$6,3,0))))&gt;Setup!$D$7,Setup!$D$7,IF(Setup!$D$9="Months",EOMONTH(D5,1),IF(Setup!$D$9="Quarters",EOMONTH(D5+10,MOD(3-MONTH(D5+10),3)),IF(Setup!$D$9="Years",DATE(YEAR(D5+10),12,31),Actuals!D5+VLOOKUP(Setup!$D$9,Dropdown!$A$2:$C$6,3,0)))))))</f>
        <v/>
      </c>
      <c r="F5" s="24" t="str">
        <f>IF(E5="","",IF(E5=Setup!$D$7,"",IF(IF(Setup!$D$9="Months",EOMONTH(E5,1),IF(Setup!$D$9="Quarters",EOMONTH(E5+10,MOD(3-MONTH(E5+10),3)),IF(Setup!$D$9="Years",DATE(YEAR(E5+10),12,31),Actuals!E5+VLOOKUP(Setup!$D$9,Dropdown!$A$2:$C$6,3,0))))&gt;Setup!$D$7,Setup!$D$7,IF(Setup!$D$9="Months",EOMONTH(E5,1),IF(Setup!$D$9="Quarters",EOMONTH(E5+10,MOD(3-MONTH(E5+10),3)),IF(Setup!$D$9="Years",DATE(YEAR(E5+10),12,31),Actuals!E5+VLOOKUP(Setup!$D$9,Dropdown!$A$2:$C$6,3,0)))))))</f>
        <v/>
      </c>
      <c r="G5" s="24" t="str">
        <f>IF(F5="","",IF(F5=Setup!$D$7,"",IF(IF(Setup!$D$9="Months",EOMONTH(F5,1),IF(Setup!$D$9="Quarters",EOMONTH(F5+10,MOD(3-MONTH(F5+10),3)),IF(Setup!$D$9="Years",DATE(YEAR(F5+10),12,31),Actuals!F5+VLOOKUP(Setup!$D$9,Dropdown!$A$2:$C$6,3,0))))&gt;Setup!$D$7,Setup!$D$7,IF(Setup!$D$9="Months",EOMONTH(F5,1),IF(Setup!$D$9="Quarters",EOMONTH(F5+10,MOD(3-MONTH(F5+10),3)),IF(Setup!$D$9="Years",DATE(YEAR(F5+10),12,31),Actuals!F5+VLOOKUP(Setup!$D$9,Dropdown!$A$2:$C$6,3,0)))))))</f>
        <v/>
      </c>
      <c r="H5" s="24" t="str">
        <f>IF(G5="","",IF(G5=Setup!$D$7,"",IF(IF(Setup!$D$9="Months",EOMONTH(G5,1),IF(Setup!$D$9="Quarters",EOMONTH(G5+10,MOD(3-MONTH(G5+10),3)),IF(Setup!$D$9="Years",DATE(YEAR(G5+10),12,31),Actuals!G5+VLOOKUP(Setup!$D$9,Dropdown!$A$2:$C$6,3,0))))&gt;Setup!$D$7,Setup!$D$7,IF(Setup!$D$9="Months",EOMONTH(G5,1),IF(Setup!$D$9="Quarters",EOMONTH(G5+10,MOD(3-MONTH(G5+10),3)),IF(Setup!$D$9="Years",DATE(YEAR(G5+10),12,31),Actuals!G5+VLOOKUP(Setup!$D$9,Dropdown!$A$2:$C$6,3,0)))))))</f>
        <v/>
      </c>
      <c r="I5" s="24" t="str">
        <f>IF(H5="","",IF(H5=Setup!$D$7,"",IF(IF(Setup!$D$9="Months",EOMONTH(H5,1),IF(Setup!$D$9="Quarters",EOMONTH(H5+10,MOD(3-MONTH(H5+10),3)),IF(Setup!$D$9="Years",DATE(YEAR(H5+10),12,31),Actuals!H5+VLOOKUP(Setup!$D$9,Dropdown!$A$2:$C$6,3,0))))&gt;Setup!$D$7,Setup!$D$7,IF(Setup!$D$9="Months",EOMONTH(H5,1),IF(Setup!$D$9="Quarters",EOMONTH(H5+10,MOD(3-MONTH(H5+10),3)),IF(Setup!$D$9="Years",DATE(YEAR(H5+10),12,31),Actuals!H5+VLOOKUP(Setup!$D$9,Dropdown!$A$2:$C$6,3,0)))))))</f>
        <v/>
      </c>
      <c r="J5" s="24" t="str">
        <f>IF(I5="","",IF(I5=Setup!$D$7,"",IF(IF(Setup!$D$9="Months",EOMONTH(I5,1),IF(Setup!$D$9="Quarters",EOMONTH(I5+10,MOD(3-MONTH(I5+10),3)),IF(Setup!$D$9="Years",DATE(YEAR(I5+10),12,31),Actuals!I5+VLOOKUP(Setup!$D$9,Dropdown!$A$2:$C$6,3,0))))&gt;Setup!$D$7,Setup!$D$7,IF(Setup!$D$9="Months",EOMONTH(I5,1),IF(Setup!$D$9="Quarters",EOMONTH(I5+10,MOD(3-MONTH(I5+10),3)),IF(Setup!$D$9="Years",DATE(YEAR(I5+10),12,31),Actuals!I5+VLOOKUP(Setup!$D$9,Dropdown!$A$2:$C$6,3,0)))))))</f>
        <v/>
      </c>
      <c r="K5" s="24" t="str">
        <f>IF(J5="","",IF(J5=Setup!$D$7,"",IF(IF(Setup!$D$9="Months",EOMONTH(J5,1),IF(Setup!$D$9="Quarters",EOMONTH(J5+10,MOD(3-MONTH(J5+10),3)),IF(Setup!$D$9="Years",DATE(YEAR(J5+10),12,31),Actuals!J5+VLOOKUP(Setup!$D$9,Dropdown!$A$2:$C$6,3,0))))&gt;Setup!$D$7,Setup!$D$7,IF(Setup!$D$9="Months",EOMONTH(J5,1),IF(Setup!$D$9="Quarters",EOMONTH(J5+10,MOD(3-MONTH(J5+10),3)),IF(Setup!$D$9="Years",DATE(YEAR(J5+10),12,31),Actuals!J5+VLOOKUP(Setup!$D$9,Dropdown!$A$2:$C$6,3,0)))))))</f>
        <v/>
      </c>
      <c r="L5" s="24" t="str">
        <f>IF(K5="","",IF(K5=Setup!$D$7,"",IF(IF(Setup!$D$9="Months",EOMONTH(K5,1),IF(Setup!$D$9="Quarters",EOMONTH(K5+10,MOD(3-MONTH(K5+10),3)),IF(Setup!$D$9="Years",DATE(YEAR(K5+10),12,31),Actuals!K5+VLOOKUP(Setup!$D$9,Dropdown!$A$2:$C$6,3,0))))&gt;Setup!$D$7,Setup!$D$7,IF(Setup!$D$9="Months",EOMONTH(K5,1),IF(Setup!$D$9="Quarters",EOMONTH(K5+10,MOD(3-MONTH(K5+10),3)),IF(Setup!$D$9="Years",DATE(YEAR(K5+10),12,31),Actuals!K5+VLOOKUP(Setup!$D$9,Dropdown!$A$2:$C$6,3,0)))))))</f>
        <v/>
      </c>
      <c r="M5" s="24" t="str">
        <f>IF(L5="","",IF(L5=Setup!$D$7,"",IF(IF(Setup!$D$9="Months",EOMONTH(L5,1),IF(Setup!$D$9="Quarters",EOMONTH(L5+10,MOD(3-MONTH(L5+10),3)),IF(Setup!$D$9="Years",DATE(YEAR(L5+10),12,31),Actuals!L5+VLOOKUP(Setup!$D$9,Dropdown!$A$2:$C$6,3,0))))&gt;Setup!$D$7,Setup!$D$7,IF(Setup!$D$9="Months",EOMONTH(L5,1),IF(Setup!$D$9="Quarters",EOMONTH(L5+10,MOD(3-MONTH(L5+10),3)),IF(Setup!$D$9="Years",DATE(YEAR(L5+10),12,31),Actuals!L5+VLOOKUP(Setup!$D$9,Dropdown!$A$2:$C$6,3,0)))))))</f>
        <v/>
      </c>
      <c r="N5" s="24" t="str">
        <f>IF(M5="","",IF(M5=Setup!$D$7,"",IF(IF(Setup!$D$9="Months",EOMONTH(M5,1),IF(Setup!$D$9="Quarters",EOMONTH(M5+10,MOD(3-MONTH(M5+10),3)),IF(Setup!$D$9="Years",DATE(YEAR(M5+10),12,31),Actuals!M5+VLOOKUP(Setup!$D$9,Dropdown!$A$2:$C$6,3,0))))&gt;Setup!$D$7,Setup!$D$7,IF(Setup!$D$9="Months",EOMONTH(M5,1),IF(Setup!$D$9="Quarters",EOMONTH(M5+10,MOD(3-MONTH(M5+10),3)),IF(Setup!$D$9="Years",DATE(YEAR(M5+10),12,31),Actuals!M5+VLOOKUP(Setup!$D$9,Dropdown!$A$2:$C$6,3,0)))))))</f>
        <v/>
      </c>
      <c r="O5" s="24" t="str">
        <f>IF(N5="","",IF(N5=Setup!$D$7,"",IF(IF(Setup!$D$9="Months",EOMONTH(N5,1),IF(Setup!$D$9="Quarters",EOMONTH(N5+10,MOD(3-MONTH(N5+10),3)),IF(Setup!$D$9="Years",DATE(YEAR(N5+10),12,31),Actuals!N5+VLOOKUP(Setup!$D$9,Dropdown!$A$2:$C$6,3,0))))&gt;Setup!$D$7,Setup!$D$7,IF(Setup!$D$9="Months",EOMONTH(N5,1),IF(Setup!$D$9="Quarters",EOMONTH(N5+10,MOD(3-MONTH(N5+10),3)),IF(Setup!$D$9="Years",DATE(YEAR(N5+10),12,31),Actuals!N5+VLOOKUP(Setup!$D$9,Dropdown!$A$2:$C$6,3,0)))))))</f>
        <v/>
      </c>
      <c r="P5" s="24" t="str">
        <f>IF(O5="","",IF(O5=Setup!$D$7,"",IF(IF(Setup!$D$9="Months",EOMONTH(O5,1),IF(Setup!$D$9="Quarters",EOMONTH(O5+10,MOD(3-MONTH(O5+10),3)),IF(Setup!$D$9="Years",DATE(YEAR(O5+10),12,31),Actuals!O5+VLOOKUP(Setup!$D$9,Dropdown!$A$2:$C$6,3,0))))&gt;Setup!$D$7,Setup!$D$7,IF(Setup!$D$9="Months",EOMONTH(O5,1),IF(Setup!$D$9="Quarters",EOMONTH(O5+10,MOD(3-MONTH(O5+10),3)),IF(Setup!$D$9="Years",DATE(YEAR(O5+10),12,31),Actuals!O5+VLOOKUP(Setup!$D$9,Dropdown!$A$2:$C$6,3,0)))))))</f>
        <v/>
      </c>
      <c r="Q5" s="24" t="str">
        <f>IF(P5="","",IF(P5=Setup!$D$7,"",IF(IF(Setup!$D$9="Months",EOMONTH(P5,1),IF(Setup!$D$9="Quarters",EOMONTH(P5+10,MOD(3-MONTH(P5+10),3)),IF(Setup!$D$9="Years",DATE(YEAR(P5+10),12,31),Actuals!P5+VLOOKUP(Setup!$D$9,Dropdown!$A$2:$C$6,3,0))))&gt;Setup!$D$7,Setup!$D$7,IF(Setup!$D$9="Months",EOMONTH(P5,1),IF(Setup!$D$9="Quarters",EOMONTH(P5+10,MOD(3-MONTH(P5+10),3)),IF(Setup!$D$9="Years",DATE(YEAR(P5+10),12,31),Actuals!P5+VLOOKUP(Setup!$D$9,Dropdown!$A$2:$C$6,3,0)))))))</f>
        <v/>
      </c>
      <c r="R5" s="24" t="str">
        <f>IF(Q5="","",IF(Q5=Setup!$D$7,"",IF(IF(Setup!$D$9="Months",EOMONTH(Q5,1),IF(Setup!$D$9="Quarters",EOMONTH(Q5+10,MOD(3-MONTH(Q5+10),3)),IF(Setup!$D$9="Years",DATE(YEAR(Q5+10),12,31),Actuals!Q5+VLOOKUP(Setup!$D$9,Dropdown!$A$2:$C$6,3,0))))&gt;Setup!$D$7,Setup!$D$7,IF(Setup!$D$9="Months",EOMONTH(Q5,1),IF(Setup!$D$9="Quarters",EOMONTH(Q5+10,MOD(3-MONTH(Q5+10),3)),IF(Setup!$D$9="Years",DATE(YEAR(Q5+10),12,31),Actuals!Q5+VLOOKUP(Setup!$D$9,Dropdown!$A$2:$C$6,3,0)))))))</f>
        <v/>
      </c>
      <c r="S5" s="24" t="str">
        <f>IF(R5="","",IF(R5=Setup!$D$7,"",IF(IF(Setup!$D$9="Months",EOMONTH(R5,1),IF(Setup!$D$9="Quarters",EOMONTH(R5+10,MOD(3-MONTH(R5+10),3)),IF(Setup!$D$9="Years",DATE(YEAR(R5+10),12,31),Actuals!R5+VLOOKUP(Setup!$D$9,Dropdown!$A$2:$C$6,3,0))))&gt;Setup!$D$7,Setup!$D$7,IF(Setup!$D$9="Months",EOMONTH(R5,1),IF(Setup!$D$9="Quarters",EOMONTH(R5+10,MOD(3-MONTH(R5+10),3)),IF(Setup!$D$9="Years",DATE(YEAR(R5+10),12,31),Actuals!R5+VLOOKUP(Setup!$D$9,Dropdown!$A$2:$C$6,3,0)))))))</f>
        <v/>
      </c>
      <c r="T5" s="24" t="str">
        <f>IF(S5="","",IF(S5=Setup!$D$7,"",IF(IF(Setup!$D$9="Months",EOMONTH(S5,1),IF(Setup!$D$9="Quarters",EOMONTH(S5+10,MOD(3-MONTH(S5+10),3)),IF(Setup!$D$9="Years",DATE(YEAR(S5+10),12,31),Actuals!S5+VLOOKUP(Setup!$D$9,Dropdown!$A$2:$C$6,3,0))))&gt;Setup!$D$7,Setup!$D$7,IF(Setup!$D$9="Months",EOMONTH(S5,1),IF(Setup!$D$9="Quarters",EOMONTH(S5+10,MOD(3-MONTH(S5+10),3)),IF(Setup!$D$9="Years",DATE(YEAR(S5+10),12,31),Actuals!S5+VLOOKUP(Setup!$D$9,Dropdown!$A$2:$C$6,3,0)))))))</f>
        <v/>
      </c>
      <c r="U5" s="24" t="str">
        <f>IF(T5="","",IF(T5=Setup!$D$7,"",IF(IF(Setup!$D$9="Months",EOMONTH(T5,1),IF(Setup!$D$9="Quarters",EOMONTH(T5+10,MOD(3-MONTH(T5+10),3)),IF(Setup!$D$9="Years",DATE(YEAR(T5+10),12,31),Actuals!T5+VLOOKUP(Setup!$D$9,Dropdown!$A$2:$C$6,3,0))))&gt;Setup!$D$7,Setup!$D$7,IF(Setup!$D$9="Months",EOMONTH(T5,1),IF(Setup!$D$9="Quarters",EOMONTH(T5+10,MOD(3-MONTH(T5+10),3)),IF(Setup!$D$9="Years",DATE(YEAR(T5+10),12,31),Actuals!T5+VLOOKUP(Setup!$D$9,Dropdown!$A$2:$C$6,3,0)))))))</f>
        <v/>
      </c>
      <c r="V5" s="24" t="str">
        <f>IF(U5="","",IF(U5=Setup!$D$7,"",IF(IF(Setup!$D$9="Months",EOMONTH(U5,1),IF(Setup!$D$9="Quarters",EOMONTH(U5+10,MOD(3-MONTH(U5+10),3)),IF(Setup!$D$9="Years",DATE(YEAR(U5+10),12,31),Actuals!U5+VLOOKUP(Setup!$D$9,Dropdown!$A$2:$C$6,3,0))))&gt;Setup!$D$7,Setup!$D$7,IF(Setup!$D$9="Months",EOMONTH(U5,1),IF(Setup!$D$9="Quarters",EOMONTH(U5+10,MOD(3-MONTH(U5+10),3)),IF(Setup!$D$9="Years",DATE(YEAR(U5+10),12,31),Actuals!U5+VLOOKUP(Setup!$D$9,Dropdown!$A$2:$C$6,3,0)))))))</f>
        <v/>
      </c>
      <c r="W5" s="31" t="str">
        <f>IF(V5="","",IF(V5=Setup!$D$7,"",IF(IF(Setup!$D$9="Months",EOMONTH(V5,1),IF(Setup!$D$9="Quarters",EOMONTH(V5+10,MOD(3-MONTH(V5+10),3)),IF(Setup!$D$9="Years",DATE(YEAR(V5+10),12,31),Actuals!V5+VLOOKUP(Setup!$D$9,Dropdown!$A$2:$C$6,3,0))))&gt;Setup!$D$7,Setup!$D$7,IF(Setup!$D$9="Months",EOMONTH(V5,1),IF(Setup!$D$9="Quarters",EOMONTH(V5+10,MOD(3-MONTH(V5+10),3)),IF(Setup!$D$9="Years",DATE(YEAR(V5+10),12,31),Actuals!V5+VLOOKUP(Setup!$D$9,Dropdown!$A$2:$C$6,3,0)))))))</f>
        <v/>
      </c>
    </row>
    <row r="6" spans="2:44" ht="39" thickBot="1" x14ac:dyDescent="0.25">
      <c r="B6" s="25" t="s">
        <v>20</v>
      </c>
      <c r="C6" s="26" t="s">
        <v>48</v>
      </c>
      <c r="D6" s="28" t="str">
        <f>IF(D5="","","Percentage")</f>
        <v/>
      </c>
      <c r="E6" s="28" t="str">
        <f t="shared" ref="E6:W6" si="0">IF(E5="","","Percentage")</f>
        <v/>
      </c>
      <c r="F6" s="28" t="str">
        <f t="shared" si="0"/>
        <v/>
      </c>
      <c r="G6" s="28" t="str">
        <f t="shared" si="0"/>
        <v/>
      </c>
      <c r="H6" s="28" t="str">
        <f t="shared" si="0"/>
        <v/>
      </c>
      <c r="I6" s="28" t="str">
        <f t="shared" si="0"/>
        <v/>
      </c>
      <c r="J6" s="28" t="str">
        <f t="shared" si="0"/>
        <v/>
      </c>
      <c r="K6" s="28" t="str">
        <f t="shared" si="0"/>
        <v/>
      </c>
      <c r="L6" s="28" t="str">
        <f t="shared" si="0"/>
        <v/>
      </c>
      <c r="M6" s="28" t="str">
        <f t="shared" si="0"/>
        <v/>
      </c>
      <c r="N6" s="28" t="str">
        <f t="shared" si="0"/>
        <v/>
      </c>
      <c r="O6" s="28" t="str">
        <f t="shared" si="0"/>
        <v/>
      </c>
      <c r="P6" s="28" t="str">
        <f t="shared" si="0"/>
        <v/>
      </c>
      <c r="Q6" s="28" t="str">
        <f t="shared" si="0"/>
        <v/>
      </c>
      <c r="R6" s="28" t="str">
        <f t="shared" si="0"/>
        <v/>
      </c>
      <c r="S6" s="28" t="str">
        <f t="shared" si="0"/>
        <v/>
      </c>
      <c r="T6" s="28" t="str">
        <f t="shared" si="0"/>
        <v/>
      </c>
      <c r="U6" s="28" t="str">
        <f t="shared" si="0"/>
        <v/>
      </c>
      <c r="V6" s="28" t="str">
        <f t="shared" si="0"/>
        <v/>
      </c>
      <c r="W6" s="32" t="str">
        <f t="shared" si="0"/>
        <v/>
      </c>
    </row>
    <row r="7" spans="2:44" x14ac:dyDescent="0.2">
      <c r="B7" s="46" t="str">
        <f>IF(Planned!B7="","",Planned!B7)</f>
        <v>Task 01</v>
      </c>
      <c r="C7" s="47">
        <f>SUM(D7:W7)</f>
        <v>0</v>
      </c>
      <c r="D7" s="33"/>
      <c r="E7" s="33"/>
      <c r="F7" s="33"/>
      <c r="G7" s="33"/>
      <c r="H7" s="33"/>
      <c r="I7" s="33"/>
      <c r="J7" s="33"/>
      <c r="K7" s="33"/>
      <c r="L7" s="33"/>
      <c r="M7" s="33"/>
      <c r="N7" s="33"/>
      <c r="O7" s="33"/>
      <c r="P7" s="33"/>
      <c r="Q7" s="33"/>
      <c r="R7" s="33"/>
      <c r="S7" s="33"/>
      <c r="T7" s="33"/>
      <c r="U7" s="33"/>
      <c r="V7" s="33"/>
      <c r="W7" s="34"/>
      <c r="Y7" s="51"/>
      <c r="Z7" s="51"/>
      <c r="AA7" s="51"/>
      <c r="AB7" s="51"/>
      <c r="AC7" s="51"/>
      <c r="AD7" s="51"/>
      <c r="AE7" s="51"/>
      <c r="AF7" s="51"/>
      <c r="AG7" s="51"/>
      <c r="AH7" s="51"/>
      <c r="AI7" s="51"/>
      <c r="AJ7" s="51"/>
      <c r="AK7" s="51"/>
      <c r="AL7" s="51"/>
      <c r="AM7" s="51"/>
      <c r="AN7" s="51"/>
      <c r="AO7" s="51"/>
      <c r="AP7" s="51"/>
      <c r="AQ7" s="51"/>
      <c r="AR7" s="51"/>
    </row>
    <row r="8" spans="2:44" x14ac:dyDescent="0.2">
      <c r="B8" s="45" t="str">
        <f>IF(Planned!B8="","",Planned!B8)</f>
        <v>Task 02</v>
      </c>
      <c r="C8" s="48">
        <f t="shared" ref="C8:C25" si="1">SUM(D8:W8)</f>
        <v>0</v>
      </c>
      <c r="D8" s="35"/>
      <c r="E8" s="35"/>
      <c r="F8" s="35"/>
      <c r="G8" s="35"/>
      <c r="H8" s="35"/>
      <c r="I8" s="35"/>
      <c r="J8" s="35"/>
      <c r="K8" s="35"/>
      <c r="L8" s="35"/>
      <c r="M8" s="35"/>
      <c r="N8" s="35"/>
      <c r="O8" s="35"/>
      <c r="P8" s="35"/>
      <c r="Q8" s="35"/>
      <c r="R8" s="35"/>
      <c r="S8" s="35"/>
      <c r="T8" s="35"/>
      <c r="U8" s="35"/>
      <c r="V8" s="35"/>
      <c r="W8" s="36"/>
      <c r="Y8" s="51"/>
      <c r="Z8" s="51"/>
      <c r="AA8" s="51"/>
      <c r="AB8" s="51"/>
      <c r="AC8" s="51"/>
      <c r="AD8" s="51"/>
      <c r="AE8" s="51"/>
      <c r="AF8" s="51"/>
      <c r="AG8" s="51"/>
      <c r="AH8" s="51"/>
      <c r="AI8" s="51"/>
      <c r="AJ8" s="51"/>
      <c r="AK8" s="51"/>
      <c r="AL8" s="51"/>
      <c r="AM8" s="51"/>
      <c r="AN8" s="51"/>
      <c r="AO8" s="51"/>
      <c r="AP8" s="51"/>
      <c r="AQ8" s="51"/>
      <c r="AR8" s="51"/>
    </row>
    <row r="9" spans="2:44" x14ac:dyDescent="0.2">
      <c r="B9" s="45" t="str">
        <f>IF(Planned!B9="","",Planned!B9)</f>
        <v>Task 03</v>
      </c>
      <c r="C9" s="48">
        <f t="shared" si="1"/>
        <v>0</v>
      </c>
      <c r="D9" s="35"/>
      <c r="E9" s="35"/>
      <c r="F9" s="35"/>
      <c r="G9" s="35"/>
      <c r="H9" s="35"/>
      <c r="I9" s="35"/>
      <c r="J9" s="35"/>
      <c r="K9" s="35"/>
      <c r="L9" s="35"/>
      <c r="M9" s="35"/>
      <c r="N9" s="35"/>
      <c r="O9" s="35"/>
      <c r="P9" s="35"/>
      <c r="Q9" s="35"/>
      <c r="R9" s="35"/>
      <c r="S9" s="35"/>
      <c r="T9" s="35"/>
      <c r="U9" s="35"/>
      <c r="V9" s="35"/>
      <c r="W9" s="36"/>
      <c r="Y9" s="51"/>
      <c r="Z9" s="51"/>
      <c r="AA9" s="51"/>
      <c r="AB9" s="51"/>
      <c r="AC9" s="51"/>
      <c r="AD9" s="51"/>
      <c r="AE9" s="51"/>
      <c r="AF9" s="51"/>
      <c r="AG9" s="51"/>
      <c r="AH9" s="51"/>
      <c r="AI9" s="51"/>
      <c r="AJ9" s="51"/>
      <c r="AK9" s="51"/>
      <c r="AL9" s="51"/>
      <c r="AM9" s="51"/>
      <c r="AN9" s="51"/>
      <c r="AO9" s="51"/>
      <c r="AP9" s="51"/>
      <c r="AQ9" s="51"/>
      <c r="AR9" s="51"/>
    </row>
    <row r="10" spans="2:44" x14ac:dyDescent="0.2">
      <c r="B10" s="45" t="str">
        <f>IF(Planned!B10="","",Planned!B10)</f>
        <v>Task 04</v>
      </c>
      <c r="C10" s="48">
        <f t="shared" si="1"/>
        <v>0</v>
      </c>
      <c r="D10" s="35"/>
      <c r="E10" s="35"/>
      <c r="F10" s="35"/>
      <c r="G10" s="35"/>
      <c r="H10" s="35"/>
      <c r="I10" s="35"/>
      <c r="J10" s="35"/>
      <c r="K10" s="35"/>
      <c r="L10" s="35"/>
      <c r="M10" s="35"/>
      <c r="N10" s="35"/>
      <c r="O10" s="35"/>
      <c r="P10" s="35"/>
      <c r="Q10" s="35"/>
      <c r="R10" s="35"/>
      <c r="S10" s="35"/>
      <c r="T10" s="35"/>
      <c r="U10" s="35"/>
      <c r="V10" s="35"/>
      <c r="W10" s="36"/>
      <c r="Y10" s="51"/>
      <c r="Z10" s="51"/>
      <c r="AA10" s="51"/>
      <c r="AB10" s="51"/>
      <c r="AC10" s="51"/>
      <c r="AD10" s="51"/>
      <c r="AE10" s="51"/>
      <c r="AF10" s="51"/>
      <c r="AG10" s="51"/>
      <c r="AH10" s="51"/>
      <c r="AI10" s="51"/>
      <c r="AJ10" s="51"/>
      <c r="AK10" s="51"/>
      <c r="AL10" s="51"/>
      <c r="AM10" s="51"/>
      <c r="AN10" s="51"/>
      <c r="AO10" s="51"/>
      <c r="AP10" s="51"/>
      <c r="AQ10" s="51"/>
      <c r="AR10" s="51"/>
    </row>
    <row r="11" spans="2:44" x14ac:dyDescent="0.2">
      <c r="B11" s="45" t="str">
        <f>IF(Planned!B11="","",Planned!B11)</f>
        <v>Task 05</v>
      </c>
      <c r="C11" s="48">
        <f t="shared" si="1"/>
        <v>0</v>
      </c>
      <c r="D11" s="35"/>
      <c r="E11" s="35"/>
      <c r="F11" s="35"/>
      <c r="G11" s="35"/>
      <c r="H11" s="35"/>
      <c r="I11" s="35"/>
      <c r="J11" s="35"/>
      <c r="K11" s="35"/>
      <c r="L11" s="35"/>
      <c r="M11" s="35"/>
      <c r="N11" s="35"/>
      <c r="O11" s="35"/>
      <c r="P11" s="35"/>
      <c r="Q11" s="35"/>
      <c r="R11" s="35"/>
      <c r="S11" s="35"/>
      <c r="T11" s="35"/>
      <c r="U11" s="35"/>
      <c r="V11" s="35"/>
      <c r="W11" s="36"/>
      <c r="Y11" s="51"/>
      <c r="Z11" s="51"/>
      <c r="AA11" s="51"/>
      <c r="AB11" s="51"/>
      <c r="AC11" s="51"/>
      <c r="AD11" s="51"/>
      <c r="AE11" s="51"/>
      <c r="AF11" s="51"/>
      <c r="AG11" s="51"/>
      <c r="AH11" s="51"/>
      <c r="AI11" s="51"/>
      <c r="AJ11" s="51"/>
      <c r="AK11" s="51"/>
      <c r="AL11" s="51"/>
      <c r="AM11" s="51"/>
      <c r="AN11" s="51"/>
      <c r="AO11" s="51"/>
      <c r="AP11" s="51"/>
      <c r="AQ11" s="51"/>
      <c r="AR11" s="51"/>
    </row>
    <row r="12" spans="2:44" x14ac:dyDescent="0.2">
      <c r="B12" s="45" t="str">
        <f>IF(Planned!B12="","",Planned!B12)</f>
        <v>Task 06</v>
      </c>
      <c r="C12" s="48">
        <f t="shared" si="1"/>
        <v>0</v>
      </c>
      <c r="D12" s="35"/>
      <c r="E12" s="35"/>
      <c r="F12" s="35"/>
      <c r="G12" s="35"/>
      <c r="H12" s="35"/>
      <c r="I12" s="35"/>
      <c r="J12" s="35"/>
      <c r="K12" s="35"/>
      <c r="L12" s="35"/>
      <c r="M12" s="35"/>
      <c r="N12" s="35"/>
      <c r="O12" s="35"/>
      <c r="P12" s="35"/>
      <c r="Q12" s="35"/>
      <c r="R12" s="35"/>
      <c r="S12" s="35"/>
      <c r="T12" s="35"/>
      <c r="U12" s="35"/>
      <c r="V12" s="35"/>
      <c r="W12" s="36"/>
      <c r="Y12" s="51"/>
      <c r="Z12" s="51"/>
      <c r="AA12" s="51"/>
      <c r="AB12" s="51"/>
      <c r="AC12" s="51"/>
      <c r="AD12" s="51"/>
      <c r="AE12" s="51"/>
      <c r="AF12" s="51"/>
      <c r="AG12" s="51"/>
      <c r="AH12" s="51"/>
      <c r="AI12" s="51"/>
      <c r="AJ12" s="51"/>
      <c r="AK12" s="51"/>
      <c r="AL12" s="51"/>
      <c r="AM12" s="51"/>
      <c r="AN12" s="51"/>
      <c r="AO12" s="51"/>
      <c r="AP12" s="51"/>
      <c r="AQ12" s="51"/>
      <c r="AR12" s="51"/>
    </row>
    <row r="13" spans="2:44" x14ac:dyDescent="0.2">
      <c r="B13" s="45" t="str">
        <f>IF(Planned!B13="","",Planned!B13)</f>
        <v>Task 07</v>
      </c>
      <c r="C13" s="48">
        <f t="shared" si="1"/>
        <v>0</v>
      </c>
      <c r="D13" s="35"/>
      <c r="E13" s="35"/>
      <c r="F13" s="35"/>
      <c r="G13" s="35"/>
      <c r="H13" s="35"/>
      <c r="I13" s="35"/>
      <c r="J13" s="35"/>
      <c r="K13" s="35"/>
      <c r="L13" s="35"/>
      <c r="M13" s="35"/>
      <c r="N13" s="35"/>
      <c r="O13" s="35"/>
      <c r="P13" s="35"/>
      <c r="Q13" s="35"/>
      <c r="R13" s="35"/>
      <c r="S13" s="35"/>
      <c r="T13" s="35"/>
      <c r="U13" s="35"/>
      <c r="V13" s="35"/>
      <c r="W13" s="36"/>
      <c r="Y13" s="51"/>
      <c r="Z13" s="51"/>
      <c r="AA13" s="51"/>
      <c r="AB13" s="51"/>
      <c r="AC13" s="51"/>
      <c r="AD13" s="51"/>
      <c r="AE13" s="51"/>
      <c r="AF13" s="51"/>
      <c r="AG13" s="51"/>
      <c r="AH13" s="51"/>
      <c r="AI13" s="51"/>
      <c r="AJ13" s="51"/>
      <c r="AK13" s="51"/>
      <c r="AL13" s="51"/>
      <c r="AM13" s="51"/>
      <c r="AN13" s="51"/>
      <c r="AO13" s="51"/>
      <c r="AP13" s="51"/>
      <c r="AQ13" s="51"/>
      <c r="AR13" s="51"/>
    </row>
    <row r="14" spans="2:44" x14ac:dyDescent="0.2">
      <c r="B14" s="45" t="str">
        <f>IF(Planned!B14="","",Planned!B14)</f>
        <v>Task 08</v>
      </c>
      <c r="C14" s="48">
        <f t="shared" si="1"/>
        <v>0</v>
      </c>
      <c r="D14" s="35"/>
      <c r="E14" s="35"/>
      <c r="F14" s="35"/>
      <c r="G14" s="35"/>
      <c r="H14" s="35"/>
      <c r="I14" s="35"/>
      <c r="J14" s="35"/>
      <c r="K14" s="35"/>
      <c r="L14" s="35"/>
      <c r="M14" s="35"/>
      <c r="N14" s="35"/>
      <c r="O14" s="35"/>
      <c r="P14" s="35"/>
      <c r="Q14" s="35"/>
      <c r="R14" s="35"/>
      <c r="S14" s="35"/>
      <c r="T14" s="35"/>
      <c r="U14" s="35"/>
      <c r="V14" s="35"/>
      <c r="W14" s="36"/>
      <c r="Y14" s="51"/>
      <c r="Z14" s="51"/>
      <c r="AA14" s="51"/>
      <c r="AB14" s="51"/>
      <c r="AC14" s="51"/>
      <c r="AD14" s="51"/>
      <c r="AE14" s="51"/>
      <c r="AF14" s="51"/>
      <c r="AG14" s="51"/>
      <c r="AH14" s="51"/>
      <c r="AI14" s="51"/>
      <c r="AJ14" s="51"/>
      <c r="AK14" s="51"/>
      <c r="AL14" s="51"/>
      <c r="AM14" s="51"/>
      <c r="AN14" s="51"/>
      <c r="AO14" s="51"/>
      <c r="AP14" s="51"/>
      <c r="AQ14" s="51"/>
      <c r="AR14" s="51"/>
    </row>
    <row r="15" spans="2:44" x14ac:dyDescent="0.2">
      <c r="B15" s="45" t="str">
        <f>IF(Planned!B15="","",Planned!B15)</f>
        <v>Task 09</v>
      </c>
      <c r="C15" s="48">
        <f t="shared" si="1"/>
        <v>0</v>
      </c>
      <c r="D15" s="35"/>
      <c r="E15" s="35"/>
      <c r="F15" s="35"/>
      <c r="G15" s="35"/>
      <c r="H15" s="35"/>
      <c r="I15" s="35"/>
      <c r="J15" s="35"/>
      <c r="K15" s="35"/>
      <c r="L15" s="35"/>
      <c r="M15" s="35"/>
      <c r="N15" s="35"/>
      <c r="O15" s="35"/>
      <c r="P15" s="35"/>
      <c r="Q15" s="35"/>
      <c r="R15" s="35"/>
      <c r="S15" s="35"/>
      <c r="T15" s="35"/>
      <c r="U15" s="35"/>
      <c r="V15" s="35"/>
      <c r="W15" s="36"/>
      <c r="Y15" s="51"/>
      <c r="Z15" s="51"/>
      <c r="AA15" s="51"/>
      <c r="AB15" s="51"/>
      <c r="AC15" s="51"/>
      <c r="AD15" s="51"/>
      <c r="AE15" s="51"/>
      <c r="AF15" s="51"/>
      <c r="AG15" s="51"/>
      <c r="AH15" s="51"/>
      <c r="AI15" s="51"/>
      <c r="AJ15" s="51"/>
      <c r="AK15" s="51"/>
      <c r="AL15" s="51"/>
      <c r="AM15" s="51"/>
      <c r="AN15" s="51"/>
      <c r="AO15" s="51"/>
      <c r="AP15" s="51"/>
      <c r="AQ15" s="51"/>
      <c r="AR15" s="51"/>
    </row>
    <row r="16" spans="2:44" x14ac:dyDescent="0.2">
      <c r="B16" s="45" t="str">
        <f>IF(Planned!B16="","",Planned!B16)</f>
        <v>Task 10</v>
      </c>
      <c r="C16" s="48">
        <f t="shared" si="1"/>
        <v>0</v>
      </c>
      <c r="D16" s="35"/>
      <c r="E16" s="35"/>
      <c r="F16" s="35"/>
      <c r="G16" s="35"/>
      <c r="H16" s="35"/>
      <c r="I16" s="35"/>
      <c r="J16" s="35"/>
      <c r="K16" s="35"/>
      <c r="L16" s="35"/>
      <c r="M16" s="35"/>
      <c r="N16" s="35"/>
      <c r="O16" s="35"/>
      <c r="P16" s="35"/>
      <c r="Q16" s="35"/>
      <c r="R16" s="35"/>
      <c r="S16" s="35"/>
      <c r="T16" s="35"/>
      <c r="U16" s="35"/>
      <c r="V16" s="35"/>
      <c r="W16" s="36"/>
      <c r="Y16" s="51"/>
      <c r="Z16" s="51"/>
      <c r="AA16" s="51"/>
      <c r="AB16" s="51"/>
      <c r="AC16" s="51"/>
      <c r="AD16" s="51"/>
      <c r="AE16" s="51"/>
      <c r="AF16" s="51"/>
      <c r="AG16" s="51"/>
      <c r="AH16" s="51"/>
      <c r="AI16" s="51"/>
      <c r="AJ16" s="51"/>
      <c r="AK16" s="51"/>
      <c r="AL16" s="51"/>
      <c r="AM16" s="51"/>
      <c r="AN16" s="51"/>
      <c r="AO16" s="51"/>
      <c r="AP16" s="51"/>
      <c r="AQ16" s="51"/>
      <c r="AR16" s="51"/>
    </row>
    <row r="17" spans="2:44" x14ac:dyDescent="0.2">
      <c r="B17" s="45" t="str">
        <f>IF(Planned!B17="","",Planned!B17)</f>
        <v>Task 11</v>
      </c>
      <c r="C17" s="48">
        <f t="shared" si="1"/>
        <v>0</v>
      </c>
      <c r="D17" s="35"/>
      <c r="E17" s="35"/>
      <c r="F17" s="35"/>
      <c r="G17" s="35"/>
      <c r="H17" s="35"/>
      <c r="I17" s="35"/>
      <c r="J17" s="35"/>
      <c r="K17" s="35"/>
      <c r="L17" s="35"/>
      <c r="M17" s="35"/>
      <c r="N17" s="35"/>
      <c r="O17" s="35"/>
      <c r="P17" s="35"/>
      <c r="Q17" s="35"/>
      <c r="R17" s="35"/>
      <c r="S17" s="35"/>
      <c r="T17" s="35"/>
      <c r="U17" s="35"/>
      <c r="V17" s="35"/>
      <c r="W17" s="36"/>
      <c r="Y17" s="51"/>
      <c r="Z17" s="51"/>
      <c r="AA17" s="51"/>
      <c r="AB17" s="51"/>
      <c r="AC17" s="51"/>
      <c r="AD17" s="51"/>
      <c r="AE17" s="51"/>
      <c r="AF17" s="51"/>
      <c r="AG17" s="51"/>
      <c r="AH17" s="51"/>
      <c r="AI17" s="51"/>
      <c r="AJ17" s="51"/>
      <c r="AK17" s="51"/>
      <c r="AL17" s="51"/>
      <c r="AM17" s="51"/>
      <c r="AN17" s="51"/>
      <c r="AO17" s="51"/>
      <c r="AP17" s="51"/>
      <c r="AQ17" s="51"/>
      <c r="AR17" s="51"/>
    </row>
    <row r="18" spans="2:44" x14ac:dyDescent="0.2">
      <c r="B18" s="45" t="str">
        <f>IF(Planned!B18="","",Planned!B18)</f>
        <v>Task 12</v>
      </c>
      <c r="C18" s="48">
        <f t="shared" si="1"/>
        <v>0</v>
      </c>
      <c r="D18" s="35"/>
      <c r="E18" s="35"/>
      <c r="F18" s="35"/>
      <c r="G18" s="35"/>
      <c r="H18" s="35"/>
      <c r="I18" s="35"/>
      <c r="J18" s="35"/>
      <c r="K18" s="35"/>
      <c r="L18" s="35"/>
      <c r="M18" s="35"/>
      <c r="N18" s="35"/>
      <c r="O18" s="35"/>
      <c r="P18" s="35"/>
      <c r="Q18" s="35"/>
      <c r="R18" s="35"/>
      <c r="S18" s="35"/>
      <c r="T18" s="35"/>
      <c r="U18" s="35"/>
      <c r="V18" s="35"/>
      <c r="W18" s="36"/>
      <c r="Y18" s="51"/>
      <c r="Z18" s="51"/>
      <c r="AA18" s="51"/>
      <c r="AB18" s="51"/>
      <c r="AC18" s="51"/>
      <c r="AD18" s="51"/>
      <c r="AE18" s="51"/>
      <c r="AF18" s="51"/>
      <c r="AG18" s="51"/>
      <c r="AH18" s="51"/>
      <c r="AI18" s="51"/>
      <c r="AJ18" s="51"/>
      <c r="AK18" s="51"/>
      <c r="AL18" s="51"/>
      <c r="AM18" s="51"/>
      <c r="AN18" s="51"/>
      <c r="AO18" s="51"/>
      <c r="AP18" s="51"/>
      <c r="AQ18" s="51"/>
      <c r="AR18" s="51"/>
    </row>
    <row r="19" spans="2:44" x14ac:dyDescent="0.2">
      <c r="B19" s="45" t="str">
        <f>IF(Planned!B19="","",Planned!B19)</f>
        <v>Task 13</v>
      </c>
      <c r="C19" s="48">
        <f t="shared" si="1"/>
        <v>0</v>
      </c>
      <c r="D19" s="35"/>
      <c r="E19" s="35"/>
      <c r="F19" s="35"/>
      <c r="G19" s="35"/>
      <c r="H19" s="35"/>
      <c r="I19" s="35"/>
      <c r="J19" s="35"/>
      <c r="K19" s="35"/>
      <c r="L19" s="35"/>
      <c r="M19" s="35"/>
      <c r="N19" s="35"/>
      <c r="O19" s="35"/>
      <c r="P19" s="35"/>
      <c r="Q19" s="35"/>
      <c r="R19" s="35"/>
      <c r="S19" s="35"/>
      <c r="T19" s="35"/>
      <c r="U19" s="35"/>
      <c r="V19" s="35"/>
      <c r="W19" s="36"/>
      <c r="Y19" s="51"/>
      <c r="Z19" s="51"/>
      <c r="AA19" s="51"/>
      <c r="AB19" s="51"/>
      <c r="AC19" s="51"/>
      <c r="AD19" s="51"/>
      <c r="AE19" s="51"/>
      <c r="AF19" s="51"/>
      <c r="AG19" s="51"/>
      <c r="AH19" s="51"/>
      <c r="AI19" s="51"/>
      <c r="AJ19" s="51"/>
      <c r="AK19" s="51"/>
      <c r="AL19" s="51"/>
      <c r="AM19" s="51"/>
      <c r="AN19" s="51"/>
      <c r="AO19" s="51"/>
      <c r="AP19" s="51"/>
      <c r="AQ19" s="51"/>
      <c r="AR19" s="51"/>
    </row>
    <row r="20" spans="2:44" x14ac:dyDescent="0.2">
      <c r="B20" s="45" t="str">
        <f>IF(Planned!B20="","",Planned!B20)</f>
        <v>Task 14</v>
      </c>
      <c r="C20" s="48">
        <f t="shared" si="1"/>
        <v>0</v>
      </c>
      <c r="D20" s="35"/>
      <c r="E20" s="35"/>
      <c r="F20" s="35"/>
      <c r="G20" s="35"/>
      <c r="H20" s="35"/>
      <c r="I20" s="35"/>
      <c r="J20" s="35"/>
      <c r="K20" s="35"/>
      <c r="L20" s="35"/>
      <c r="M20" s="35"/>
      <c r="N20" s="35"/>
      <c r="O20" s="35"/>
      <c r="P20" s="35"/>
      <c r="Q20" s="35"/>
      <c r="R20" s="35"/>
      <c r="S20" s="35"/>
      <c r="T20" s="35"/>
      <c r="U20" s="35"/>
      <c r="V20" s="35"/>
      <c r="W20" s="36"/>
      <c r="Y20" s="51"/>
      <c r="Z20" s="51"/>
      <c r="AA20" s="51"/>
      <c r="AB20" s="51"/>
      <c r="AC20" s="51"/>
      <c r="AD20" s="51"/>
      <c r="AE20" s="51"/>
      <c r="AF20" s="51"/>
      <c r="AG20" s="51"/>
      <c r="AH20" s="51"/>
      <c r="AI20" s="51"/>
      <c r="AJ20" s="51"/>
      <c r="AK20" s="51"/>
      <c r="AL20" s="51"/>
      <c r="AM20" s="51"/>
      <c r="AN20" s="51"/>
      <c r="AO20" s="51"/>
      <c r="AP20" s="51"/>
      <c r="AQ20" s="51"/>
      <c r="AR20" s="51"/>
    </row>
    <row r="21" spans="2:44" x14ac:dyDescent="0.2">
      <c r="B21" s="45" t="str">
        <f>IF(Planned!B21="","",Planned!B21)</f>
        <v>Task 15</v>
      </c>
      <c r="C21" s="48">
        <f t="shared" si="1"/>
        <v>0</v>
      </c>
      <c r="D21" s="35"/>
      <c r="E21" s="35"/>
      <c r="F21" s="35"/>
      <c r="G21" s="35"/>
      <c r="H21" s="35"/>
      <c r="I21" s="35"/>
      <c r="J21" s="35"/>
      <c r="K21" s="35"/>
      <c r="L21" s="35"/>
      <c r="M21" s="35"/>
      <c r="N21" s="35"/>
      <c r="O21" s="35"/>
      <c r="P21" s="35"/>
      <c r="Q21" s="35"/>
      <c r="R21" s="35"/>
      <c r="S21" s="35"/>
      <c r="T21" s="35"/>
      <c r="U21" s="35"/>
      <c r="V21" s="35"/>
      <c r="W21" s="36"/>
      <c r="Y21" s="51"/>
      <c r="Z21" s="51"/>
      <c r="AA21" s="51"/>
      <c r="AB21" s="51"/>
      <c r="AC21" s="51"/>
      <c r="AD21" s="51"/>
      <c r="AE21" s="51"/>
      <c r="AF21" s="51"/>
      <c r="AG21" s="51"/>
      <c r="AH21" s="51"/>
      <c r="AI21" s="51"/>
      <c r="AJ21" s="51"/>
      <c r="AK21" s="51"/>
      <c r="AL21" s="51"/>
      <c r="AM21" s="51"/>
      <c r="AN21" s="51"/>
      <c r="AO21" s="51"/>
      <c r="AP21" s="51"/>
      <c r="AQ21" s="51"/>
      <c r="AR21" s="51"/>
    </row>
    <row r="22" spans="2:44" x14ac:dyDescent="0.2">
      <c r="B22" s="45" t="str">
        <f>IF(Planned!B22="","",Planned!B22)</f>
        <v>Task 16</v>
      </c>
      <c r="C22" s="48">
        <f t="shared" si="1"/>
        <v>0</v>
      </c>
      <c r="D22" s="35"/>
      <c r="E22" s="35"/>
      <c r="F22" s="35"/>
      <c r="G22" s="35"/>
      <c r="H22" s="35"/>
      <c r="I22" s="35"/>
      <c r="J22" s="35"/>
      <c r="K22" s="35"/>
      <c r="L22" s="35"/>
      <c r="M22" s="35"/>
      <c r="N22" s="35"/>
      <c r="O22" s="35"/>
      <c r="P22" s="35"/>
      <c r="Q22" s="35"/>
      <c r="R22" s="35"/>
      <c r="S22" s="35"/>
      <c r="T22" s="35"/>
      <c r="U22" s="35"/>
      <c r="V22" s="35"/>
      <c r="W22" s="36"/>
      <c r="Y22" s="51"/>
      <c r="Z22" s="51"/>
      <c r="AA22" s="51"/>
      <c r="AB22" s="51"/>
      <c r="AC22" s="51"/>
      <c r="AD22" s="51"/>
      <c r="AE22" s="51"/>
      <c r="AF22" s="51"/>
      <c r="AG22" s="51"/>
      <c r="AH22" s="51"/>
      <c r="AI22" s="51"/>
      <c r="AJ22" s="51"/>
      <c r="AK22" s="51"/>
      <c r="AL22" s="51"/>
      <c r="AM22" s="51"/>
      <c r="AN22" s="51"/>
      <c r="AO22" s="51"/>
      <c r="AP22" s="51"/>
      <c r="AQ22" s="51"/>
      <c r="AR22" s="51"/>
    </row>
    <row r="23" spans="2:44" x14ac:dyDescent="0.2">
      <c r="B23" s="45" t="str">
        <f>IF(Planned!B23="","",Planned!B23)</f>
        <v>Task 17</v>
      </c>
      <c r="C23" s="48">
        <f t="shared" si="1"/>
        <v>0</v>
      </c>
      <c r="D23" s="35"/>
      <c r="E23" s="35"/>
      <c r="F23" s="35"/>
      <c r="G23" s="35"/>
      <c r="H23" s="35"/>
      <c r="I23" s="35"/>
      <c r="J23" s="35"/>
      <c r="K23" s="35"/>
      <c r="L23" s="35"/>
      <c r="M23" s="35"/>
      <c r="N23" s="35"/>
      <c r="O23" s="35"/>
      <c r="P23" s="35"/>
      <c r="Q23" s="35"/>
      <c r="R23" s="35"/>
      <c r="S23" s="35"/>
      <c r="T23" s="35"/>
      <c r="U23" s="35"/>
      <c r="V23" s="35"/>
      <c r="W23" s="36"/>
      <c r="Y23" s="51"/>
      <c r="Z23" s="51"/>
      <c r="AA23" s="51"/>
      <c r="AB23" s="51"/>
      <c r="AC23" s="51"/>
      <c r="AD23" s="51"/>
      <c r="AE23" s="51"/>
      <c r="AF23" s="51"/>
      <c r="AG23" s="51"/>
      <c r="AH23" s="51"/>
      <c r="AI23" s="51"/>
      <c r="AJ23" s="51"/>
      <c r="AK23" s="51"/>
      <c r="AL23" s="51"/>
      <c r="AM23" s="51"/>
      <c r="AN23" s="51"/>
      <c r="AO23" s="51"/>
      <c r="AP23" s="51"/>
      <c r="AQ23" s="51"/>
      <c r="AR23" s="51"/>
    </row>
    <row r="24" spans="2:44" x14ac:dyDescent="0.2">
      <c r="B24" s="45" t="str">
        <f>IF(Planned!B24="","",Planned!B24)</f>
        <v>Task 18</v>
      </c>
      <c r="C24" s="48">
        <f t="shared" si="1"/>
        <v>0</v>
      </c>
      <c r="D24" s="35"/>
      <c r="E24" s="35"/>
      <c r="F24" s="35"/>
      <c r="G24" s="35"/>
      <c r="H24" s="35"/>
      <c r="I24" s="35"/>
      <c r="J24" s="35"/>
      <c r="K24" s="35"/>
      <c r="L24" s="35"/>
      <c r="M24" s="35"/>
      <c r="N24" s="35"/>
      <c r="O24" s="35"/>
      <c r="P24" s="35"/>
      <c r="Q24" s="35"/>
      <c r="R24" s="35"/>
      <c r="S24" s="35"/>
      <c r="T24" s="35"/>
      <c r="U24" s="35"/>
      <c r="V24" s="35"/>
      <c r="W24" s="36"/>
      <c r="Y24" s="51"/>
      <c r="Z24" s="51"/>
      <c r="AA24" s="51"/>
      <c r="AB24" s="51"/>
      <c r="AC24" s="51"/>
      <c r="AD24" s="51"/>
      <c r="AE24" s="51"/>
      <c r="AF24" s="51"/>
      <c r="AG24" s="51"/>
      <c r="AH24" s="51"/>
      <c r="AI24" s="51"/>
      <c r="AJ24" s="51"/>
      <c r="AK24" s="51"/>
      <c r="AL24" s="51"/>
      <c r="AM24" s="51"/>
      <c r="AN24" s="51"/>
      <c r="AO24" s="51"/>
      <c r="AP24" s="51"/>
      <c r="AQ24" s="51"/>
      <c r="AR24" s="51"/>
    </row>
    <row r="25" spans="2:44" x14ac:dyDescent="0.2">
      <c r="B25" s="45" t="str">
        <f>IF(Planned!B25="","",Planned!B25)</f>
        <v>Task 19</v>
      </c>
      <c r="C25" s="48">
        <f t="shared" si="1"/>
        <v>0</v>
      </c>
      <c r="D25" s="35"/>
      <c r="E25" s="35"/>
      <c r="F25" s="35"/>
      <c r="G25" s="35"/>
      <c r="H25" s="35"/>
      <c r="I25" s="35"/>
      <c r="J25" s="35"/>
      <c r="K25" s="35"/>
      <c r="L25" s="35"/>
      <c r="M25" s="35"/>
      <c r="N25" s="35"/>
      <c r="O25" s="35"/>
      <c r="P25" s="35"/>
      <c r="Q25" s="35"/>
      <c r="R25" s="35"/>
      <c r="S25" s="35"/>
      <c r="T25" s="35"/>
      <c r="U25" s="35"/>
      <c r="V25" s="35"/>
      <c r="W25" s="36"/>
      <c r="Y25" s="51"/>
      <c r="Z25" s="51"/>
      <c r="AA25" s="51"/>
      <c r="AB25" s="51"/>
      <c r="AC25" s="51"/>
      <c r="AD25" s="51"/>
      <c r="AE25" s="51"/>
      <c r="AF25" s="51"/>
      <c r="AG25" s="51"/>
      <c r="AH25" s="51"/>
      <c r="AI25" s="51"/>
      <c r="AJ25" s="51"/>
      <c r="AK25" s="51"/>
      <c r="AL25" s="51"/>
      <c r="AM25" s="51"/>
      <c r="AN25" s="51"/>
      <c r="AO25" s="51"/>
      <c r="AP25" s="51"/>
      <c r="AQ25" s="51"/>
      <c r="AR25" s="51"/>
    </row>
    <row r="26" spans="2:44" x14ac:dyDescent="0.2">
      <c r="B26" s="45" t="str">
        <f>IF(Planned!B26="","",Planned!B26)</f>
        <v>Task 20</v>
      </c>
      <c r="C26" s="48">
        <f>SUM(D26:W26)</f>
        <v>0</v>
      </c>
      <c r="D26" s="35"/>
      <c r="E26" s="35"/>
      <c r="F26" s="35"/>
      <c r="G26" s="35"/>
      <c r="H26" s="35"/>
      <c r="I26" s="35"/>
      <c r="J26" s="35"/>
      <c r="K26" s="35"/>
      <c r="L26" s="35"/>
      <c r="M26" s="35"/>
      <c r="N26" s="35"/>
      <c r="O26" s="35"/>
      <c r="P26" s="35"/>
      <c r="Q26" s="35"/>
      <c r="R26" s="35"/>
      <c r="S26" s="35"/>
      <c r="T26" s="35"/>
      <c r="U26" s="35"/>
      <c r="V26" s="35"/>
      <c r="W26" s="36"/>
      <c r="Y26" s="51"/>
      <c r="Z26" s="51"/>
      <c r="AA26" s="51"/>
      <c r="AB26" s="51"/>
      <c r="AC26" s="51"/>
      <c r="AD26" s="51"/>
      <c r="AE26" s="51"/>
      <c r="AF26" s="51"/>
      <c r="AG26" s="51"/>
      <c r="AH26" s="51"/>
      <c r="AI26" s="51"/>
      <c r="AJ26" s="51"/>
      <c r="AK26" s="51"/>
      <c r="AL26" s="51"/>
      <c r="AM26" s="51"/>
      <c r="AN26" s="51"/>
      <c r="AO26" s="51"/>
      <c r="AP26" s="51"/>
      <c r="AQ26" s="51"/>
      <c r="AR26" s="51"/>
    </row>
    <row r="27" spans="2:44" ht="13.5" thickBot="1" x14ac:dyDescent="0.25">
      <c r="B27" s="49" t="str">
        <f>IF(Planned!B27="","",Planned!B27)</f>
        <v/>
      </c>
      <c r="C27" s="50">
        <f>SUM(D27:W27)</f>
        <v>0</v>
      </c>
      <c r="D27" s="37"/>
      <c r="E27" s="37"/>
      <c r="F27" s="37"/>
      <c r="G27" s="37"/>
      <c r="H27" s="37"/>
      <c r="I27" s="37"/>
      <c r="J27" s="37"/>
      <c r="K27" s="37"/>
      <c r="L27" s="37"/>
      <c r="M27" s="37"/>
      <c r="N27" s="37"/>
      <c r="O27" s="37"/>
      <c r="P27" s="37"/>
      <c r="Q27" s="37"/>
      <c r="R27" s="37"/>
      <c r="S27" s="37"/>
      <c r="T27" s="37"/>
      <c r="U27" s="37"/>
      <c r="V27" s="37"/>
      <c r="W27" s="38"/>
      <c r="Y27" s="51"/>
      <c r="Z27" s="51"/>
      <c r="AA27" s="51"/>
      <c r="AB27" s="51"/>
      <c r="AC27" s="51"/>
      <c r="AD27" s="51"/>
      <c r="AE27" s="51"/>
      <c r="AF27" s="51"/>
      <c r="AG27" s="51"/>
      <c r="AH27" s="51"/>
      <c r="AI27" s="51"/>
      <c r="AJ27" s="51"/>
      <c r="AK27" s="51"/>
      <c r="AL27" s="51"/>
      <c r="AM27" s="51"/>
      <c r="AN27" s="51"/>
      <c r="AO27" s="51"/>
      <c r="AP27" s="51"/>
      <c r="AQ27" s="51"/>
      <c r="AR27" s="51"/>
    </row>
    <row r="31" spans="2:44" ht="13.5" thickBot="1" x14ac:dyDescent="0.25"/>
    <row r="32" spans="2:44" ht="26.25" customHeight="1" thickBot="1" x14ac:dyDescent="0.25">
      <c r="B32" s="64" t="s">
        <v>49</v>
      </c>
      <c r="C32" s="65"/>
      <c r="D32" s="24" t="str">
        <f>IFERROR(VLOOKUP(Setup!$D$9,Dropdown!$A$2:$B$6,2,0),"")</f>
        <v/>
      </c>
      <c r="E32" s="24" t="str">
        <f>IF(D5="","",IF(D5=Setup!$D$7,"",IF(IF(Setup!$D$9="Months",EOMONTH(D5,1),IF(Setup!$D$9="Quarters",EOMONTH(D5+10,MOD(3-MONTH(D5+10),3)),IF(Setup!$D$9="Years",DATE(YEAR(D5+10),12,31),Actuals!D5+VLOOKUP(Setup!$D$9,Dropdown!$A$2:$C$6,3,0))))&gt;Setup!$D$7,Setup!$D$7,IF(Setup!$D$9="Months",EOMONTH(D5,1),IF(Setup!$D$9="Quarters",EOMONTH(D5+10,MOD(3-MONTH(D5+10),3)),IF(Setup!$D$9="Years",DATE(YEAR(D5+10),12,31),Actuals!D5+VLOOKUP(Setup!$D$9,Dropdown!$A$2:$C$6,3,0)))))))</f>
        <v/>
      </c>
      <c r="F32" s="24" t="str">
        <f>IF(E5="","",IF(E5=Setup!$D$7,"",IF(IF(Setup!$D$9="Months",EOMONTH(E5,1),IF(Setup!$D$9="Quarters",EOMONTH(E5+10,MOD(3-MONTH(E5+10),3)),IF(Setup!$D$9="Years",DATE(YEAR(E5+10),12,31),Actuals!E5+VLOOKUP(Setup!$D$9,Dropdown!$A$2:$C$6,3,0))))&gt;Setup!$D$7,Setup!$D$7,IF(Setup!$D$9="Months",EOMONTH(E5,1),IF(Setup!$D$9="Quarters",EOMONTH(E5+10,MOD(3-MONTH(E5+10),3)),IF(Setup!$D$9="Years",DATE(YEAR(E5+10),12,31),Actuals!E5+VLOOKUP(Setup!$D$9,Dropdown!$A$2:$C$6,3,0)))))))</f>
        <v/>
      </c>
      <c r="G32" s="24" t="str">
        <f>IF(F5="","",IF(F5=Setup!$D$7,"",IF(IF(Setup!$D$9="Months",EOMONTH(F5,1),IF(Setup!$D$9="Quarters",EOMONTH(F5+10,MOD(3-MONTH(F5+10),3)),IF(Setup!$D$9="Years",DATE(YEAR(F5+10),12,31),Actuals!F5+VLOOKUP(Setup!$D$9,Dropdown!$A$2:$C$6,3,0))))&gt;Setup!$D$7,Setup!$D$7,IF(Setup!$D$9="Months",EOMONTH(F5,1),IF(Setup!$D$9="Quarters",EOMONTH(F5+10,MOD(3-MONTH(F5+10),3)),IF(Setup!$D$9="Years",DATE(YEAR(F5+10),12,31),Actuals!F5+VLOOKUP(Setup!$D$9,Dropdown!$A$2:$C$6,3,0)))))))</f>
        <v/>
      </c>
      <c r="H32" s="24" t="str">
        <f>IF(G5="","",IF(G5=Setup!$D$7,"",IF(IF(Setup!$D$9="Months",EOMONTH(G5,1),IF(Setup!$D$9="Quarters",EOMONTH(G5+10,MOD(3-MONTH(G5+10),3)),IF(Setup!$D$9="Years",DATE(YEAR(G5+10),12,31),Actuals!G5+VLOOKUP(Setup!$D$9,Dropdown!$A$2:$C$6,3,0))))&gt;Setup!$D$7,Setup!$D$7,IF(Setup!$D$9="Months",EOMONTH(G5,1),IF(Setup!$D$9="Quarters",EOMONTH(G5+10,MOD(3-MONTH(G5+10),3)),IF(Setup!$D$9="Years",DATE(YEAR(G5+10),12,31),Actuals!G5+VLOOKUP(Setup!$D$9,Dropdown!$A$2:$C$6,3,0)))))))</f>
        <v/>
      </c>
      <c r="I32" s="24" t="str">
        <f>IF(H5="","",IF(H5=Setup!$D$7,"",IF(IF(Setup!$D$9="Months",EOMONTH(H5,1),IF(Setup!$D$9="Quarters",EOMONTH(H5+10,MOD(3-MONTH(H5+10),3)),IF(Setup!$D$9="Years",DATE(YEAR(H5+10),12,31),Actuals!H5+VLOOKUP(Setup!$D$9,Dropdown!$A$2:$C$6,3,0))))&gt;Setup!$D$7,Setup!$D$7,IF(Setup!$D$9="Months",EOMONTH(H5,1),IF(Setup!$D$9="Quarters",EOMONTH(H5+10,MOD(3-MONTH(H5+10),3)),IF(Setup!$D$9="Years",DATE(YEAR(H5+10),12,31),Actuals!H5+VLOOKUP(Setup!$D$9,Dropdown!$A$2:$C$6,3,0)))))))</f>
        <v/>
      </c>
      <c r="J32" s="24" t="str">
        <f>IF(I5="","",IF(I5=Setup!$D$7,"",IF(IF(Setup!$D$9="Months",EOMONTH(I5,1),IF(Setup!$D$9="Quarters",EOMONTH(I5+10,MOD(3-MONTH(I5+10),3)),IF(Setup!$D$9="Years",DATE(YEAR(I5+10),12,31),Actuals!I5+VLOOKUP(Setup!$D$9,Dropdown!$A$2:$C$6,3,0))))&gt;Setup!$D$7,Setup!$D$7,IF(Setup!$D$9="Months",EOMONTH(I5,1),IF(Setup!$D$9="Quarters",EOMONTH(I5+10,MOD(3-MONTH(I5+10),3)),IF(Setup!$D$9="Years",DATE(YEAR(I5+10),12,31),Actuals!I5+VLOOKUP(Setup!$D$9,Dropdown!$A$2:$C$6,3,0)))))))</f>
        <v/>
      </c>
      <c r="K32" s="24" t="str">
        <f>IF(J5="","",IF(J5=Setup!$D$7,"",IF(IF(Setup!$D$9="Months",EOMONTH(J5,1),IF(Setup!$D$9="Quarters",EOMONTH(J5+10,MOD(3-MONTH(J5+10),3)),IF(Setup!$D$9="Years",DATE(YEAR(J5+10),12,31),Actuals!J5+VLOOKUP(Setup!$D$9,Dropdown!$A$2:$C$6,3,0))))&gt;Setup!$D$7,Setup!$D$7,IF(Setup!$D$9="Months",EOMONTH(J5,1),IF(Setup!$D$9="Quarters",EOMONTH(J5+10,MOD(3-MONTH(J5+10),3)),IF(Setup!$D$9="Years",DATE(YEAR(J5+10),12,31),Actuals!J5+VLOOKUP(Setup!$D$9,Dropdown!$A$2:$C$6,3,0)))))))</f>
        <v/>
      </c>
      <c r="L32" s="24" t="str">
        <f>IF(K5="","",IF(K5=Setup!$D$7,"",IF(IF(Setup!$D$9="Months",EOMONTH(K5,1),IF(Setup!$D$9="Quarters",EOMONTH(K5+10,MOD(3-MONTH(K5+10),3)),IF(Setup!$D$9="Years",DATE(YEAR(K5+10),12,31),Actuals!K5+VLOOKUP(Setup!$D$9,Dropdown!$A$2:$C$6,3,0))))&gt;Setup!$D$7,Setup!$D$7,IF(Setup!$D$9="Months",EOMONTH(K5,1),IF(Setup!$D$9="Quarters",EOMONTH(K5+10,MOD(3-MONTH(K5+10),3)),IF(Setup!$D$9="Years",DATE(YEAR(K5+10),12,31),Actuals!K5+VLOOKUP(Setup!$D$9,Dropdown!$A$2:$C$6,3,0)))))))</f>
        <v/>
      </c>
      <c r="M32" s="24" t="str">
        <f>IF(L5="","",IF(L5=Setup!$D$7,"",IF(IF(Setup!$D$9="Months",EOMONTH(L5,1),IF(Setup!$D$9="Quarters",EOMONTH(L5+10,MOD(3-MONTH(L5+10),3)),IF(Setup!$D$9="Years",DATE(YEAR(L5+10),12,31),Actuals!L5+VLOOKUP(Setup!$D$9,Dropdown!$A$2:$C$6,3,0))))&gt;Setup!$D$7,Setup!$D$7,IF(Setup!$D$9="Months",EOMONTH(L5,1),IF(Setup!$D$9="Quarters",EOMONTH(L5+10,MOD(3-MONTH(L5+10),3)),IF(Setup!$D$9="Years",DATE(YEAR(L5+10),12,31),Actuals!L5+VLOOKUP(Setup!$D$9,Dropdown!$A$2:$C$6,3,0)))))))</f>
        <v/>
      </c>
      <c r="N32" s="24" t="str">
        <f>IF(M5="","",IF(M5=Setup!$D$7,"",IF(IF(Setup!$D$9="Months",EOMONTH(M5,1),IF(Setup!$D$9="Quarters",EOMONTH(M5+10,MOD(3-MONTH(M5+10),3)),IF(Setup!$D$9="Years",DATE(YEAR(M5+10),12,31),Actuals!M5+VLOOKUP(Setup!$D$9,Dropdown!$A$2:$C$6,3,0))))&gt;Setup!$D$7,Setup!$D$7,IF(Setup!$D$9="Months",EOMONTH(M5,1),IF(Setup!$D$9="Quarters",EOMONTH(M5+10,MOD(3-MONTH(M5+10),3)),IF(Setup!$D$9="Years",DATE(YEAR(M5+10),12,31),Actuals!M5+VLOOKUP(Setup!$D$9,Dropdown!$A$2:$C$6,3,0)))))))</f>
        <v/>
      </c>
      <c r="O32" s="24" t="str">
        <f>IF(N5="","",IF(N5=Setup!$D$7,"",IF(IF(Setup!$D$9="Months",EOMONTH(N5,1),IF(Setup!$D$9="Quarters",EOMONTH(N5+10,MOD(3-MONTH(N5+10),3)),IF(Setup!$D$9="Years",DATE(YEAR(N5+10),12,31),Actuals!N5+VLOOKUP(Setup!$D$9,Dropdown!$A$2:$C$6,3,0))))&gt;Setup!$D$7,Setup!$D$7,IF(Setup!$D$9="Months",EOMONTH(N5,1),IF(Setup!$D$9="Quarters",EOMONTH(N5+10,MOD(3-MONTH(N5+10),3)),IF(Setup!$D$9="Years",DATE(YEAR(N5+10),12,31),Actuals!N5+VLOOKUP(Setup!$D$9,Dropdown!$A$2:$C$6,3,0)))))))</f>
        <v/>
      </c>
      <c r="P32" s="24" t="str">
        <f>IF(O5="","",IF(O5=Setup!$D$7,"",IF(IF(Setup!$D$9="Months",EOMONTH(O5,1),IF(Setup!$D$9="Quarters",EOMONTH(O5+10,MOD(3-MONTH(O5+10),3)),IF(Setup!$D$9="Years",DATE(YEAR(O5+10),12,31),Actuals!O5+VLOOKUP(Setup!$D$9,Dropdown!$A$2:$C$6,3,0))))&gt;Setup!$D$7,Setup!$D$7,IF(Setup!$D$9="Months",EOMONTH(O5,1),IF(Setup!$D$9="Quarters",EOMONTH(O5+10,MOD(3-MONTH(O5+10),3)),IF(Setup!$D$9="Years",DATE(YEAR(O5+10),12,31),Actuals!O5+VLOOKUP(Setup!$D$9,Dropdown!$A$2:$C$6,3,0)))))))</f>
        <v/>
      </c>
      <c r="Q32" s="24" t="str">
        <f>IF(P5="","",IF(P5=Setup!$D$7,"",IF(IF(Setup!$D$9="Months",EOMONTH(P5,1),IF(Setup!$D$9="Quarters",EOMONTH(P5+10,MOD(3-MONTH(P5+10),3)),IF(Setup!$D$9="Years",DATE(YEAR(P5+10),12,31),Actuals!P5+VLOOKUP(Setup!$D$9,Dropdown!$A$2:$C$6,3,0))))&gt;Setup!$D$7,Setup!$D$7,IF(Setup!$D$9="Months",EOMONTH(P5,1),IF(Setup!$D$9="Quarters",EOMONTH(P5+10,MOD(3-MONTH(P5+10),3)),IF(Setup!$D$9="Years",DATE(YEAR(P5+10),12,31),Actuals!P5+VLOOKUP(Setup!$D$9,Dropdown!$A$2:$C$6,3,0)))))))</f>
        <v/>
      </c>
      <c r="R32" s="24" t="str">
        <f>IF(Q5="","",IF(Q5=Setup!$D$7,"",IF(IF(Setup!$D$9="Months",EOMONTH(Q5,1),IF(Setup!$D$9="Quarters",EOMONTH(Q5+10,MOD(3-MONTH(Q5+10),3)),IF(Setup!$D$9="Years",DATE(YEAR(Q5+10),12,31),Actuals!Q5+VLOOKUP(Setup!$D$9,Dropdown!$A$2:$C$6,3,0))))&gt;Setup!$D$7,Setup!$D$7,IF(Setup!$D$9="Months",EOMONTH(Q5,1),IF(Setup!$D$9="Quarters",EOMONTH(Q5+10,MOD(3-MONTH(Q5+10),3)),IF(Setup!$D$9="Years",DATE(YEAR(Q5+10),12,31),Actuals!Q5+VLOOKUP(Setup!$D$9,Dropdown!$A$2:$C$6,3,0)))))))</f>
        <v/>
      </c>
      <c r="S32" s="24" t="str">
        <f>IF(R5="","",IF(R5=Setup!$D$7,"",IF(IF(Setup!$D$9="Months",EOMONTH(R5,1),IF(Setup!$D$9="Quarters",EOMONTH(R5+10,MOD(3-MONTH(R5+10),3)),IF(Setup!$D$9="Years",DATE(YEAR(R5+10),12,31),Actuals!R5+VLOOKUP(Setup!$D$9,Dropdown!$A$2:$C$6,3,0))))&gt;Setup!$D$7,Setup!$D$7,IF(Setup!$D$9="Months",EOMONTH(R5,1),IF(Setup!$D$9="Quarters",EOMONTH(R5+10,MOD(3-MONTH(R5+10),3)),IF(Setup!$D$9="Years",DATE(YEAR(R5+10),12,31),Actuals!R5+VLOOKUP(Setup!$D$9,Dropdown!$A$2:$C$6,3,0)))))))</f>
        <v/>
      </c>
      <c r="T32" s="24" t="str">
        <f>IF(S5="","",IF(S5=Setup!$D$7,"",IF(IF(Setup!$D$9="Months",EOMONTH(S5,1),IF(Setup!$D$9="Quarters",EOMONTH(S5+10,MOD(3-MONTH(S5+10),3)),IF(Setup!$D$9="Years",DATE(YEAR(S5+10),12,31),Actuals!S5+VLOOKUP(Setup!$D$9,Dropdown!$A$2:$C$6,3,0))))&gt;Setup!$D$7,Setup!$D$7,IF(Setup!$D$9="Months",EOMONTH(S5,1),IF(Setup!$D$9="Quarters",EOMONTH(S5+10,MOD(3-MONTH(S5+10),3)),IF(Setup!$D$9="Years",DATE(YEAR(S5+10),12,31),Actuals!S5+VLOOKUP(Setup!$D$9,Dropdown!$A$2:$C$6,3,0)))))))</f>
        <v/>
      </c>
      <c r="U32" s="24" t="str">
        <f>IF(T5="","",IF(T5=Setup!$D$7,"",IF(IF(Setup!$D$9="Months",EOMONTH(T5,1),IF(Setup!$D$9="Quarters",EOMONTH(T5+10,MOD(3-MONTH(T5+10),3)),IF(Setup!$D$9="Years",DATE(YEAR(T5+10),12,31),Actuals!T5+VLOOKUP(Setup!$D$9,Dropdown!$A$2:$C$6,3,0))))&gt;Setup!$D$7,Setup!$D$7,IF(Setup!$D$9="Months",EOMONTH(T5,1),IF(Setup!$D$9="Quarters",EOMONTH(T5+10,MOD(3-MONTH(T5+10),3)),IF(Setup!$D$9="Years",DATE(YEAR(T5+10),12,31),Actuals!T5+VLOOKUP(Setup!$D$9,Dropdown!$A$2:$C$6,3,0)))))))</f>
        <v/>
      </c>
      <c r="V32" s="24" t="str">
        <f>IF(U5="","",IF(U5=Setup!$D$7,"",IF(IF(Setup!$D$9="Months",EOMONTH(U5,1),IF(Setup!$D$9="Quarters",EOMONTH(U5+10,MOD(3-MONTH(U5+10),3)),IF(Setup!$D$9="Years",DATE(YEAR(U5+10),12,31),Actuals!U5+VLOOKUP(Setup!$D$9,Dropdown!$A$2:$C$6,3,0))))&gt;Setup!$D$7,Setup!$D$7,IF(Setup!$D$9="Months",EOMONTH(U5,1),IF(Setup!$D$9="Quarters",EOMONTH(U5+10,MOD(3-MONTH(U5+10),3)),IF(Setup!$D$9="Years",DATE(YEAR(U5+10),12,31),Actuals!U5+VLOOKUP(Setup!$D$9,Dropdown!$A$2:$C$6,3,0)))))))</f>
        <v/>
      </c>
      <c r="W32" s="24" t="str">
        <f>IF(V5="","",IF(V5=Setup!$D$7,"",IF(IF(Setup!$D$9="Months",EOMONTH(V5,1),IF(Setup!$D$9="Quarters",EOMONTH(V5+10,MOD(3-MONTH(V5+10),3)),IF(Setup!$D$9="Years",DATE(YEAR(V5+10),12,31),Actuals!V5+VLOOKUP(Setup!$D$9,Dropdown!$A$2:$C$6,3,0))))&gt;Setup!$D$7,Setup!$D$7,IF(Setup!$D$9="Months",EOMONTH(V5,1),IF(Setup!$D$9="Quarters",EOMONTH(V5+10,MOD(3-MONTH(V5+10),3)),IF(Setup!$D$9="Years",DATE(YEAR(V5+10),12,31),Actuals!V5+VLOOKUP(Setup!$D$9,Dropdown!$A$2:$C$6,3,0)))))))</f>
        <v/>
      </c>
      <c r="X32" s="66" t="s">
        <v>46</v>
      </c>
    </row>
    <row r="33" spans="2:24" ht="27.6" customHeight="1" thickBot="1" x14ac:dyDescent="0.25">
      <c r="B33" s="25" t="s">
        <v>20</v>
      </c>
      <c r="C33" s="26" t="s">
        <v>50</v>
      </c>
      <c r="D33" s="28" t="str">
        <f>IF(D$32="","",IF(Setup!$D$10="","",Setup!$D$10))</f>
        <v/>
      </c>
      <c r="E33" s="28" t="str">
        <f>IF(E$32="","",IF(Setup!$D$10="","",Setup!$D$10))</f>
        <v/>
      </c>
      <c r="F33" s="28" t="str">
        <f>IF(F$32="","",IF(Setup!$D$10="","",Setup!$D$10))</f>
        <v/>
      </c>
      <c r="G33" s="28" t="str">
        <f>IF(G$32="","",IF(Setup!$D$10="","",Setup!$D$10))</f>
        <v/>
      </c>
      <c r="H33" s="28" t="str">
        <f>IF(H$32="","",IF(Setup!$D$10="","",Setup!$D$10))</f>
        <v/>
      </c>
      <c r="I33" s="28" t="str">
        <f>IF(I$32="","",IF(Setup!$D$10="","",Setup!$D$10))</f>
        <v/>
      </c>
      <c r="J33" s="28" t="str">
        <f>IF(J$32="","",IF(Setup!$D$10="","",Setup!$D$10))</f>
        <v/>
      </c>
      <c r="K33" s="28" t="str">
        <f>IF(K$32="","",IF(Setup!$D$10="","",Setup!$D$10))</f>
        <v/>
      </c>
      <c r="L33" s="28" t="str">
        <f>IF(L$32="","",IF(Setup!$D$10="","",Setup!$D$10))</f>
        <v/>
      </c>
      <c r="M33" s="28" t="str">
        <f>IF(M$32="","",IF(Setup!$D$10="","",Setup!$D$10))</f>
        <v/>
      </c>
      <c r="N33" s="28" t="str">
        <f>IF(N$32="","",IF(Setup!$D$10="","",Setup!$D$10))</f>
        <v/>
      </c>
      <c r="O33" s="28" t="str">
        <f>IF(O$32="","",IF(Setup!$D$10="","",Setup!$D$10))</f>
        <v/>
      </c>
      <c r="P33" s="28" t="str">
        <f>IF(P$32="","",IF(Setup!$D$10="","",Setup!$D$10))</f>
        <v/>
      </c>
      <c r="Q33" s="28" t="str">
        <f>IF(Q$32="","",IF(Setup!$D$10="","",Setup!$D$10))</f>
        <v/>
      </c>
      <c r="R33" s="28" t="str">
        <f>IF(R$32="","",IF(Setup!$D$10="","",Setup!$D$10))</f>
        <v/>
      </c>
      <c r="S33" s="28" t="str">
        <f>IF(S$32="","",IF(Setup!$D$10="","",Setup!$D$10))</f>
        <v/>
      </c>
      <c r="T33" s="28" t="str">
        <f>IF(T$32="","",IF(Setup!$D$10="","",Setup!$D$10))</f>
        <v/>
      </c>
      <c r="U33" s="28" t="str">
        <f>IF(U$32="","",IF(Setup!$D$10="","",Setup!$D$10))</f>
        <v/>
      </c>
      <c r="V33" s="28" t="str">
        <f>IF(V$32="","",IF(Setup!$D$10="","",Setup!$D$10))</f>
        <v/>
      </c>
      <c r="W33" s="28" t="str">
        <f>IF(W$32="","",IF(Setup!$D$10="","",Setup!$D$10))</f>
        <v/>
      </c>
      <c r="X33" s="67"/>
    </row>
    <row r="34" spans="2:24" x14ac:dyDescent="0.2">
      <c r="B34" s="45" t="str">
        <f t="shared" ref="B34:B54" si="2">B7</f>
        <v>Task 01</v>
      </c>
      <c r="C34" s="27">
        <f>Planned!C7</f>
        <v>0</v>
      </c>
      <c r="D34" s="9" t="str">
        <f>IF(Planned!D7="","",Planned!D7)</f>
        <v/>
      </c>
      <c r="E34" s="9" t="str">
        <f>IF(Planned!E7="","",Planned!E7)</f>
        <v/>
      </c>
      <c r="F34" s="9" t="str">
        <f>IF(Planned!F7="","",Planned!F7)</f>
        <v/>
      </c>
      <c r="G34" s="9" t="str">
        <f>IF(Planned!G7="","",Planned!G7)</f>
        <v/>
      </c>
      <c r="H34" s="9" t="str">
        <f>IF(Planned!H7="","",Planned!H7)</f>
        <v/>
      </c>
      <c r="I34" s="9" t="str">
        <f>IF(Planned!I7="","",Planned!I7)</f>
        <v/>
      </c>
      <c r="J34" s="9" t="str">
        <f>IF(Planned!J7="","",Planned!J7)</f>
        <v/>
      </c>
      <c r="K34" s="9" t="str">
        <f>IF(Planned!K7="","",Planned!K7)</f>
        <v/>
      </c>
      <c r="L34" s="9" t="str">
        <f>IF(Planned!L7="","",Planned!L7)</f>
        <v/>
      </c>
      <c r="M34" s="9" t="str">
        <f>IF(Planned!M7="","",Planned!M7)</f>
        <v/>
      </c>
      <c r="N34" s="9" t="str">
        <f>IF(Planned!N7="","",Planned!N7)</f>
        <v/>
      </c>
      <c r="O34" s="9" t="str">
        <f>IF(Planned!O7="","",Planned!O7)</f>
        <v/>
      </c>
      <c r="P34" s="9" t="str">
        <f>IF(Planned!P7="","",Planned!P7)</f>
        <v/>
      </c>
      <c r="Q34" s="9" t="str">
        <f>IF(Planned!Q7="","",Planned!Q7)</f>
        <v/>
      </c>
      <c r="R34" s="9" t="str">
        <f>IF(Planned!R7="","",Planned!R7)</f>
        <v/>
      </c>
      <c r="S34" s="9" t="str">
        <f>IF(Planned!S7="","",Planned!S7)</f>
        <v/>
      </c>
      <c r="T34" s="9" t="str">
        <f>IF(Planned!T7="","",Planned!T7)</f>
        <v/>
      </c>
      <c r="U34" s="9" t="str">
        <f>IF(Planned!U7="","",Planned!U7)</f>
        <v/>
      </c>
      <c r="V34" s="9" t="str">
        <f>IF(Planned!V7="","",Planned!V7)</f>
        <v/>
      </c>
      <c r="W34" s="9" t="str">
        <f>IF(Planned!W7="","",Planned!W7)</f>
        <v/>
      </c>
      <c r="X34" s="27">
        <f>SUM(D34:W34)*IF(Setup!$D$10=Dropdown!$G$2,$C34,1)</f>
        <v>0</v>
      </c>
    </row>
    <row r="35" spans="2:24" x14ac:dyDescent="0.2">
      <c r="B35" s="45" t="str">
        <f t="shared" si="2"/>
        <v>Task 02</v>
      </c>
      <c r="C35" s="27">
        <f>Planned!C8</f>
        <v>0</v>
      </c>
      <c r="D35" s="9" t="str">
        <f>IF(Planned!D8="","",Planned!D8)</f>
        <v/>
      </c>
      <c r="E35" s="9" t="str">
        <f>IF(Planned!E8="","",Planned!E8)</f>
        <v/>
      </c>
      <c r="F35" s="9" t="str">
        <f>IF(Planned!F8="","",Planned!F8)</f>
        <v/>
      </c>
      <c r="G35" s="9" t="str">
        <f>IF(Planned!G8="","",Planned!G8)</f>
        <v/>
      </c>
      <c r="H35" s="9" t="str">
        <f>IF(Planned!H8="","",Planned!H8)</f>
        <v/>
      </c>
      <c r="I35" s="9" t="str">
        <f>IF(Planned!I8="","",Planned!I8)</f>
        <v/>
      </c>
      <c r="J35" s="9" t="str">
        <f>IF(Planned!J8="","",Planned!J8)</f>
        <v/>
      </c>
      <c r="K35" s="9" t="str">
        <f>IF(Planned!K8="","",Planned!K8)</f>
        <v/>
      </c>
      <c r="L35" s="9" t="str">
        <f>IF(Planned!L8="","",Planned!L8)</f>
        <v/>
      </c>
      <c r="M35" s="9" t="str">
        <f>IF(Planned!M8="","",Planned!M8)</f>
        <v/>
      </c>
      <c r="N35" s="9" t="str">
        <f>IF(Planned!N8="","",Planned!N8)</f>
        <v/>
      </c>
      <c r="O35" s="9" t="str">
        <f>IF(Planned!O8="","",Planned!O8)</f>
        <v/>
      </c>
      <c r="P35" s="9" t="str">
        <f>IF(Planned!P8="","",Planned!P8)</f>
        <v/>
      </c>
      <c r="Q35" s="9" t="str">
        <f>IF(Planned!Q8="","",Planned!Q8)</f>
        <v/>
      </c>
      <c r="R35" s="9" t="str">
        <f>IF(Planned!R8="","",Planned!R8)</f>
        <v/>
      </c>
      <c r="S35" s="9" t="str">
        <f>IF(Planned!S8="","",Planned!S8)</f>
        <v/>
      </c>
      <c r="T35" s="9" t="str">
        <f>IF(Planned!T8="","",Planned!T8)</f>
        <v/>
      </c>
      <c r="U35" s="9" t="str">
        <f>IF(Planned!U8="","",Planned!U8)</f>
        <v/>
      </c>
      <c r="V35" s="9" t="str">
        <f>IF(Planned!V8="","",Planned!V8)</f>
        <v/>
      </c>
      <c r="W35" s="9" t="str">
        <f>IF(Planned!W8="","",Planned!W8)</f>
        <v/>
      </c>
      <c r="X35" s="27">
        <f>SUM(D35:W35)*IF(Setup!$D$10=Dropdown!$G$2,$C35,1)</f>
        <v>0</v>
      </c>
    </row>
    <row r="36" spans="2:24" x14ac:dyDescent="0.2">
      <c r="B36" s="45" t="str">
        <f t="shared" si="2"/>
        <v>Task 03</v>
      </c>
      <c r="C36" s="27">
        <f>Planned!C9</f>
        <v>0</v>
      </c>
      <c r="D36" s="9" t="str">
        <f>IF(Planned!D9="","",Planned!D9)</f>
        <v/>
      </c>
      <c r="E36" s="9" t="str">
        <f>IF(Planned!E9="","",Planned!E9)</f>
        <v/>
      </c>
      <c r="F36" s="9" t="str">
        <f>IF(Planned!F9="","",Planned!F9)</f>
        <v/>
      </c>
      <c r="G36" s="9" t="str">
        <f>IF(Planned!G9="","",Planned!G9)</f>
        <v/>
      </c>
      <c r="H36" s="9" t="str">
        <f>IF(Planned!H9="","",Planned!H9)</f>
        <v/>
      </c>
      <c r="I36" s="9" t="str">
        <f>IF(Planned!I9="","",Planned!I9)</f>
        <v/>
      </c>
      <c r="J36" s="9" t="str">
        <f>IF(Planned!J9="","",Planned!J9)</f>
        <v/>
      </c>
      <c r="K36" s="9" t="str">
        <f>IF(Planned!K9="","",Planned!K9)</f>
        <v/>
      </c>
      <c r="L36" s="9" t="str">
        <f>IF(Planned!L9="","",Planned!L9)</f>
        <v/>
      </c>
      <c r="M36" s="9" t="str">
        <f>IF(Planned!M9="","",Planned!M9)</f>
        <v/>
      </c>
      <c r="N36" s="9" t="str">
        <f>IF(Planned!N9="","",Planned!N9)</f>
        <v/>
      </c>
      <c r="O36" s="9" t="str">
        <f>IF(Planned!O9="","",Planned!O9)</f>
        <v/>
      </c>
      <c r="P36" s="9" t="str">
        <f>IF(Planned!P9="","",Planned!P9)</f>
        <v/>
      </c>
      <c r="Q36" s="9" t="str">
        <f>IF(Planned!Q9="","",Planned!Q9)</f>
        <v/>
      </c>
      <c r="R36" s="9" t="str">
        <f>IF(Planned!R9="","",Planned!R9)</f>
        <v/>
      </c>
      <c r="S36" s="9" t="str">
        <f>IF(Planned!S9="","",Planned!S9)</f>
        <v/>
      </c>
      <c r="T36" s="9" t="str">
        <f>IF(Planned!T9="","",Planned!T9)</f>
        <v/>
      </c>
      <c r="U36" s="9" t="str">
        <f>IF(Planned!U9="","",Planned!U9)</f>
        <v/>
      </c>
      <c r="V36" s="9" t="str">
        <f>IF(Planned!V9="","",Planned!V9)</f>
        <v/>
      </c>
      <c r="W36" s="9" t="str">
        <f>IF(Planned!W9="","",Planned!W9)</f>
        <v/>
      </c>
      <c r="X36" s="27">
        <f>SUM(D36:W36)*IF(Setup!$D$10=Dropdown!$G$2,$C36,1)</f>
        <v>0</v>
      </c>
    </row>
    <row r="37" spans="2:24" x14ac:dyDescent="0.2">
      <c r="B37" s="45" t="str">
        <f t="shared" si="2"/>
        <v>Task 04</v>
      </c>
      <c r="C37" s="27">
        <f>Planned!C10</f>
        <v>0</v>
      </c>
      <c r="D37" s="9" t="str">
        <f>IF(Planned!D10="","",Planned!D10)</f>
        <v/>
      </c>
      <c r="E37" s="9" t="str">
        <f>IF(Planned!E10="","",Planned!E10)</f>
        <v/>
      </c>
      <c r="F37" s="9" t="str">
        <f>IF(Planned!F10="","",Planned!F10)</f>
        <v/>
      </c>
      <c r="G37" s="9" t="str">
        <f>IF(Planned!G10="","",Planned!G10)</f>
        <v/>
      </c>
      <c r="H37" s="9" t="str">
        <f>IF(Planned!H10="","",Planned!H10)</f>
        <v/>
      </c>
      <c r="I37" s="9" t="str">
        <f>IF(Planned!I10="","",Planned!I10)</f>
        <v/>
      </c>
      <c r="J37" s="9" t="str">
        <f>IF(Planned!J10="","",Planned!J10)</f>
        <v/>
      </c>
      <c r="K37" s="9" t="str">
        <f>IF(Planned!K10="","",Planned!K10)</f>
        <v/>
      </c>
      <c r="L37" s="9" t="str">
        <f>IF(Planned!L10="","",Planned!L10)</f>
        <v/>
      </c>
      <c r="M37" s="9" t="str">
        <f>IF(Planned!M10="","",Planned!M10)</f>
        <v/>
      </c>
      <c r="N37" s="9" t="str">
        <f>IF(Planned!N10="","",Planned!N10)</f>
        <v/>
      </c>
      <c r="O37" s="9" t="str">
        <f>IF(Planned!O10="","",Planned!O10)</f>
        <v/>
      </c>
      <c r="P37" s="9" t="str">
        <f>IF(Planned!P10="","",Planned!P10)</f>
        <v/>
      </c>
      <c r="Q37" s="9" t="str">
        <f>IF(Planned!Q10="","",Planned!Q10)</f>
        <v/>
      </c>
      <c r="R37" s="9" t="str">
        <f>IF(Planned!R10="","",Planned!R10)</f>
        <v/>
      </c>
      <c r="S37" s="9" t="str">
        <f>IF(Planned!S10="","",Planned!S10)</f>
        <v/>
      </c>
      <c r="T37" s="9" t="str">
        <f>IF(Planned!T10="","",Planned!T10)</f>
        <v/>
      </c>
      <c r="U37" s="9" t="str">
        <f>IF(Planned!U10="","",Planned!U10)</f>
        <v/>
      </c>
      <c r="V37" s="9" t="str">
        <f>IF(Planned!V10="","",Planned!V10)</f>
        <v/>
      </c>
      <c r="W37" s="9" t="str">
        <f>IF(Planned!W10="","",Planned!W10)</f>
        <v/>
      </c>
      <c r="X37" s="27">
        <f>SUM(D37:W37)*IF(Setup!$D$10=Dropdown!$G$2,$C37,1)</f>
        <v>0</v>
      </c>
    </row>
    <row r="38" spans="2:24" x14ac:dyDescent="0.2">
      <c r="B38" s="45" t="str">
        <f t="shared" si="2"/>
        <v>Task 05</v>
      </c>
      <c r="C38" s="27">
        <f>Planned!C11</f>
        <v>0</v>
      </c>
      <c r="D38" s="9" t="str">
        <f>IF(Planned!D11="","",Planned!D11)</f>
        <v/>
      </c>
      <c r="E38" s="9" t="str">
        <f>IF(Planned!E11="","",Planned!E11)</f>
        <v/>
      </c>
      <c r="F38" s="9" t="str">
        <f>IF(Planned!F11="","",Planned!F11)</f>
        <v/>
      </c>
      <c r="G38" s="9" t="str">
        <f>IF(Planned!G11="","",Planned!G11)</f>
        <v/>
      </c>
      <c r="H38" s="9" t="str">
        <f>IF(Planned!H11="","",Planned!H11)</f>
        <v/>
      </c>
      <c r="I38" s="9" t="str">
        <f>IF(Planned!I11="","",Planned!I11)</f>
        <v/>
      </c>
      <c r="J38" s="9" t="str">
        <f>IF(Planned!J11="","",Planned!J11)</f>
        <v/>
      </c>
      <c r="K38" s="9" t="str">
        <f>IF(Planned!K11="","",Planned!K11)</f>
        <v/>
      </c>
      <c r="L38" s="9" t="str">
        <f>IF(Planned!L11="","",Planned!L11)</f>
        <v/>
      </c>
      <c r="M38" s="9" t="str">
        <f>IF(Planned!M11="","",Planned!M11)</f>
        <v/>
      </c>
      <c r="N38" s="9" t="str">
        <f>IF(Planned!N11="","",Planned!N11)</f>
        <v/>
      </c>
      <c r="O38" s="9" t="str">
        <f>IF(Planned!O11="","",Planned!O11)</f>
        <v/>
      </c>
      <c r="P38" s="9" t="str">
        <f>IF(Planned!P11="","",Planned!P11)</f>
        <v/>
      </c>
      <c r="Q38" s="9" t="str">
        <f>IF(Planned!Q11="","",Planned!Q11)</f>
        <v/>
      </c>
      <c r="R38" s="9" t="str">
        <f>IF(Planned!R11="","",Planned!R11)</f>
        <v/>
      </c>
      <c r="S38" s="9" t="str">
        <f>IF(Planned!S11="","",Planned!S11)</f>
        <v/>
      </c>
      <c r="T38" s="9" t="str">
        <f>IF(Planned!T11="","",Planned!T11)</f>
        <v/>
      </c>
      <c r="U38" s="9" t="str">
        <f>IF(Planned!U11="","",Planned!U11)</f>
        <v/>
      </c>
      <c r="V38" s="9" t="str">
        <f>IF(Planned!V11="","",Planned!V11)</f>
        <v/>
      </c>
      <c r="W38" s="9" t="str">
        <f>IF(Planned!W11="","",Planned!W11)</f>
        <v/>
      </c>
      <c r="X38" s="27">
        <f>SUM(D38:W38)*IF(Setup!$D$10=Dropdown!$G$2,$C38,1)</f>
        <v>0</v>
      </c>
    </row>
    <row r="39" spans="2:24" x14ac:dyDescent="0.2">
      <c r="B39" s="45" t="str">
        <f t="shared" si="2"/>
        <v>Task 06</v>
      </c>
      <c r="C39" s="27">
        <f>Planned!C12</f>
        <v>0</v>
      </c>
      <c r="D39" s="9" t="str">
        <f>IF(Planned!D12="","",Planned!D12)</f>
        <v/>
      </c>
      <c r="E39" s="9" t="str">
        <f>IF(Planned!E12="","",Planned!E12)</f>
        <v/>
      </c>
      <c r="F39" s="9" t="str">
        <f>IF(Planned!F12="","",Planned!F12)</f>
        <v/>
      </c>
      <c r="H39" s="9" t="str">
        <f>IF(Planned!H12="","",Planned!H12)</f>
        <v/>
      </c>
      <c r="I39" s="9" t="str">
        <f>IF(Planned!I12="","",Planned!I12)</f>
        <v/>
      </c>
      <c r="J39" s="9" t="str">
        <f>IF(Planned!J12="","",Planned!J12)</f>
        <v/>
      </c>
      <c r="K39" s="9" t="str">
        <f>IF(Planned!K12="","",Planned!K12)</f>
        <v/>
      </c>
      <c r="L39" s="9" t="str">
        <f>IF(Planned!L12="","",Planned!L12)</f>
        <v/>
      </c>
      <c r="M39" s="9" t="str">
        <f>IF(Planned!M12="","",Planned!M12)</f>
        <v/>
      </c>
      <c r="N39" s="9" t="str">
        <f>IF(Planned!N12="","",Planned!N12)</f>
        <v/>
      </c>
      <c r="O39" s="9" t="str">
        <f>IF(Planned!O12="","",Planned!O12)</f>
        <v/>
      </c>
      <c r="P39" s="9" t="str">
        <f>IF(Planned!P12="","",Planned!P12)</f>
        <v/>
      </c>
      <c r="Q39" s="9" t="str">
        <f>IF(Planned!Q12="","",Planned!Q12)</f>
        <v/>
      </c>
      <c r="R39" s="9" t="str">
        <f>IF(Planned!R12="","",Planned!R12)</f>
        <v/>
      </c>
      <c r="S39" s="9" t="str">
        <f>IF(Planned!S12="","",Planned!S12)</f>
        <v/>
      </c>
      <c r="T39" s="9" t="str">
        <f>IF(Planned!T12="","",Planned!T12)</f>
        <v/>
      </c>
      <c r="U39" s="9" t="str">
        <f>IF(Planned!U12="","",Planned!U12)</f>
        <v/>
      </c>
      <c r="V39" s="9" t="str">
        <f>IF(Planned!V12="","",Planned!V12)</f>
        <v/>
      </c>
      <c r="W39" s="9" t="str">
        <f>IF(Planned!W12="","",Planned!W12)</f>
        <v/>
      </c>
      <c r="X39" s="27">
        <f>SUM(D39:W39)*IF(Setup!$D$10=Dropdown!$G$2,$C39,1)</f>
        <v>0</v>
      </c>
    </row>
    <row r="40" spans="2:24" x14ac:dyDescent="0.2">
      <c r="B40" s="45" t="str">
        <f t="shared" si="2"/>
        <v>Task 07</v>
      </c>
      <c r="C40" s="27">
        <f>Planned!C13</f>
        <v>0</v>
      </c>
      <c r="D40" s="9" t="str">
        <f>IF(Planned!D13="","",Planned!D13)</f>
        <v/>
      </c>
      <c r="E40" s="9" t="str">
        <f>IF(Planned!E13="","",Planned!E13)</f>
        <v/>
      </c>
      <c r="F40" s="9" t="str">
        <f>IF(Planned!F13="","",Planned!F13)</f>
        <v/>
      </c>
      <c r="G40" s="9" t="str">
        <f>IF(Planned!G13="","",Planned!G13)</f>
        <v/>
      </c>
      <c r="H40" s="9" t="str">
        <f>IF(Planned!H13="","",Planned!H13)</f>
        <v/>
      </c>
      <c r="I40" s="9" t="str">
        <f>IF(Planned!I13="","",Planned!I13)</f>
        <v/>
      </c>
      <c r="J40" s="9" t="str">
        <f>IF(Planned!J13="","",Planned!J13)</f>
        <v/>
      </c>
      <c r="K40" s="9" t="str">
        <f>IF(Planned!K13="","",Planned!K13)</f>
        <v/>
      </c>
      <c r="L40" s="9" t="str">
        <f>IF(Planned!L13="","",Planned!L13)</f>
        <v/>
      </c>
      <c r="M40" s="9" t="str">
        <f>IF(Planned!M13="","",Planned!M13)</f>
        <v/>
      </c>
      <c r="N40" s="9" t="str">
        <f>IF(Planned!N13="","",Planned!N13)</f>
        <v/>
      </c>
      <c r="O40" s="9" t="str">
        <f>IF(Planned!O13="","",Planned!O13)</f>
        <v/>
      </c>
      <c r="P40" s="9" t="str">
        <f>IF(Planned!P13="","",Planned!P13)</f>
        <v/>
      </c>
      <c r="Q40" s="9" t="str">
        <f>IF(Planned!Q13="","",Planned!Q13)</f>
        <v/>
      </c>
      <c r="R40" s="9" t="str">
        <f>IF(Planned!R13="","",Planned!R13)</f>
        <v/>
      </c>
      <c r="S40" s="9" t="str">
        <f>IF(Planned!S13="","",Planned!S13)</f>
        <v/>
      </c>
      <c r="T40" s="9" t="str">
        <f>IF(Planned!T13="","",Planned!T13)</f>
        <v/>
      </c>
      <c r="U40" s="9" t="str">
        <f>IF(Planned!U13="","",Planned!U13)</f>
        <v/>
      </c>
      <c r="V40" s="9" t="str">
        <f>IF(Planned!V13="","",Planned!V13)</f>
        <v/>
      </c>
      <c r="W40" s="9" t="str">
        <f>IF(Planned!W13="","",Planned!W13)</f>
        <v/>
      </c>
      <c r="X40" s="27">
        <f>SUM(D40:W40)*IF(Setup!$D$10=Dropdown!$G$2,$C40,1)</f>
        <v>0</v>
      </c>
    </row>
    <row r="41" spans="2:24" x14ac:dyDescent="0.2">
      <c r="B41" s="45" t="str">
        <f t="shared" si="2"/>
        <v>Task 08</v>
      </c>
      <c r="C41" s="27">
        <f>Planned!C14</f>
        <v>0</v>
      </c>
      <c r="D41" s="9" t="str">
        <f>IF(Planned!D14="","",Planned!D14)</f>
        <v/>
      </c>
      <c r="E41" s="9" t="str">
        <f>IF(Planned!E14="","",Planned!E14)</f>
        <v/>
      </c>
      <c r="F41" s="9" t="str">
        <f>IF(Planned!F14="","",Planned!F14)</f>
        <v/>
      </c>
      <c r="G41" s="9" t="str">
        <f>IF(Planned!G14="","",Planned!G14)</f>
        <v/>
      </c>
      <c r="H41" s="9" t="str">
        <f>IF(Planned!H14="","",Planned!H14)</f>
        <v/>
      </c>
      <c r="I41" s="9" t="str">
        <f>IF(Planned!I14="","",Planned!I14)</f>
        <v/>
      </c>
      <c r="J41" s="9" t="str">
        <f>IF(Planned!J14="","",Planned!J14)</f>
        <v/>
      </c>
      <c r="K41" s="9" t="str">
        <f>IF(Planned!K14="","",Planned!K14)</f>
        <v/>
      </c>
      <c r="L41" s="9" t="str">
        <f>IF(Planned!L14="","",Planned!L14)</f>
        <v/>
      </c>
      <c r="M41" s="9" t="str">
        <f>IF(Planned!M14="","",Planned!M14)</f>
        <v/>
      </c>
      <c r="N41" s="9" t="str">
        <f>IF(Planned!N14="","",Planned!N14)</f>
        <v/>
      </c>
      <c r="O41" s="9" t="str">
        <f>IF(Planned!O14="","",Planned!O14)</f>
        <v/>
      </c>
      <c r="P41" s="9" t="str">
        <f>IF(Planned!P14="","",Planned!P14)</f>
        <v/>
      </c>
      <c r="Q41" s="9" t="str">
        <f>IF(Planned!Q14="","",Planned!Q14)</f>
        <v/>
      </c>
      <c r="R41" s="9" t="str">
        <f>IF(Planned!R14="","",Planned!R14)</f>
        <v/>
      </c>
      <c r="S41" s="9" t="str">
        <f>IF(Planned!S14="","",Planned!S14)</f>
        <v/>
      </c>
      <c r="T41" s="9" t="str">
        <f>IF(Planned!T14="","",Planned!T14)</f>
        <v/>
      </c>
      <c r="U41" s="9" t="str">
        <f>IF(Planned!U14="","",Planned!U14)</f>
        <v/>
      </c>
      <c r="V41" s="9" t="str">
        <f>IF(Planned!V14="","",Planned!V14)</f>
        <v/>
      </c>
      <c r="W41" s="9" t="str">
        <f>IF(Planned!W14="","",Planned!W14)</f>
        <v/>
      </c>
      <c r="X41" s="27">
        <f>SUM(D41:W41)*IF(Setup!$D$10=Dropdown!$G$2,$C41,1)</f>
        <v>0</v>
      </c>
    </row>
    <row r="42" spans="2:24" x14ac:dyDescent="0.2">
      <c r="B42" s="45" t="str">
        <f t="shared" si="2"/>
        <v>Task 09</v>
      </c>
      <c r="C42" s="27">
        <f>Planned!C15</f>
        <v>0</v>
      </c>
      <c r="D42" s="9" t="str">
        <f>IF(Planned!D15="","",Planned!D15)</f>
        <v/>
      </c>
      <c r="E42" s="9" t="str">
        <f>IF(Planned!E15="","",Planned!E15)</f>
        <v/>
      </c>
      <c r="F42" s="9" t="str">
        <f>IF(Planned!F15="","",Planned!F15)</f>
        <v/>
      </c>
      <c r="G42" s="9" t="str">
        <f>IF(Planned!G15="","",Planned!G15)</f>
        <v/>
      </c>
      <c r="H42" s="9" t="str">
        <f>IF(Planned!H15="","",Planned!H15)</f>
        <v/>
      </c>
      <c r="I42" s="9" t="str">
        <f>IF(Planned!I15="","",Planned!I15)</f>
        <v/>
      </c>
      <c r="J42" s="9" t="str">
        <f>IF(Planned!J15="","",Planned!J15)</f>
        <v/>
      </c>
      <c r="K42" s="9" t="str">
        <f>IF(Planned!K15="","",Planned!K15)</f>
        <v/>
      </c>
      <c r="L42" s="9" t="str">
        <f>IF(Planned!L15="","",Planned!L15)</f>
        <v/>
      </c>
      <c r="M42" s="9" t="str">
        <f>IF(Planned!M15="","",Planned!M15)</f>
        <v/>
      </c>
      <c r="N42" s="9" t="str">
        <f>IF(Planned!N15="","",Planned!N15)</f>
        <v/>
      </c>
      <c r="O42" s="9" t="str">
        <f>IF(Planned!O15="","",Planned!O15)</f>
        <v/>
      </c>
      <c r="P42" s="9" t="str">
        <f>IF(Planned!P15="","",Planned!P15)</f>
        <v/>
      </c>
      <c r="Q42" s="9" t="str">
        <f>IF(Planned!Q15="","",Planned!Q15)</f>
        <v/>
      </c>
      <c r="R42" s="9" t="str">
        <f>IF(Planned!R15="","",Planned!R15)</f>
        <v/>
      </c>
      <c r="S42" s="9" t="str">
        <f>IF(Planned!S15="","",Planned!S15)</f>
        <v/>
      </c>
      <c r="T42" s="9" t="str">
        <f>IF(Planned!T15="","",Planned!T15)</f>
        <v/>
      </c>
      <c r="U42" s="9" t="str">
        <f>IF(Planned!U15="","",Planned!U15)</f>
        <v/>
      </c>
      <c r="V42" s="9" t="str">
        <f>IF(Planned!V15="","",Planned!V15)</f>
        <v/>
      </c>
      <c r="W42" s="9" t="str">
        <f>IF(Planned!W15="","",Planned!W15)</f>
        <v/>
      </c>
      <c r="X42" s="27">
        <f>SUM(D42:W42)*IF(Setup!$D$10=Dropdown!$G$2,$C42,1)</f>
        <v>0</v>
      </c>
    </row>
    <row r="43" spans="2:24" x14ac:dyDescent="0.2">
      <c r="B43" s="45" t="str">
        <f t="shared" si="2"/>
        <v>Task 10</v>
      </c>
      <c r="C43" s="27">
        <f>Planned!C16</f>
        <v>0</v>
      </c>
      <c r="D43" s="9" t="str">
        <f>IF(Planned!D16="","",Planned!D16)</f>
        <v/>
      </c>
      <c r="E43" s="9" t="str">
        <f>IF(Planned!E16="","",Planned!E16)</f>
        <v/>
      </c>
      <c r="F43" s="9" t="str">
        <f>IF(Planned!F16="","",Planned!F16)</f>
        <v/>
      </c>
      <c r="G43" s="9" t="str">
        <f>IF(Planned!G16="","",Planned!G16)</f>
        <v/>
      </c>
      <c r="H43" s="9" t="str">
        <f>IF(Planned!H16="","",Planned!H16)</f>
        <v/>
      </c>
      <c r="I43" s="9" t="str">
        <f>IF(Planned!I16="","",Planned!I16)</f>
        <v/>
      </c>
      <c r="J43" s="9" t="str">
        <f>IF(Planned!J16="","",Planned!J16)</f>
        <v/>
      </c>
      <c r="K43" s="9" t="str">
        <f>IF(Planned!K16="","",Planned!K16)</f>
        <v/>
      </c>
      <c r="L43" s="9" t="str">
        <f>IF(Planned!L16="","",Planned!L16)</f>
        <v/>
      </c>
      <c r="M43" s="9" t="str">
        <f>IF(Planned!M16="","",Planned!M16)</f>
        <v/>
      </c>
      <c r="N43" s="9" t="str">
        <f>IF(Planned!N16="","",Planned!N16)</f>
        <v/>
      </c>
      <c r="O43" s="9" t="str">
        <f>IF(Planned!O16="","",Planned!O16)</f>
        <v/>
      </c>
      <c r="P43" s="9" t="str">
        <f>IF(Planned!P16="","",Planned!P16)</f>
        <v/>
      </c>
      <c r="Q43" s="9" t="str">
        <f>IF(Planned!Q16="","",Planned!Q16)</f>
        <v/>
      </c>
      <c r="R43" s="9" t="str">
        <f>IF(Planned!R16="","",Planned!R16)</f>
        <v/>
      </c>
      <c r="S43" s="9" t="str">
        <f>IF(Planned!S16="","",Planned!S16)</f>
        <v/>
      </c>
      <c r="T43" s="9" t="str">
        <f>IF(Planned!T16="","",Planned!T16)</f>
        <v/>
      </c>
      <c r="U43" s="9" t="str">
        <f>IF(Planned!U16="","",Planned!U16)</f>
        <v/>
      </c>
      <c r="V43" s="9" t="str">
        <f>IF(Planned!V16="","",Planned!V16)</f>
        <v/>
      </c>
      <c r="W43" s="9" t="str">
        <f>IF(Planned!W16="","",Planned!W16)</f>
        <v/>
      </c>
      <c r="X43" s="27">
        <f>SUM(D43:W43)*IF(Setup!$D$10=Dropdown!$G$2,$C43,1)</f>
        <v>0</v>
      </c>
    </row>
    <row r="44" spans="2:24" x14ac:dyDescent="0.2">
      <c r="B44" s="45" t="str">
        <f t="shared" si="2"/>
        <v>Task 11</v>
      </c>
      <c r="C44" s="27">
        <f>Planned!C17</f>
        <v>0</v>
      </c>
      <c r="D44" s="9" t="str">
        <f>IF(Planned!D17="","",Planned!D17)</f>
        <v/>
      </c>
      <c r="E44" s="9" t="str">
        <f>IF(Planned!E17="","",Planned!E17)</f>
        <v/>
      </c>
      <c r="F44" s="9" t="str">
        <f>IF(Planned!F17="","",Planned!F17)</f>
        <v/>
      </c>
      <c r="G44" s="9" t="str">
        <f>IF(Planned!G17="","",Planned!G17)</f>
        <v/>
      </c>
      <c r="H44" s="9" t="str">
        <f>IF(Planned!H17="","",Planned!H17)</f>
        <v/>
      </c>
      <c r="I44" s="9" t="str">
        <f>IF(Planned!I17="","",Planned!I17)</f>
        <v/>
      </c>
      <c r="J44" s="9" t="str">
        <f>IF(Planned!J17="","",Planned!J17)</f>
        <v/>
      </c>
      <c r="K44" s="9" t="str">
        <f>IF(Planned!K17="","",Planned!K17)</f>
        <v/>
      </c>
      <c r="L44" s="9" t="str">
        <f>IF(Planned!L17="","",Planned!L17)</f>
        <v/>
      </c>
      <c r="M44" s="9" t="str">
        <f>IF(Planned!M17="","",Planned!M17)</f>
        <v/>
      </c>
      <c r="N44" s="9" t="str">
        <f>IF(Planned!N17="","",Planned!N17)</f>
        <v/>
      </c>
      <c r="O44" s="9" t="str">
        <f>IF(Planned!O17="","",Planned!O17)</f>
        <v/>
      </c>
      <c r="P44" s="9" t="str">
        <f>IF(Planned!P17="","",Planned!P17)</f>
        <v/>
      </c>
      <c r="Q44" s="9" t="str">
        <f>IF(Planned!Q17="","",Planned!Q17)</f>
        <v/>
      </c>
      <c r="R44" s="9" t="str">
        <f>IF(Planned!R17="","",Planned!R17)</f>
        <v/>
      </c>
      <c r="S44" s="9" t="str">
        <f>IF(Planned!S17="","",Planned!S17)</f>
        <v/>
      </c>
      <c r="T44" s="9" t="str">
        <f>IF(Planned!T17="","",Planned!T17)</f>
        <v/>
      </c>
      <c r="U44" s="9" t="str">
        <f>IF(Planned!U17="","",Planned!U17)</f>
        <v/>
      </c>
      <c r="V44" s="9" t="str">
        <f>IF(Planned!V17="","",Planned!V17)</f>
        <v/>
      </c>
      <c r="W44" s="9" t="str">
        <f>IF(Planned!W17="","",Planned!W17)</f>
        <v/>
      </c>
      <c r="X44" s="27">
        <f>SUM(D44:W44)*IF(Setup!$D$10=Dropdown!$G$2,$C44,1)</f>
        <v>0</v>
      </c>
    </row>
    <row r="45" spans="2:24" x14ac:dyDescent="0.2">
      <c r="B45" s="45" t="str">
        <f t="shared" si="2"/>
        <v>Task 12</v>
      </c>
      <c r="C45" s="27">
        <f>Planned!C18</f>
        <v>0</v>
      </c>
      <c r="D45" s="9" t="str">
        <f>IF(Planned!D18="","",Planned!D18)</f>
        <v/>
      </c>
      <c r="E45" s="9" t="str">
        <f>IF(Planned!E18="","",Planned!E18)</f>
        <v/>
      </c>
      <c r="F45" s="9" t="str">
        <f>IF(Planned!F18="","",Planned!F18)</f>
        <v/>
      </c>
      <c r="G45" s="9" t="str">
        <f>IF(Planned!G18="","",Planned!G18)</f>
        <v/>
      </c>
      <c r="H45" s="9" t="str">
        <f>IF(Planned!H18="","",Planned!H18)</f>
        <v/>
      </c>
      <c r="I45" s="9" t="str">
        <f>IF(Planned!I18="","",Planned!I18)</f>
        <v/>
      </c>
      <c r="J45" s="9" t="str">
        <f>IF(Planned!J18="","",Planned!J18)</f>
        <v/>
      </c>
      <c r="K45" s="9" t="str">
        <f>IF(Planned!K18="","",Planned!K18)</f>
        <v/>
      </c>
      <c r="L45" s="9" t="str">
        <f>IF(Planned!L18="","",Planned!L18)</f>
        <v/>
      </c>
      <c r="M45" s="9" t="str">
        <f>IF(Planned!M18="","",Planned!M18)</f>
        <v/>
      </c>
      <c r="N45" s="9" t="str">
        <f>IF(Planned!N18="","",Planned!N18)</f>
        <v/>
      </c>
      <c r="O45" s="9" t="str">
        <f>IF(Planned!O18="","",Planned!O18)</f>
        <v/>
      </c>
      <c r="P45" s="9" t="str">
        <f>IF(Planned!P18="","",Planned!P18)</f>
        <v/>
      </c>
      <c r="Q45" s="9" t="str">
        <f>IF(Planned!Q18="","",Planned!Q18)</f>
        <v/>
      </c>
      <c r="R45" s="9" t="str">
        <f>IF(Planned!R18="","",Planned!R18)</f>
        <v/>
      </c>
      <c r="S45" s="9" t="str">
        <f>IF(Planned!S18="","",Planned!S18)</f>
        <v/>
      </c>
      <c r="T45" s="9" t="str">
        <f>IF(Planned!T18="","",Planned!T18)</f>
        <v/>
      </c>
      <c r="U45" s="9" t="str">
        <f>IF(Planned!U18="","",Planned!U18)</f>
        <v/>
      </c>
      <c r="V45" s="9" t="str">
        <f>IF(Planned!V18="","",Planned!V18)</f>
        <v/>
      </c>
      <c r="W45" s="9" t="str">
        <f>IF(Planned!W18="","",Planned!W18)</f>
        <v/>
      </c>
      <c r="X45" s="27">
        <f>SUM(D45:W45)*IF(Setup!$D$10=Dropdown!$G$2,$C45,1)</f>
        <v>0</v>
      </c>
    </row>
    <row r="46" spans="2:24" x14ac:dyDescent="0.2">
      <c r="B46" s="45" t="str">
        <f t="shared" si="2"/>
        <v>Task 13</v>
      </c>
      <c r="C46" s="27">
        <f>Planned!C19</f>
        <v>0</v>
      </c>
      <c r="D46" s="9" t="str">
        <f>IF(Planned!D19="","",Planned!D19)</f>
        <v/>
      </c>
      <c r="E46" s="9" t="str">
        <f>IF(Planned!E19="","",Planned!E19)</f>
        <v/>
      </c>
      <c r="F46" s="9" t="str">
        <f>IF(Planned!F19="","",Planned!F19)</f>
        <v/>
      </c>
      <c r="G46" s="9" t="str">
        <f>IF(Planned!G19="","",Planned!G19)</f>
        <v/>
      </c>
      <c r="H46" s="9" t="str">
        <f>IF(Planned!H19="","",Planned!H19)</f>
        <v/>
      </c>
      <c r="I46" s="9" t="str">
        <f>IF(Planned!I19="","",Planned!I19)</f>
        <v/>
      </c>
      <c r="J46" s="9" t="str">
        <f>IF(Planned!J19="","",Planned!J19)</f>
        <v/>
      </c>
      <c r="K46" s="9" t="str">
        <f>IF(Planned!K19="","",Planned!K19)</f>
        <v/>
      </c>
      <c r="L46" s="9" t="str">
        <f>IF(Planned!L19="","",Planned!L19)</f>
        <v/>
      </c>
      <c r="M46" s="9" t="str">
        <f>IF(Planned!M19="","",Planned!M19)</f>
        <v/>
      </c>
      <c r="N46" s="9" t="str">
        <f>IF(Planned!N19="","",Planned!N19)</f>
        <v/>
      </c>
      <c r="O46" s="9" t="str">
        <f>IF(Planned!O19="","",Planned!O19)</f>
        <v/>
      </c>
      <c r="P46" s="9" t="str">
        <f>IF(Planned!P19="","",Planned!P19)</f>
        <v/>
      </c>
      <c r="Q46" s="9" t="str">
        <f>IF(Planned!Q19="","",Planned!Q19)</f>
        <v/>
      </c>
      <c r="R46" s="9" t="str">
        <f>IF(Planned!R19="","",Planned!R19)</f>
        <v/>
      </c>
      <c r="S46" s="9" t="str">
        <f>IF(Planned!S19="","",Planned!S19)</f>
        <v/>
      </c>
      <c r="T46" s="9" t="str">
        <f>IF(Planned!T19="","",Planned!T19)</f>
        <v/>
      </c>
      <c r="U46" s="9" t="str">
        <f>IF(Planned!U19="","",Planned!U19)</f>
        <v/>
      </c>
      <c r="V46" s="9" t="str">
        <f>IF(Planned!V19="","",Planned!V19)</f>
        <v/>
      </c>
      <c r="W46" s="9" t="str">
        <f>IF(Planned!W19="","",Planned!W19)</f>
        <v/>
      </c>
      <c r="X46" s="27">
        <f>SUM(D46:W46)*IF(Setup!$D$10=Dropdown!$G$2,$C46,1)</f>
        <v>0</v>
      </c>
    </row>
    <row r="47" spans="2:24" x14ac:dyDescent="0.2">
      <c r="B47" s="45" t="str">
        <f t="shared" si="2"/>
        <v>Task 14</v>
      </c>
      <c r="C47" s="27">
        <f>Planned!C20</f>
        <v>0</v>
      </c>
      <c r="D47" s="9" t="str">
        <f>IF(Planned!D20="","",Planned!D20)</f>
        <v/>
      </c>
      <c r="E47" s="9" t="str">
        <f>IF(Planned!E20="","",Planned!E20)</f>
        <v/>
      </c>
      <c r="F47" s="9" t="str">
        <f>IF(Planned!F20="","",Planned!F20)</f>
        <v/>
      </c>
      <c r="G47" s="9" t="str">
        <f>IF(Planned!G20="","",Planned!G20)</f>
        <v/>
      </c>
      <c r="H47" s="9" t="str">
        <f>IF(Planned!H20="","",Planned!H20)</f>
        <v/>
      </c>
      <c r="I47" s="9" t="str">
        <f>IF(Planned!I20="","",Planned!I20)</f>
        <v/>
      </c>
      <c r="J47" s="9" t="str">
        <f>IF(Planned!J20="","",Planned!J20)</f>
        <v/>
      </c>
      <c r="K47" s="9" t="str">
        <f>IF(Planned!K20="","",Planned!K20)</f>
        <v/>
      </c>
      <c r="L47" s="9" t="str">
        <f>IF(Planned!L20="","",Planned!L20)</f>
        <v/>
      </c>
      <c r="M47" s="9" t="str">
        <f>IF(Planned!M20="","",Planned!M20)</f>
        <v/>
      </c>
      <c r="N47" s="9" t="str">
        <f>IF(Planned!N20="","",Planned!N20)</f>
        <v/>
      </c>
      <c r="O47" s="9" t="str">
        <f>IF(Planned!O20="","",Planned!O20)</f>
        <v/>
      </c>
      <c r="P47" s="9" t="str">
        <f>IF(Planned!P20="","",Planned!P20)</f>
        <v/>
      </c>
      <c r="Q47" s="9" t="str">
        <f>IF(Planned!Q20="","",Planned!Q20)</f>
        <v/>
      </c>
      <c r="R47" s="9" t="str">
        <f>IF(Planned!R20="","",Planned!R20)</f>
        <v/>
      </c>
      <c r="S47" s="9" t="str">
        <f>IF(Planned!S20="","",Planned!S20)</f>
        <v/>
      </c>
      <c r="T47" s="9" t="str">
        <f>IF(Planned!T20="","",Planned!T20)</f>
        <v/>
      </c>
      <c r="U47" s="9" t="str">
        <f>IF(Planned!U20="","",Planned!U20)</f>
        <v/>
      </c>
      <c r="V47" s="9" t="str">
        <f>IF(Planned!V20="","",Planned!V20)</f>
        <v/>
      </c>
      <c r="W47" s="9" t="str">
        <f>IF(Planned!W20="","",Planned!W20)</f>
        <v/>
      </c>
      <c r="X47" s="27">
        <f>SUM(D47:W47)*IF(Setup!$D$10=Dropdown!$G$2,$C47,1)</f>
        <v>0</v>
      </c>
    </row>
    <row r="48" spans="2:24" x14ac:dyDescent="0.2">
      <c r="B48" s="45" t="str">
        <f t="shared" si="2"/>
        <v>Task 15</v>
      </c>
      <c r="C48" s="27">
        <f>Planned!C21</f>
        <v>0</v>
      </c>
      <c r="D48" s="9" t="str">
        <f>IF(Planned!D21="","",Planned!D21)</f>
        <v/>
      </c>
      <c r="E48" s="9" t="str">
        <f>IF(Planned!E21="","",Planned!E21)</f>
        <v/>
      </c>
      <c r="F48" s="9" t="str">
        <f>IF(Planned!F21="","",Planned!F21)</f>
        <v/>
      </c>
      <c r="G48" s="9" t="str">
        <f>IF(Planned!G21="","",Planned!G21)</f>
        <v/>
      </c>
      <c r="H48" s="9" t="str">
        <f>IF(Planned!H21="","",Planned!H21)</f>
        <v/>
      </c>
      <c r="I48" s="9" t="str">
        <f>IF(Planned!I21="","",Planned!I21)</f>
        <v/>
      </c>
      <c r="J48" s="9" t="str">
        <f>IF(Planned!J21="","",Planned!J21)</f>
        <v/>
      </c>
      <c r="K48" s="9" t="str">
        <f>IF(Planned!K21="","",Planned!K21)</f>
        <v/>
      </c>
      <c r="L48" s="9" t="str">
        <f>IF(Planned!L21="","",Planned!L21)</f>
        <v/>
      </c>
      <c r="M48" s="9" t="str">
        <f>IF(Planned!M21="","",Planned!M21)</f>
        <v/>
      </c>
      <c r="N48" s="9" t="str">
        <f>IF(Planned!N21="","",Planned!N21)</f>
        <v/>
      </c>
      <c r="O48" s="9" t="str">
        <f>IF(Planned!O21="","",Planned!O21)</f>
        <v/>
      </c>
      <c r="P48" s="9" t="str">
        <f>IF(Planned!P21="","",Planned!P21)</f>
        <v/>
      </c>
      <c r="Q48" s="9" t="str">
        <f>IF(Planned!Q21="","",Planned!Q21)</f>
        <v/>
      </c>
      <c r="R48" s="9" t="str">
        <f>IF(Planned!R21="","",Planned!R21)</f>
        <v/>
      </c>
      <c r="S48" s="9" t="str">
        <f>IF(Planned!S21="","",Planned!S21)</f>
        <v/>
      </c>
      <c r="T48" s="9" t="str">
        <f>IF(Planned!T21="","",Planned!T21)</f>
        <v/>
      </c>
      <c r="U48" s="9" t="str">
        <f>IF(Planned!U21="","",Planned!U21)</f>
        <v/>
      </c>
      <c r="V48" s="9" t="str">
        <f>IF(Planned!V21="","",Planned!V21)</f>
        <v/>
      </c>
      <c r="W48" s="9" t="str">
        <f>IF(Planned!W21="","",Planned!W21)</f>
        <v/>
      </c>
      <c r="X48" s="27">
        <f>SUM(D48:W48)*IF(Setup!$D$10=Dropdown!$G$2,$C48,1)</f>
        <v>0</v>
      </c>
    </row>
    <row r="49" spans="2:24" x14ac:dyDescent="0.2">
      <c r="B49" s="45" t="str">
        <f t="shared" si="2"/>
        <v>Task 16</v>
      </c>
      <c r="C49" s="27">
        <f>Planned!C22</f>
        <v>0</v>
      </c>
      <c r="D49" s="9" t="str">
        <f>IF(Planned!D22="","",Planned!D22)</f>
        <v/>
      </c>
      <c r="E49" s="9" t="str">
        <f>IF(Planned!E22="","",Planned!E22)</f>
        <v/>
      </c>
      <c r="F49" s="9" t="str">
        <f>IF(Planned!F22="","",Planned!F22)</f>
        <v/>
      </c>
      <c r="G49" s="9" t="str">
        <f>IF(Planned!G22="","",Planned!G22)</f>
        <v/>
      </c>
      <c r="H49" s="9" t="str">
        <f>IF(Planned!H22="","",Planned!H22)</f>
        <v/>
      </c>
      <c r="I49" s="9" t="str">
        <f>IF(Planned!I22="","",Planned!I22)</f>
        <v/>
      </c>
      <c r="J49" s="9" t="str">
        <f>IF(Planned!J22="","",Planned!J22)</f>
        <v/>
      </c>
      <c r="K49" s="9" t="str">
        <f>IF(Planned!K22="","",Planned!K22)</f>
        <v/>
      </c>
      <c r="L49" s="9" t="str">
        <f>IF(Planned!L22="","",Planned!L22)</f>
        <v/>
      </c>
      <c r="M49" s="9" t="str">
        <f>IF(Planned!M22="","",Planned!M22)</f>
        <v/>
      </c>
      <c r="N49" s="9" t="str">
        <f>IF(Planned!N22="","",Planned!N22)</f>
        <v/>
      </c>
      <c r="O49" s="9" t="str">
        <f>IF(Planned!O22="","",Planned!O22)</f>
        <v/>
      </c>
      <c r="P49" s="9" t="str">
        <f>IF(Planned!P22="","",Planned!P22)</f>
        <v/>
      </c>
      <c r="Q49" s="9" t="str">
        <f>IF(Planned!Q22="","",Planned!Q22)</f>
        <v/>
      </c>
      <c r="R49" s="9" t="str">
        <f>IF(Planned!R22="","",Planned!R22)</f>
        <v/>
      </c>
      <c r="S49" s="9" t="str">
        <f>IF(Planned!S22="","",Planned!S22)</f>
        <v/>
      </c>
      <c r="T49" s="9" t="str">
        <f>IF(Planned!T22="","",Planned!T22)</f>
        <v/>
      </c>
      <c r="U49" s="9" t="str">
        <f>IF(Planned!U22="","",Planned!U22)</f>
        <v/>
      </c>
      <c r="V49" s="9" t="str">
        <f>IF(Planned!V22="","",Planned!V22)</f>
        <v/>
      </c>
      <c r="W49" s="9" t="str">
        <f>IF(Planned!W22="","",Planned!W22)</f>
        <v/>
      </c>
      <c r="X49" s="27">
        <f>SUM(D49:W49)*IF(Setup!$D$10=Dropdown!$G$2,$C49,1)</f>
        <v>0</v>
      </c>
    </row>
    <row r="50" spans="2:24" x14ac:dyDescent="0.2">
      <c r="B50" s="45" t="str">
        <f t="shared" si="2"/>
        <v>Task 17</v>
      </c>
      <c r="C50" s="27">
        <f>Planned!C23</f>
        <v>0</v>
      </c>
      <c r="D50" s="9" t="str">
        <f>IF(Planned!D23="","",Planned!D23)</f>
        <v/>
      </c>
      <c r="E50" s="9" t="str">
        <f>IF(Planned!E23="","",Planned!E23)</f>
        <v/>
      </c>
      <c r="F50" s="9" t="str">
        <f>IF(Planned!F23="","",Planned!F23)</f>
        <v/>
      </c>
      <c r="G50" s="9" t="str">
        <f>IF(Planned!G23="","",Planned!G23)</f>
        <v/>
      </c>
      <c r="H50" s="9" t="str">
        <f>IF(Planned!H23="","",Planned!H23)</f>
        <v/>
      </c>
      <c r="I50" s="9" t="str">
        <f>IF(Planned!I23="","",Planned!I23)</f>
        <v/>
      </c>
      <c r="J50" s="9" t="str">
        <f>IF(Planned!J23="","",Planned!J23)</f>
        <v/>
      </c>
      <c r="K50" s="9" t="str">
        <f>IF(Planned!K23="","",Planned!K23)</f>
        <v/>
      </c>
      <c r="L50" s="9" t="str">
        <f>IF(Planned!L23="","",Planned!L23)</f>
        <v/>
      </c>
      <c r="M50" s="9" t="str">
        <f>IF(Planned!M23="","",Planned!M23)</f>
        <v/>
      </c>
      <c r="N50" s="9" t="str">
        <f>IF(Planned!N23="","",Planned!N23)</f>
        <v/>
      </c>
      <c r="O50" s="9" t="str">
        <f>IF(Planned!O23="","",Planned!O23)</f>
        <v/>
      </c>
      <c r="P50" s="9" t="str">
        <f>IF(Planned!P23="","",Planned!P23)</f>
        <v/>
      </c>
      <c r="Q50" s="9" t="str">
        <f>IF(Planned!Q23="","",Planned!Q23)</f>
        <v/>
      </c>
      <c r="R50" s="9" t="str">
        <f>IF(Planned!R23="","",Planned!R23)</f>
        <v/>
      </c>
      <c r="S50" s="9" t="str">
        <f>IF(Planned!S23="","",Planned!S23)</f>
        <v/>
      </c>
      <c r="T50" s="9" t="str">
        <f>IF(Planned!T23="","",Planned!T23)</f>
        <v/>
      </c>
      <c r="U50" s="9" t="str">
        <f>IF(Planned!U23="","",Planned!U23)</f>
        <v/>
      </c>
      <c r="V50" s="9" t="str">
        <f>IF(Planned!V23="","",Planned!V23)</f>
        <v/>
      </c>
      <c r="W50" s="9" t="str">
        <f>IF(Planned!W23="","",Planned!W23)</f>
        <v/>
      </c>
      <c r="X50" s="27">
        <f>SUM(D50:W50)*IF(Setup!$D$10=Dropdown!$G$2,$C50,1)</f>
        <v>0</v>
      </c>
    </row>
    <row r="51" spans="2:24" x14ac:dyDescent="0.2">
      <c r="B51" s="45" t="str">
        <f t="shared" si="2"/>
        <v>Task 18</v>
      </c>
      <c r="C51" s="27">
        <f>Planned!C24</f>
        <v>0</v>
      </c>
      <c r="D51" s="9" t="str">
        <f>IF(Planned!D24="","",Planned!D24)</f>
        <v/>
      </c>
      <c r="E51" s="9" t="str">
        <f>IF(Planned!E24="","",Planned!E24)</f>
        <v/>
      </c>
      <c r="F51" s="9" t="str">
        <f>IF(Planned!F24="","",Planned!F24)</f>
        <v/>
      </c>
      <c r="G51" s="9" t="str">
        <f>IF(Planned!G24="","",Planned!G24)</f>
        <v/>
      </c>
      <c r="H51" s="9" t="str">
        <f>IF(Planned!H24="","",Planned!H24)</f>
        <v/>
      </c>
      <c r="I51" s="9" t="str">
        <f>IF(Planned!I24="","",Planned!I24)</f>
        <v/>
      </c>
      <c r="J51" s="9" t="str">
        <f>IF(Planned!J24="","",Planned!J24)</f>
        <v/>
      </c>
      <c r="K51" s="9" t="str">
        <f>IF(Planned!K24="","",Planned!K24)</f>
        <v/>
      </c>
      <c r="L51" s="9" t="str">
        <f>IF(Planned!L24="","",Planned!L24)</f>
        <v/>
      </c>
      <c r="M51" s="9" t="str">
        <f>IF(Planned!M24="","",Planned!M24)</f>
        <v/>
      </c>
      <c r="N51" s="9" t="str">
        <f>IF(Planned!N24="","",Planned!N24)</f>
        <v/>
      </c>
      <c r="O51" s="9" t="str">
        <f>IF(Planned!O24="","",Planned!O24)</f>
        <v/>
      </c>
      <c r="P51" s="9" t="str">
        <f>IF(Planned!P24="","",Planned!P24)</f>
        <v/>
      </c>
      <c r="Q51" s="9" t="str">
        <f>IF(Planned!Q24="","",Planned!Q24)</f>
        <v/>
      </c>
      <c r="R51" s="9" t="str">
        <f>IF(Planned!R24="","",Planned!R24)</f>
        <v/>
      </c>
      <c r="S51" s="9" t="str">
        <f>IF(Planned!S24="","",Planned!S24)</f>
        <v/>
      </c>
      <c r="T51" s="9" t="str">
        <f>IF(Planned!T24="","",Planned!T24)</f>
        <v/>
      </c>
      <c r="U51" s="9" t="str">
        <f>IF(Planned!U24="","",Planned!U24)</f>
        <v/>
      </c>
      <c r="V51" s="9" t="str">
        <f>IF(Planned!V24="","",Planned!V24)</f>
        <v/>
      </c>
      <c r="W51" s="9" t="str">
        <f>IF(Planned!W24="","",Planned!W24)</f>
        <v/>
      </c>
      <c r="X51" s="27">
        <f>SUM(D51:W51)*IF(Setup!$D$10=Dropdown!$G$2,$C51,1)</f>
        <v>0</v>
      </c>
    </row>
    <row r="52" spans="2:24" x14ac:dyDescent="0.2">
      <c r="B52" s="45" t="str">
        <f t="shared" si="2"/>
        <v>Task 19</v>
      </c>
      <c r="C52" s="27">
        <f>Planned!C25</f>
        <v>0</v>
      </c>
      <c r="D52" s="9" t="str">
        <f>IF(Planned!D25="","",Planned!D25)</f>
        <v/>
      </c>
      <c r="E52" s="9" t="str">
        <f>IF(Planned!E25="","",Planned!E25)</f>
        <v/>
      </c>
      <c r="F52" s="9" t="str">
        <f>IF(Planned!F25="","",Planned!F25)</f>
        <v/>
      </c>
      <c r="G52" s="9" t="str">
        <f>IF(Planned!G25="","",Planned!G25)</f>
        <v/>
      </c>
      <c r="H52" s="9" t="str">
        <f>IF(Planned!H25="","",Planned!H25)</f>
        <v/>
      </c>
      <c r="I52" s="9" t="str">
        <f>IF(Planned!I25="","",Planned!I25)</f>
        <v/>
      </c>
      <c r="J52" s="9" t="str">
        <f>IF(Planned!J25="","",Planned!J25)</f>
        <v/>
      </c>
      <c r="K52" s="9" t="str">
        <f>IF(Planned!K25="","",Planned!K25)</f>
        <v/>
      </c>
      <c r="L52" s="9" t="str">
        <f>IF(Planned!L25="","",Planned!L25)</f>
        <v/>
      </c>
      <c r="M52" s="9" t="str">
        <f>IF(Planned!M25="","",Planned!M25)</f>
        <v/>
      </c>
      <c r="N52" s="9" t="str">
        <f>IF(Planned!N25="","",Planned!N25)</f>
        <v/>
      </c>
      <c r="O52" s="9" t="str">
        <f>IF(Planned!O25="","",Planned!O25)</f>
        <v/>
      </c>
      <c r="P52" s="9" t="str">
        <f>IF(Planned!P25="","",Planned!P25)</f>
        <v/>
      </c>
      <c r="Q52" s="9" t="str">
        <f>IF(Planned!Q25="","",Planned!Q25)</f>
        <v/>
      </c>
      <c r="R52" s="9" t="str">
        <f>IF(Planned!R25="","",Planned!R25)</f>
        <v/>
      </c>
      <c r="S52" s="9" t="str">
        <f>IF(Planned!S25="","",Planned!S25)</f>
        <v/>
      </c>
      <c r="T52" s="9" t="str">
        <f>IF(Planned!T25="","",Planned!T25)</f>
        <v/>
      </c>
      <c r="U52" s="9" t="str">
        <f>IF(Planned!U25="","",Planned!U25)</f>
        <v/>
      </c>
      <c r="V52" s="9" t="str">
        <f>IF(Planned!V25="","",Planned!V25)</f>
        <v/>
      </c>
      <c r="W52" s="9" t="str">
        <f>IF(Planned!W25="","",Planned!W25)</f>
        <v/>
      </c>
      <c r="X52" s="27">
        <f>SUM(D52:W52)*IF(Setup!$D$10=Dropdown!$G$2,$C52,1)</f>
        <v>0</v>
      </c>
    </row>
    <row r="53" spans="2:24" x14ac:dyDescent="0.2">
      <c r="B53" s="45" t="str">
        <f t="shared" si="2"/>
        <v>Task 20</v>
      </c>
      <c r="C53" s="27">
        <f>Planned!C26</f>
        <v>0</v>
      </c>
      <c r="D53" s="9" t="str">
        <f>IF(Planned!D26="","",Planned!D26)</f>
        <v/>
      </c>
      <c r="E53" s="9" t="str">
        <f>IF(Planned!E26="","",Planned!E26)</f>
        <v/>
      </c>
      <c r="F53" s="9" t="str">
        <f>IF(Planned!F26="","",Planned!F26)</f>
        <v/>
      </c>
      <c r="G53" s="9" t="str">
        <f>IF(Planned!G26="","",Planned!G26)</f>
        <v/>
      </c>
      <c r="H53" s="9" t="str">
        <f>IF(Planned!H26="","",Planned!H26)</f>
        <v/>
      </c>
      <c r="I53" s="9" t="str">
        <f>IF(Planned!I26="","",Planned!I26)</f>
        <v/>
      </c>
      <c r="J53" s="9" t="str">
        <f>IF(Planned!J26="","",Planned!J26)</f>
        <v/>
      </c>
      <c r="K53" s="9" t="str">
        <f>IF(Planned!K26="","",Planned!K26)</f>
        <v/>
      </c>
      <c r="L53" s="9" t="str">
        <f>IF(Planned!L26="","",Planned!L26)</f>
        <v/>
      </c>
      <c r="M53" s="9" t="str">
        <f>IF(Planned!M26="","",Planned!M26)</f>
        <v/>
      </c>
      <c r="N53" s="9" t="str">
        <f>IF(Planned!N26="","",Planned!N26)</f>
        <v/>
      </c>
      <c r="O53" s="9" t="str">
        <f>IF(Planned!O26="","",Planned!O26)</f>
        <v/>
      </c>
      <c r="P53" s="9" t="str">
        <f>IF(Planned!P26="","",Planned!P26)</f>
        <v/>
      </c>
      <c r="Q53" s="9" t="str">
        <f>IF(Planned!Q26="","",Planned!Q26)</f>
        <v/>
      </c>
      <c r="R53" s="9" t="str">
        <f>IF(Planned!R26="","",Planned!R26)</f>
        <v/>
      </c>
      <c r="S53" s="9" t="str">
        <f>IF(Planned!S26="","",Planned!S26)</f>
        <v/>
      </c>
      <c r="T53" s="9" t="str">
        <f>IF(Planned!T26="","",Planned!T26)</f>
        <v/>
      </c>
      <c r="U53" s="9" t="str">
        <f>IF(Planned!U26="","",Planned!U26)</f>
        <v/>
      </c>
      <c r="V53" s="9" t="str">
        <f>IF(Planned!V26="","",Planned!V26)</f>
        <v/>
      </c>
      <c r="W53" s="9" t="str">
        <f>IF(Planned!W26="","",Planned!W26)</f>
        <v/>
      </c>
      <c r="X53" s="27">
        <f>SUM(D53:W53)*IF(Setup!$D$10=Dropdown!$G$2,$C53,1)</f>
        <v>0</v>
      </c>
    </row>
    <row r="54" spans="2:24" ht="13.5" thickBot="1" x14ac:dyDescent="0.25">
      <c r="B54" s="45" t="str">
        <f t="shared" si="2"/>
        <v/>
      </c>
      <c r="C54" s="27">
        <f>Planned!C27</f>
        <v>0</v>
      </c>
      <c r="D54" s="9" t="str">
        <f>IF(Planned!D27="","",Planned!D27)</f>
        <v/>
      </c>
      <c r="E54" s="9" t="str">
        <f>IF(Planned!E27="","",Planned!E27)</f>
        <v/>
      </c>
      <c r="F54" s="9" t="str">
        <f>IF(Planned!F27="","",Planned!F27)</f>
        <v/>
      </c>
      <c r="G54" s="9" t="str">
        <f>IF(Planned!G27="","",Planned!G27)</f>
        <v/>
      </c>
      <c r="H54" s="9" t="str">
        <f>IF(Planned!H27="","",Planned!H27)</f>
        <v/>
      </c>
      <c r="I54" s="9" t="str">
        <f>IF(Planned!I27="","",Planned!I27)</f>
        <v/>
      </c>
      <c r="J54" s="9" t="str">
        <f>IF(Planned!J27="","",Planned!J27)</f>
        <v/>
      </c>
      <c r="K54" s="9" t="str">
        <f>IF(Planned!K27="","",Planned!K27)</f>
        <v/>
      </c>
      <c r="L54" s="9" t="str">
        <f>IF(Planned!L27="","",Planned!L27)</f>
        <v/>
      </c>
      <c r="M54" s="9" t="str">
        <f>IF(Planned!M27="","",Planned!M27)</f>
        <v/>
      </c>
      <c r="N54" s="9" t="str">
        <f>IF(Planned!N27="","",Planned!N27)</f>
        <v/>
      </c>
      <c r="O54" s="9" t="str">
        <f>IF(Planned!O27="","",Planned!O27)</f>
        <v/>
      </c>
      <c r="P54" s="9" t="str">
        <f>IF(Planned!P27="","",Planned!P27)</f>
        <v/>
      </c>
      <c r="Q54" s="9" t="str">
        <f>IF(Planned!Q27="","",Planned!Q27)</f>
        <v/>
      </c>
      <c r="R54" s="9" t="str">
        <f>IF(Planned!R27="","",Planned!R27)</f>
        <v/>
      </c>
      <c r="S54" s="9" t="str">
        <f>IF(Planned!S27="","",Planned!S27)</f>
        <v/>
      </c>
      <c r="T54" s="9" t="str">
        <f>IF(Planned!T27="","",Planned!T27)</f>
        <v/>
      </c>
      <c r="U54" s="9" t="str">
        <f>IF(Planned!U27="","",Planned!U27)</f>
        <v/>
      </c>
      <c r="V54" s="9" t="str">
        <f>IF(Planned!V27="","",Planned!V27)</f>
        <v/>
      </c>
      <c r="W54" s="9" t="str">
        <f>IF(Planned!W27="","",Planned!W27)</f>
        <v/>
      </c>
      <c r="X54" s="27">
        <f>SUM(D54:W54)*IF(Setup!$D$10=Dropdown!$G$2,$C54,1)</f>
        <v>0</v>
      </c>
    </row>
    <row r="55" spans="2:24" s="30" customFormat="1" ht="20.25" customHeight="1" thickBot="1" x14ac:dyDescent="0.25">
      <c r="B55" s="62" t="s">
        <v>51</v>
      </c>
      <c r="C55" s="63"/>
      <c r="D55" s="29">
        <f>IF(D$33=Dropdown!$G$2,SUMPRODUCT($C$34:$C$54,D34:D54),IF(D$33=Dropdown!$G$3,SUM(D34:D54),0))</f>
        <v>0</v>
      </c>
      <c r="E55" s="29">
        <f>IF(E$33=Dropdown!$G$2,SUMPRODUCT($C$34:$C$54,E34:E54),IF(E$33=Dropdown!$G$3,SUM(E34:E54),0))</f>
        <v>0</v>
      </c>
      <c r="F55" s="29">
        <f>IF(F$33=Dropdown!$G$2,SUMPRODUCT($C$34:$C$54,F34:F54),IF(F$33=Dropdown!$G$3,SUM(F34:F54),0))</f>
        <v>0</v>
      </c>
      <c r="G55" s="29">
        <f>IF(G$33=Dropdown!$G$2,SUMPRODUCT($C$34:$C$54,G34:G54),IF(G$33=Dropdown!$G$3,SUM(G34:G54),0))</f>
        <v>0</v>
      </c>
      <c r="H55" s="29">
        <f>IF(H$33=Dropdown!$G$2,SUMPRODUCT($C$34:$C$54,H34:H54),IF(H$33=Dropdown!$G$3,SUM(H34:H54),0))</f>
        <v>0</v>
      </c>
      <c r="I55" s="29">
        <f>IF(I$33=Dropdown!$G$2,SUMPRODUCT($C$34:$C$54,I34:I54),IF(I$33=Dropdown!$G$3,SUM(I34:I54),0))</f>
        <v>0</v>
      </c>
      <c r="J55" s="29">
        <f>IF(J$33=Dropdown!$G$2,SUMPRODUCT($C$34:$C$54,J34:J54),IF(J$33=Dropdown!$G$3,SUM(J34:J54),0))</f>
        <v>0</v>
      </c>
      <c r="K55" s="29">
        <f>IF(K$33=Dropdown!$G$2,SUMPRODUCT($C$34:$C$54,K34:K54),IF(K$33=Dropdown!$G$3,SUM(K34:K54),0))</f>
        <v>0</v>
      </c>
      <c r="L55" s="29">
        <f>IF(L$33=Dropdown!$G$2,SUMPRODUCT($C$34:$C$54,L34:L54),IF(L$33=Dropdown!$G$3,SUM(L34:L54),0))</f>
        <v>0</v>
      </c>
      <c r="M55" s="29">
        <f>IF(M$33=Dropdown!$G$2,SUMPRODUCT($C$34:$C$54,M34:M54),IF(M$33=Dropdown!$G$3,SUM(M34:M54),0))</f>
        <v>0</v>
      </c>
      <c r="N55" s="29">
        <f>IF(N$33=Dropdown!$G$2,SUMPRODUCT($C$34:$C$54,N34:N54),IF(N$33=Dropdown!$G$3,SUM(N34:N54),0))</f>
        <v>0</v>
      </c>
      <c r="O55" s="29">
        <f>IF(O$33=Dropdown!$G$2,SUMPRODUCT($C$34:$C$54,O34:O54),IF(O$33=Dropdown!$G$3,SUM(O34:O54),0))</f>
        <v>0</v>
      </c>
      <c r="P55" s="29">
        <f>IF(P$33=Dropdown!$G$2,SUMPRODUCT($C$34:$C$54,P34:P54),IF(P$33=Dropdown!$G$3,SUM(P34:P54),0))</f>
        <v>0</v>
      </c>
      <c r="Q55" s="29">
        <f>IF(Q$33=Dropdown!$G$2,SUMPRODUCT($C$34:$C$54,Q34:Q54),IF(Q$33=Dropdown!$G$3,SUM(Q34:Q54),0))</f>
        <v>0</v>
      </c>
      <c r="R55" s="29">
        <f>IF(R$33=Dropdown!$G$2,SUMPRODUCT($C$34:$C$54,R34:R54),IF(R$33=Dropdown!$G$3,SUM(R34:R54),0))</f>
        <v>0</v>
      </c>
      <c r="S55" s="29">
        <f>IF(S$33=Dropdown!$G$2,SUMPRODUCT($C$34:$C$54,S34:S54),IF(S$33=Dropdown!$G$3,SUM(S34:S54),0))</f>
        <v>0</v>
      </c>
      <c r="T55" s="29">
        <f>IF(T$33=Dropdown!$G$2,SUMPRODUCT($C$34:$C$54,T34:T54),IF(T$33=Dropdown!$G$3,SUM(T34:T54),0))</f>
        <v>0</v>
      </c>
      <c r="U55" s="29">
        <f>IF(U$33=Dropdown!$G$2,SUMPRODUCT($C$34:$C$54,U34:U54),IF(U$33=Dropdown!$G$3,SUM(U34:U54),0))</f>
        <v>0</v>
      </c>
      <c r="V55" s="29">
        <f>IF(V$33=Dropdown!$G$2,SUMPRODUCT($C$34:$C$54,V34:V54),IF(V$33=Dropdown!$G$3,SUM(V34:V54),0))</f>
        <v>0</v>
      </c>
      <c r="W55" s="29">
        <f>IF(W$33=Dropdown!$G$2,SUMPRODUCT($C$34:$C$54,W34:W54),IF(W$33=Dropdown!$G$3,SUM(W34:W54),0))</f>
        <v>0</v>
      </c>
      <c r="X55" s="23">
        <f>SUM(X34:X54)</f>
        <v>0</v>
      </c>
    </row>
  </sheetData>
  <mergeCells count="4">
    <mergeCell ref="B32:C32"/>
    <mergeCell ref="B55:C55"/>
    <mergeCell ref="X32:X33"/>
    <mergeCell ref="B5:C5"/>
  </mergeCells>
  <conditionalFormatting sqref="C7:W27">
    <cfRule type="expression" dxfId="11" priority="1">
      <formula>$C7&gt;1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 id="{3EB6705D-3DA7-49B7-A87F-44952AEC422B}">
            <xm:f>C34&lt;&gt;Planned!C7</xm:f>
            <x14:dxf>
              <fill>
                <patternFill>
                  <bgColor rgb="FFFFFF00"/>
                </patternFill>
              </fill>
            </x14:dxf>
          </x14:cfRule>
          <xm:sqref>C34:W54</xm:sqref>
        </x14:conditionalFormatting>
        <x14:conditionalFormatting xmlns:xm="http://schemas.microsoft.com/office/excel/2006/main">
          <x14:cfRule type="expression" priority="5" id="{4A67BE9A-3893-4A02-B066-0642993A9D4B}">
            <xm:f>Setup!$D$10=Dropdown!$G$3</xm:f>
            <x14:dxf>
              <numFmt numFmtId="164" formatCode="_(&quot;$&quot;* #,##0.00_);_(&quot;$&quot;* \(#,##0.00\);_(&quot;$&quot;* &quot;-&quot;??_);_(@_)"/>
            </x14:dxf>
          </x14:cfRule>
          <x14:cfRule type="expression" priority="6" id="{CAE23B3F-AAEB-4C91-89C5-37072BC13FA5}">
            <xm:f>Setup!$D$10=Dropdown!$G$2</xm:f>
            <x14:dxf>
              <numFmt numFmtId="0" formatCode="General"/>
            </x14:dxf>
          </x14:cfRule>
          <xm:sqref>D34:W53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80E73-9923-4AD3-9512-3F1DB8FEA173}">
  <dimension ref="A4:W23"/>
  <sheetViews>
    <sheetView workbookViewId="0">
      <selection activeCell="D12" sqref="D12"/>
    </sheetView>
  </sheetViews>
  <sheetFormatPr defaultRowHeight="15" x14ac:dyDescent="0.25"/>
  <cols>
    <col min="2" max="2" width="12.7109375" bestFit="1" customWidth="1"/>
    <col min="3" max="3" width="37" bestFit="1" customWidth="1"/>
    <col min="4" max="23" width="12.28515625" customWidth="1"/>
  </cols>
  <sheetData>
    <row r="4" spans="1:23" x14ac:dyDescent="0.25">
      <c r="D4">
        <v>1</v>
      </c>
      <c r="E4">
        <v>2</v>
      </c>
      <c r="F4">
        <v>3</v>
      </c>
      <c r="G4">
        <v>4</v>
      </c>
      <c r="H4">
        <v>5</v>
      </c>
      <c r="I4">
        <v>6</v>
      </c>
      <c r="J4">
        <v>7</v>
      </c>
      <c r="K4">
        <v>8</v>
      </c>
      <c r="L4">
        <v>9</v>
      </c>
      <c r="M4">
        <v>10</v>
      </c>
      <c r="N4">
        <v>11</v>
      </c>
      <c r="O4">
        <v>12</v>
      </c>
      <c r="P4">
        <v>13</v>
      </c>
      <c r="Q4">
        <v>14</v>
      </c>
      <c r="R4">
        <v>15</v>
      </c>
      <c r="S4">
        <v>16</v>
      </c>
      <c r="T4">
        <v>17</v>
      </c>
      <c r="U4">
        <v>18</v>
      </c>
      <c r="V4">
        <v>19</v>
      </c>
      <c r="W4">
        <v>20</v>
      </c>
    </row>
    <row r="5" spans="1:23" ht="42" customHeight="1" x14ac:dyDescent="0.25">
      <c r="D5" s="13" t="str">
        <f>IFERROR(VLOOKUP(Setup!$D$9,Dropdown!$A$2:$B$6,2,0),"")</f>
        <v/>
      </c>
      <c r="E5" s="13" t="str">
        <f>IF(D5="","",IF(D5=Setup!$D$7,"",IF(IF(Setup!$D$9="Months",EOMONTH(D5,1),IF(Setup!$D$9="Quarters",EOMONTH(D5+10,MOD(3-MONTH(D5+10),3)),IF(Setup!$D$9="Years",DATE(YEAR(D5+10),12,31),Planned!D5+VLOOKUP(Setup!$D$9,Dropdown!$A$2:$C$6,3,0))))&gt;Setup!$D$7,Setup!$D$7,IF(Setup!$D$9="Months",EOMONTH(D5,1),IF(Setup!$D$9="Quarters",EOMONTH(D5+10,MOD(3-MONTH(D5+10),3)),IF(Setup!$D$9="Years",DATE(YEAR(D5+10),12,31),Planned!D5+VLOOKUP(Setup!$D$9,Dropdown!$A$2:$C$6,3,0)))))))</f>
        <v/>
      </c>
      <c r="F5" s="13" t="str">
        <f>IF(E5="","",IF(E5=Setup!$D$7,"",IF(IF(Setup!$D$9="Months",EOMONTH(E5,1),IF(Setup!$D$9="Quarters",EOMONTH(E5+10,MOD(3-MONTH(E5+10),3)),IF(Setup!$D$9="Years",DATE(YEAR(E5+10),12,31),Planned!E5+VLOOKUP(Setup!$D$9,Dropdown!$A$2:$C$6,3,0))))&gt;Setup!$D$7,Setup!$D$7,IF(Setup!$D$9="Months",EOMONTH(E5,1),IF(Setup!$D$9="Quarters",EOMONTH(E5+10,MOD(3-MONTH(E5+10),3)),IF(Setup!$D$9="Years",DATE(YEAR(E5+10),12,31),Planned!E5+VLOOKUP(Setup!$D$9,Dropdown!$A$2:$C$6,3,0)))))))</f>
        <v/>
      </c>
      <c r="G5" s="13" t="str">
        <f>IF(F5="","",IF(F5=Setup!$D$7,"",IF(IF(Setup!$D$9="Months",EOMONTH(F5,1),IF(Setup!$D$9="Quarters",EOMONTH(F5+10,MOD(3-MONTH(F5+10),3)),IF(Setup!$D$9="Years",DATE(YEAR(F5+10),12,31),Planned!F5+VLOOKUP(Setup!$D$9,Dropdown!$A$2:$C$6,3,0))))&gt;Setup!$D$7,Setup!$D$7,IF(Setup!$D$9="Months",EOMONTH(F5,1),IF(Setup!$D$9="Quarters",EOMONTH(F5+10,MOD(3-MONTH(F5+10),3)),IF(Setup!$D$9="Years",DATE(YEAR(F5+10),12,31),Planned!F5+VLOOKUP(Setup!$D$9,Dropdown!$A$2:$C$6,3,0)))))))</f>
        <v/>
      </c>
      <c r="H5" s="13" t="str">
        <f>IF(G5="","",IF(G5=Setup!$D$7,"",IF(IF(Setup!$D$9="Months",EOMONTH(G5,1),IF(Setup!$D$9="Quarters",EOMONTH(G5+10,MOD(3-MONTH(G5+10),3)),IF(Setup!$D$9="Years",DATE(YEAR(G5+10),12,31),Planned!G5+VLOOKUP(Setup!$D$9,Dropdown!$A$2:$C$6,3,0))))&gt;Setup!$D$7,Setup!$D$7,IF(Setup!$D$9="Months",EOMONTH(G5,1),IF(Setup!$D$9="Quarters",EOMONTH(G5+10,MOD(3-MONTH(G5+10),3)),IF(Setup!$D$9="Years",DATE(YEAR(G5+10),12,31),Planned!G5+VLOOKUP(Setup!$D$9,Dropdown!$A$2:$C$6,3,0)))))))</f>
        <v/>
      </c>
      <c r="I5" s="13" t="str">
        <f>IF(H5="","",IF(H5=Setup!$D$7,"",IF(IF(Setup!$D$9="Months",EOMONTH(H5,1),IF(Setup!$D$9="Quarters",EOMONTH(H5+10,MOD(3-MONTH(H5+10),3)),IF(Setup!$D$9="Years",DATE(YEAR(H5+10),12,31),Planned!H5+VLOOKUP(Setup!$D$9,Dropdown!$A$2:$C$6,3,0))))&gt;Setup!$D$7,Setup!$D$7,IF(Setup!$D$9="Months",EOMONTH(H5,1),IF(Setup!$D$9="Quarters",EOMONTH(H5+10,MOD(3-MONTH(H5+10),3)),IF(Setup!$D$9="Years",DATE(YEAR(H5+10),12,31),Planned!H5+VLOOKUP(Setup!$D$9,Dropdown!$A$2:$C$6,3,0)))))))</f>
        <v/>
      </c>
      <c r="J5" s="13" t="str">
        <f>IF(I5="","",IF(I5=Setup!$D$7,"",IF(IF(Setup!$D$9="Months",EOMONTH(I5,1),IF(Setup!$D$9="Quarters",EOMONTH(I5+10,MOD(3-MONTH(I5+10),3)),IF(Setup!$D$9="Years",DATE(YEAR(I5+10),12,31),Planned!I5+VLOOKUP(Setup!$D$9,Dropdown!$A$2:$C$6,3,0))))&gt;Setup!$D$7,Setup!$D$7,IF(Setup!$D$9="Months",EOMONTH(I5,1),IF(Setup!$D$9="Quarters",EOMONTH(I5+10,MOD(3-MONTH(I5+10),3)),IF(Setup!$D$9="Years",DATE(YEAR(I5+10),12,31),Planned!I5+VLOOKUP(Setup!$D$9,Dropdown!$A$2:$C$6,3,0)))))))</f>
        <v/>
      </c>
      <c r="K5" s="13" t="str">
        <f>IF(J5="","",IF(J5=Setup!$D$7,"",IF(IF(Setup!$D$9="Months",EOMONTH(J5,1),IF(Setup!$D$9="Quarters",EOMONTH(J5+10,MOD(3-MONTH(J5+10),3)),IF(Setup!$D$9="Years",DATE(YEAR(J5+10),12,31),Planned!J5+VLOOKUP(Setup!$D$9,Dropdown!$A$2:$C$6,3,0))))&gt;Setup!$D$7,Setup!$D$7,IF(Setup!$D$9="Months",EOMONTH(J5,1),IF(Setup!$D$9="Quarters",EOMONTH(J5+10,MOD(3-MONTH(J5+10),3)),IF(Setup!$D$9="Years",DATE(YEAR(J5+10),12,31),Planned!J5+VLOOKUP(Setup!$D$9,Dropdown!$A$2:$C$6,3,0)))))))</f>
        <v/>
      </c>
      <c r="L5" s="13" t="str">
        <f>IF(K5="","",IF(K5=Setup!$D$7,"",IF(IF(Setup!$D$9="Months",EOMONTH(K5,1),IF(Setup!$D$9="Quarters",EOMONTH(K5+10,MOD(3-MONTH(K5+10),3)),IF(Setup!$D$9="Years",DATE(YEAR(K5+10),12,31),Planned!K5+VLOOKUP(Setup!$D$9,Dropdown!$A$2:$C$6,3,0))))&gt;Setup!$D$7,Setup!$D$7,IF(Setup!$D$9="Months",EOMONTH(K5,1),IF(Setup!$D$9="Quarters",EOMONTH(K5+10,MOD(3-MONTH(K5+10),3)),IF(Setup!$D$9="Years",DATE(YEAR(K5+10),12,31),Planned!K5+VLOOKUP(Setup!$D$9,Dropdown!$A$2:$C$6,3,0)))))))</f>
        <v/>
      </c>
      <c r="M5" s="13" t="str">
        <f>IF(L5="","",IF(L5=Setup!$D$7,"",IF(IF(Setup!$D$9="Months",EOMONTH(L5,1),IF(Setup!$D$9="Quarters",EOMONTH(L5+10,MOD(3-MONTH(L5+10),3)),IF(Setup!$D$9="Years",DATE(YEAR(L5+10),12,31),Planned!L5+VLOOKUP(Setup!$D$9,Dropdown!$A$2:$C$6,3,0))))&gt;Setup!$D$7,Setup!$D$7,IF(Setup!$D$9="Months",EOMONTH(L5,1),IF(Setup!$D$9="Quarters",EOMONTH(L5+10,MOD(3-MONTH(L5+10),3)),IF(Setup!$D$9="Years",DATE(YEAR(L5+10),12,31),Planned!L5+VLOOKUP(Setup!$D$9,Dropdown!$A$2:$C$6,3,0)))))))</f>
        <v/>
      </c>
      <c r="N5" s="13" t="str">
        <f>IF(M5="","",IF(M5=Setup!$D$7,"",IF(IF(Setup!$D$9="Months",EOMONTH(M5,1),IF(Setup!$D$9="Quarters",EOMONTH(M5+10,MOD(3-MONTH(M5+10),3)),IF(Setup!$D$9="Years",DATE(YEAR(M5+10),12,31),Planned!M5+VLOOKUP(Setup!$D$9,Dropdown!$A$2:$C$6,3,0))))&gt;Setup!$D$7,Setup!$D$7,IF(Setup!$D$9="Months",EOMONTH(M5,1),IF(Setup!$D$9="Quarters",EOMONTH(M5+10,MOD(3-MONTH(M5+10),3)),IF(Setup!$D$9="Years",DATE(YEAR(M5+10),12,31),Planned!M5+VLOOKUP(Setup!$D$9,Dropdown!$A$2:$C$6,3,0)))))))</f>
        <v/>
      </c>
      <c r="O5" s="13" t="str">
        <f>IF(N5="","",IF(N5=Setup!$D$7,"",IF(IF(Setup!$D$9="Months",EOMONTH(N5,1),IF(Setup!$D$9="Quarters",EOMONTH(N5+10,MOD(3-MONTH(N5+10),3)),IF(Setup!$D$9="Years",DATE(YEAR(N5+10),12,31),Planned!N5+VLOOKUP(Setup!$D$9,Dropdown!$A$2:$C$6,3,0))))&gt;Setup!$D$7,Setup!$D$7,IF(Setup!$D$9="Months",EOMONTH(N5,1),IF(Setup!$D$9="Quarters",EOMONTH(N5+10,MOD(3-MONTH(N5+10),3)),IF(Setup!$D$9="Years",DATE(YEAR(N5+10),12,31),Planned!N5+VLOOKUP(Setup!$D$9,Dropdown!$A$2:$C$6,3,0)))))))</f>
        <v/>
      </c>
      <c r="P5" s="13" t="str">
        <f>IF(O5="","",IF(O5=Setup!$D$7,"",IF(IF(Setup!$D$9="Months",EOMONTH(O5,1),IF(Setup!$D$9="Quarters",EOMONTH(O5+10,MOD(3-MONTH(O5+10),3)),IF(Setup!$D$9="Years",DATE(YEAR(O5+10),12,31),Planned!O5+VLOOKUP(Setup!$D$9,Dropdown!$A$2:$C$6,3,0))))&gt;Setup!$D$7,Setup!$D$7,IF(Setup!$D$9="Months",EOMONTH(O5,1),IF(Setup!$D$9="Quarters",EOMONTH(O5+10,MOD(3-MONTH(O5+10),3)),IF(Setup!$D$9="Years",DATE(YEAR(O5+10),12,31),Planned!O5+VLOOKUP(Setup!$D$9,Dropdown!$A$2:$C$6,3,0)))))))</f>
        <v/>
      </c>
      <c r="Q5" s="13" t="str">
        <f>IF(P5="","",IF(P5=Setup!$D$7,"",IF(IF(Setup!$D$9="Months",EOMONTH(P5,1),IF(Setup!$D$9="Quarters",EOMONTH(P5+10,MOD(3-MONTH(P5+10),3)),IF(Setup!$D$9="Years",DATE(YEAR(P5+10),12,31),Planned!P5+VLOOKUP(Setup!$D$9,Dropdown!$A$2:$C$6,3,0))))&gt;Setup!$D$7,Setup!$D$7,IF(Setup!$D$9="Months",EOMONTH(P5,1),IF(Setup!$D$9="Quarters",EOMONTH(P5+10,MOD(3-MONTH(P5+10),3)),IF(Setup!$D$9="Years",DATE(YEAR(P5+10),12,31),Planned!P5+VLOOKUP(Setup!$D$9,Dropdown!$A$2:$C$6,3,0)))))))</f>
        <v/>
      </c>
      <c r="R5" s="13" t="str">
        <f>IF(Q5="","",IF(Q5=Setup!$D$7,"",IF(IF(Setup!$D$9="Months",EOMONTH(Q5,1),IF(Setup!$D$9="Quarters",EOMONTH(Q5+10,MOD(3-MONTH(Q5+10),3)),IF(Setup!$D$9="Years",DATE(YEAR(Q5+10),12,31),Planned!Q5+VLOOKUP(Setup!$D$9,Dropdown!$A$2:$C$6,3,0))))&gt;Setup!$D$7,Setup!$D$7,IF(Setup!$D$9="Months",EOMONTH(Q5,1),IF(Setup!$D$9="Quarters",EOMONTH(Q5+10,MOD(3-MONTH(Q5+10),3)),IF(Setup!$D$9="Years",DATE(YEAR(Q5+10),12,31),Planned!Q5+VLOOKUP(Setup!$D$9,Dropdown!$A$2:$C$6,3,0)))))))</f>
        <v/>
      </c>
      <c r="S5" s="13" t="str">
        <f>IF(R5="","",IF(R5=Setup!$D$7,"",IF(IF(Setup!$D$9="Months",EOMONTH(R5,1),IF(Setup!$D$9="Quarters",EOMONTH(R5+10,MOD(3-MONTH(R5+10),3)),IF(Setup!$D$9="Years",DATE(YEAR(R5+10),12,31),Planned!R5+VLOOKUP(Setup!$D$9,Dropdown!$A$2:$C$6,3,0))))&gt;Setup!$D$7,Setup!$D$7,IF(Setup!$D$9="Months",EOMONTH(R5,1),IF(Setup!$D$9="Quarters",EOMONTH(R5+10,MOD(3-MONTH(R5+10),3)),IF(Setup!$D$9="Years",DATE(YEAR(R5+10),12,31),Planned!R5+VLOOKUP(Setup!$D$9,Dropdown!$A$2:$C$6,3,0)))))))</f>
        <v/>
      </c>
      <c r="T5" s="13" t="str">
        <f>IF(S5="","",IF(S5=Setup!$D$7,"",IF(IF(Setup!$D$9="Months",EOMONTH(S5,1),IF(Setup!$D$9="Quarters",EOMONTH(S5+10,MOD(3-MONTH(S5+10),3)),IF(Setup!$D$9="Years",DATE(YEAR(S5+10),12,31),Planned!S5+VLOOKUP(Setup!$D$9,Dropdown!$A$2:$C$6,3,0))))&gt;Setup!$D$7,Setup!$D$7,IF(Setup!$D$9="Months",EOMONTH(S5,1),IF(Setup!$D$9="Quarters",EOMONTH(S5+10,MOD(3-MONTH(S5+10),3)),IF(Setup!$D$9="Years",DATE(YEAR(S5+10),12,31),Planned!S5+VLOOKUP(Setup!$D$9,Dropdown!$A$2:$C$6,3,0)))))))</f>
        <v/>
      </c>
      <c r="U5" s="13" t="str">
        <f>IF(T5="","",IF(T5=Setup!$D$7,"",IF(IF(Setup!$D$9="Months",EOMONTH(T5,1),IF(Setup!$D$9="Quarters",EOMONTH(T5+10,MOD(3-MONTH(T5+10),3)),IF(Setup!$D$9="Years",DATE(YEAR(T5+10),12,31),Planned!T5+VLOOKUP(Setup!$D$9,Dropdown!$A$2:$C$6,3,0))))&gt;Setup!$D$7,Setup!$D$7,IF(Setup!$D$9="Months",EOMONTH(T5,1),IF(Setup!$D$9="Quarters",EOMONTH(T5+10,MOD(3-MONTH(T5+10),3)),IF(Setup!$D$9="Years",DATE(YEAR(T5+10),12,31),Planned!T5+VLOOKUP(Setup!$D$9,Dropdown!$A$2:$C$6,3,0)))))))</f>
        <v/>
      </c>
      <c r="V5" s="13" t="str">
        <f>IF(U5="","",IF(U5=Setup!$D$7,"",IF(IF(Setup!$D$9="Months",EOMONTH(U5,1),IF(Setup!$D$9="Quarters",EOMONTH(U5+10,MOD(3-MONTH(U5+10),3)),IF(Setup!$D$9="Years",DATE(YEAR(U5+10),12,31),Planned!U5+VLOOKUP(Setup!$D$9,Dropdown!$A$2:$C$6,3,0))))&gt;Setup!$D$7,Setup!$D$7,IF(Setup!$D$9="Months",EOMONTH(U5,1),IF(Setup!$D$9="Quarters",EOMONTH(U5+10,MOD(3-MONTH(U5+10),3)),IF(Setup!$D$9="Years",DATE(YEAR(U5+10),12,31),Planned!U5+VLOOKUP(Setup!$D$9,Dropdown!$A$2:$C$6,3,0)))))))</f>
        <v/>
      </c>
      <c r="W5" s="13" t="str">
        <f>IF(V5="","",IF(V5=Setup!$D$7,"",IF(IF(Setup!$D$9="Months",EOMONTH(V5,1),IF(Setup!$D$9="Quarters",EOMONTH(V5+10,MOD(3-MONTH(V5+10),3)),IF(Setup!$D$9="Years",DATE(YEAR(V5+10),12,31),Planned!V5+VLOOKUP(Setup!$D$9,Dropdown!$A$2:$C$6,3,0))))&gt;Setup!$D$7,Setup!$D$7,IF(Setup!$D$9="Months",EOMONTH(V5,1),IF(Setup!$D$9="Quarters",EOMONTH(V5+10,MOD(3-MONTH(V5+10),3)),IF(Setup!$D$9="Years",DATE(YEAR(V5+10),12,31),Planned!V5+VLOOKUP(Setup!$D$9,Dropdown!$A$2:$C$6,3,0)))))))</f>
        <v/>
      </c>
    </row>
    <row r="6" spans="1:23" x14ac:dyDescent="0.25">
      <c r="C6" t="s">
        <v>68</v>
      </c>
      <c r="D6" s="14">
        <f>Planned!D28</f>
        <v>0</v>
      </c>
      <c r="E6" s="14">
        <f>Planned!E28</f>
        <v>0</v>
      </c>
      <c r="F6" s="14">
        <f>Planned!F28</f>
        <v>0</v>
      </c>
      <c r="G6" s="14">
        <f>Planned!G28</f>
        <v>0</v>
      </c>
      <c r="H6" s="14">
        <f>Planned!H28</f>
        <v>0</v>
      </c>
      <c r="I6" s="14">
        <f>Planned!I28</f>
        <v>0</v>
      </c>
      <c r="J6" s="14">
        <f>Planned!J28</f>
        <v>0</v>
      </c>
      <c r="K6" s="14">
        <f>Planned!K28</f>
        <v>0</v>
      </c>
      <c r="L6" s="14">
        <f>Planned!L28</f>
        <v>0</v>
      </c>
      <c r="M6" s="14">
        <f>Planned!M28</f>
        <v>0</v>
      </c>
      <c r="N6" s="14">
        <f>Planned!N28</f>
        <v>0</v>
      </c>
      <c r="O6" s="14">
        <f>Planned!O28</f>
        <v>0</v>
      </c>
      <c r="P6" s="14">
        <f>Planned!P28</f>
        <v>0</v>
      </c>
      <c r="Q6" s="14">
        <f>Planned!Q28</f>
        <v>0</v>
      </c>
      <c r="R6" s="14">
        <f>Planned!R28</f>
        <v>0</v>
      </c>
      <c r="S6" s="14">
        <f>Planned!S28</f>
        <v>0</v>
      </c>
      <c r="T6" s="14">
        <f>Planned!T28</f>
        <v>0</v>
      </c>
      <c r="U6" s="14">
        <f>Planned!U28</f>
        <v>0</v>
      </c>
      <c r="V6" s="14">
        <f>Planned!V28</f>
        <v>0</v>
      </c>
      <c r="W6" s="14">
        <f>Planned!W28</f>
        <v>0</v>
      </c>
    </row>
    <row r="7" spans="1:23" x14ac:dyDescent="0.25">
      <c r="C7" t="s">
        <v>67</v>
      </c>
      <c r="D7" s="14">
        <f>SUMPRODUCT(Actuals!D$7:D$27,Planned!$X$7:$X$27)</f>
        <v>0</v>
      </c>
      <c r="E7" s="14">
        <f>SUMPRODUCT(Actuals!E$7:E$27,Planned!$X$7:$X$27)</f>
        <v>0</v>
      </c>
      <c r="F7" s="14">
        <f>SUMPRODUCT(Actuals!F$7:F$27,Planned!$X$7:$X$27)</f>
        <v>0</v>
      </c>
      <c r="G7" s="14">
        <f>SUMPRODUCT(Actuals!G$7:G$27,Planned!$X$7:$X$27)</f>
        <v>0</v>
      </c>
      <c r="H7" s="14">
        <f>SUMPRODUCT(Actuals!H$7:H$27,Planned!$X$7:$X$27)</f>
        <v>0</v>
      </c>
      <c r="I7" s="14">
        <f>SUMPRODUCT(Actuals!I$7:I$27,Planned!$X$7:$X$27)</f>
        <v>0</v>
      </c>
      <c r="J7" s="14">
        <f>SUMPRODUCT(Actuals!J$7:J$27,Planned!$X$7:$X$27)</f>
        <v>0</v>
      </c>
      <c r="K7" s="14">
        <f>SUMPRODUCT(Actuals!K$7:K$27,Planned!$X$7:$X$27)</f>
        <v>0</v>
      </c>
      <c r="L7" s="14">
        <f>SUMPRODUCT(Actuals!L$7:L$27,Planned!$X$7:$X$27)</f>
        <v>0</v>
      </c>
      <c r="M7" s="14">
        <f>SUMPRODUCT(Actuals!M$7:M$27,Planned!$X$7:$X$27)</f>
        <v>0</v>
      </c>
      <c r="N7" s="14">
        <f>SUMPRODUCT(Actuals!N$7:N$27,Planned!$X$7:$X$27)</f>
        <v>0</v>
      </c>
      <c r="O7" s="14">
        <f>SUMPRODUCT(Actuals!O$7:O$27,Planned!$X$7:$X$27)</f>
        <v>0</v>
      </c>
      <c r="P7" s="14">
        <f>SUMPRODUCT(Actuals!P$7:P$27,Planned!$X$7:$X$27)</f>
        <v>0</v>
      </c>
      <c r="Q7" s="14">
        <f>SUMPRODUCT(Actuals!Q$7:Q$27,Planned!$X$7:$X$27)</f>
        <v>0</v>
      </c>
      <c r="R7" s="14">
        <f>SUMPRODUCT(Actuals!R$7:R$27,Planned!$X$7:$X$27)</f>
        <v>0</v>
      </c>
      <c r="S7" s="14">
        <f>SUMPRODUCT(Actuals!S$7:S$27,Planned!$X$7:$X$27)</f>
        <v>0</v>
      </c>
      <c r="T7" s="14">
        <f>SUMPRODUCT(Actuals!T$7:T$27,Planned!$X$7:$X$27)</f>
        <v>0</v>
      </c>
      <c r="U7" s="14">
        <f>SUMPRODUCT(Actuals!U$7:U$27,Planned!$X$7:$X$27)</f>
        <v>0</v>
      </c>
      <c r="V7" s="14">
        <f>SUMPRODUCT(Actuals!V$7:V$27,Planned!$X$7:$X$27)</f>
        <v>0</v>
      </c>
      <c r="W7" s="14">
        <f>SUMPRODUCT(Actuals!W$7:W$27,Planned!$X$7:$X$27)</f>
        <v>0</v>
      </c>
    </row>
    <row r="8" spans="1:23" x14ac:dyDescent="0.25">
      <c r="C8" t="s">
        <v>69</v>
      </c>
      <c r="D8" s="14">
        <f>Actuals!D55</f>
        <v>0</v>
      </c>
      <c r="E8" s="14">
        <f>Actuals!E55</f>
        <v>0</v>
      </c>
      <c r="F8" s="14">
        <f>Actuals!F55</f>
        <v>0</v>
      </c>
      <c r="G8" s="14">
        <f>Actuals!G55</f>
        <v>0</v>
      </c>
      <c r="H8" s="14">
        <f>Actuals!H55</f>
        <v>0</v>
      </c>
      <c r="I8" s="14">
        <f>Actuals!I55</f>
        <v>0</v>
      </c>
      <c r="J8" s="14">
        <f>Actuals!J55</f>
        <v>0</v>
      </c>
      <c r="K8" s="14">
        <f>Actuals!K55</f>
        <v>0</v>
      </c>
      <c r="L8" s="14">
        <f>Actuals!L55</f>
        <v>0</v>
      </c>
      <c r="M8" s="14">
        <f>Actuals!M55</f>
        <v>0</v>
      </c>
      <c r="N8" s="14">
        <f>Actuals!N55</f>
        <v>0</v>
      </c>
      <c r="O8" s="14">
        <f>Actuals!O55</f>
        <v>0</v>
      </c>
      <c r="P8" s="14">
        <f>Actuals!P55</f>
        <v>0</v>
      </c>
      <c r="Q8" s="14">
        <f>Actuals!Q55</f>
        <v>0</v>
      </c>
      <c r="R8" s="14">
        <f>Actuals!R55</f>
        <v>0</v>
      </c>
      <c r="S8" s="14">
        <f>Actuals!S55</f>
        <v>0</v>
      </c>
      <c r="T8" s="14">
        <f>Actuals!T55</f>
        <v>0</v>
      </c>
      <c r="U8" s="14">
        <f>Actuals!U55</f>
        <v>0</v>
      </c>
      <c r="V8" s="14">
        <f>Actuals!V55</f>
        <v>0</v>
      </c>
      <c r="W8" s="14">
        <f>Actuals!W55</f>
        <v>0</v>
      </c>
    </row>
    <row r="12" spans="1:23" x14ac:dyDescent="0.25">
      <c r="A12" t="s">
        <v>52</v>
      </c>
      <c r="C12" t="s">
        <v>64</v>
      </c>
      <c r="D12" s="14" t="e">
        <f>IF(D5="",NA(),D6)</f>
        <v>#N/A</v>
      </c>
      <c r="E12" s="14" t="e">
        <f>IF(E5="",NA(),SUM($D6:E6))</f>
        <v>#N/A</v>
      </c>
      <c r="F12" s="14" t="e">
        <f>IF(F5="",NA(),SUM($D6:F6))</f>
        <v>#N/A</v>
      </c>
      <c r="G12" s="14" t="e">
        <f>IF(G5="",NA(),SUM($D6:G6))</f>
        <v>#N/A</v>
      </c>
      <c r="H12" s="14" t="e">
        <f>IF(H5="",NA(),SUM($D6:H6))</f>
        <v>#N/A</v>
      </c>
      <c r="I12" s="14" t="e">
        <f>IF(I5="",NA(),SUM($D6:I6))</f>
        <v>#N/A</v>
      </c>
      <c r="J12" s="14" t="e">
        <f>IF(J5="",NA(),SUM($D6:J6))</f>
        <v>#N/A</v>
      </c>
      <c r="K12" s="14" t="e">
        <f>IF(K5="",NA(),SUM($D6:K6))</f>
        <v>#N/A</v>
      </c>
      <c r="L12" s="14" t="e">
        <f>IF(L5="",NA(),SUM($D6:L6))</f>
        <v>#N/A</v>
      </c>
      <c r="M12" s="14" t="e">
        <f>IF(M5="",NA(),SUM($D6:M6))</f>
        <v>#N/A</v>
      </c>
      <c r="N12" s="14" t="e">
        <f>IF(N5="",NA(),SUM($D6:N6))</f>
        <v>#N/A</v>
      </c>
      <c r="O12" s="14" t="e">
        <f>IF(O5="",NA(),SUM($D6:O6))</f>
        <v>#N/A</v>
      </c>
      <c r="P12" s="14" t="e">
        <f>IF(P5="",NA(),SUM($D6:P6))</f>
        <v>#N/A</v>
      </c>
      <c r="Q12" s="14" t="e">
        <f>IF(Q5="",NA(),SUM($D6:Q6))</f>
        <v>#N/A</v>
      </c>
      <c r="R12" s="14" t="e">
        <f>IF(R5="",NA(),SUM($D6:R6))</f>
        <v>#N/A</v>
      </c>
      <c r="S12" s="14" t="e">
        <f>IF(S5="",NA(),SUM($D6:S6))</f>
        <v>#N/A</v>
      </c>
      <c r="T12" s="14" t="e">
        <f>IF(T5="",NA(),SUM($D6:T6))</f>
        <v>#N/A</v>
      </c>
      <c r="U12" s="14" t="e">
        <f>IF(U5="",NA(),SUM($D6:U6))</f>
        <v>#N/A</v>
      </c>
      <c r="V12" s="14" t="e">
        <f>IF(V5="",NA(),SUM($D6:V6))</f>
        <v>#N/A</v>
      </c>
      <c r="W12" s="14" t="e">
        <f>IF(W5="",NA(),SUM($D6:W6))</f>
        <v>#N/A</v>
      </c>
    </row>
    <row r="13" spans="1:23" x14ac:dyDescent="0.25">
      <c r="A13" t="s">
        <v>53</v>
      </c>
      <c r="C13" t="s">
        <v>65</v>
      </c>
      <c r="D13" s="14">
        <f>IF(D4&gt;$D$20,NA(),D7)</f>
        <v>0</v>
      </c>
      <c r="E13" s="14">
        <f>IF(E4&gt;$D$20,NA(),SUM($D7:E7))</f>
        <v>0</v>
      </c>
      <c r="F13" s="14">
        <f>IF(F4&gt;$D$20,NA(),SUM($D7:F7))</f>
        <v>0</v>
      </c>
      <c r="G13" s="14">
        <f>IF(G4&gt;$D$20,NA(),SUM($D7:G7))</f>
        <v>0</v>
      </c>
      <c r="H13" s="14">
        <f>IF(H4&gt;$D$20,NA(),SUM($D7:H7))</f>
        <v>0</v>
      </c>
      <c r="I13" s="14">
        <f>IF(I4&gt;$D$20,NA(),SUM($D7:I7))</f>
        <v>0</v>
      </c>
      <c r="J13" s="14">
        <f>IF(J4&gt;$D$20,NA(),SUM($D7:J7))</f>
        <v>0</v>
      </c>
      <c r="K13" s="14">
        <f>IF(K4&gt;$D$20,NA(),SUM($D7:K7))</f>
        <v>0</v>
      </c>
      <c r="L13" s="14">
        <f>IF(L4&gt;$D$20,NA(),SUM($D7:L7))</f>
        <v>0</v>
      </c>
      <c r="M13" s="14">
        <f>IF(M4&gt;$D$20,NA(),SUM($D7:M7))</f>
        <v>0</v>
      </c>
      <c r="N13" s="14">
        <f>IF(N4&gt;$D$20,NA(),SUM($D7:N7))</f>
        <v>0</v>
      </c>
      <c r="O13" s="14">
        <f>IF(O4&gt;$D$20,NA(),SUM($D7:O7))</f>
        <v>0</v>
      </c>
      <c r="P13" s="14">
        <f>IF(P4&gt;$D$20,NA(),SUM($D7:P7))</f>
        <v>0</v>
      </c>
      <c r="Q13" s="14">
        <f>IF(Q4&gt;$D$20,NA(),SUM($D7:Q7))</f>
        <v>0</v>
      </c>
      <c r="R13" s="14">
        <f>IF(R4&gt;$D$20,NA(),SUM($D7:R7))</f>
        <v>0</v>
      </c>
      <c r="S13" s="14">
        <f>IF(S4&gt;$D$20,NA(),SUM($D7:S7))</f>
        <v>0</v>
      </c>
      <c r="T13" s="14">
        <f>IF(T4&gt;$D$20,NA(),SUM($D7:T7))</f>
        <v>0</v>
      </c>
      <c r="U13" s="14">
        <f>IF(U4&gt;$D$20,NA(),SUM($D7:U7))</f>
        <v>0</v>
      </c>
      <c r="V13" s="14">
        <f>IF(V4&gt;$D$20,NA(),SUM($D7:V7))</f>
        <v>0</v>
      </c>
      <c r="W13" s="14">
        <f>IF(W4&gt;$D$20,NA(),SUM($D7:W7))</f>
        <v>0</v>
      </c>
    </row>
    <row r="14" spans="1:23" x14ac:dyDescent="0.25">
      <c r="A14" t="s">
        <v>54</v>
      </c>
      <c r="C14" t="s">
        <v>66</v>
      </c>
      <c r="D14" s="14">
        <f>IF(D4&gt;$D$20,NA(),D8)</f>
        <v>0</v>
      </c>
      <c r="E14" s="14">
        <f>IF(E4&gt;$D$20,NA(),SUM($D8:E8))</f>
        <v>0</v>
      </c>
      <c r="F14" s="14">
        <f>IF(F4&gt;$D$20,NA(),SUM($D8:F8))</f>
        <v>0</v>
      </c>
      <c r="G14" s="14">
        <f>IF(G4&gt;$D$20,NA(),SUM($D8:G8))</f>
        <v>0</v>
      </c>
      <c r="H14" s="14">
        <f>IF(H4&gt;$D$20,NA(),SUM($D8:H8))</f>
        <v>0</v>
      </c>
      <c r="I14" s="14">
        <f>IF(I4&gt;$D$20,NA(),SUM($D8:I8))</f>
        <v>0</v>
      </c>
      <c r="J14" s="14">
        <f>IF(J4&gt;$D$20,NA(),SUM($D8:J8))</f>
        <v>0</v>
      </c>
      <c r="K14" s="14">
        <f>IF(K4&gt;$D$20,NA(),SUM($D8:K8))</f>
        <v>0</v>
      </c>
      <c r="L14" s="14">
        <f>IF(L4&gt;$D$20,NA(),SUM($D8:L8))</f>
        <v>0</v>
      </c>
      <c r="M14" s="14">
        <f>IF(M4&gt;$D$20,NA(),SUM($D8:M8))</f>
        <v>0</v>
      </c>
      <c r="N14" s="14">
        <f>IF(N4&gt;$D$20,NA(),SUM($D8:N8))</f>
        <v>0</v>
      </c>
      <c r="O14" s="14">
        <f>IF(O4&gt;$D$20,NA(),SUM($D8:O8))</f>
        <v>0</v>
      </c>
      <c r="P14" s="14">
        <f>IF(P4&gt;$D$20,NA(),SUM($D8:P8))</f>
        <v>0</v>
      </c>
      <c r="Q14" s="14">
        <f>IF(Q4&gt;$D$20,NA(),SUM($D8:Q8))</f>
        <v>0</v>
      </c>
      <c r="R14" s="14">
        <f>IF(R4&gt;$D$20,NA(),SUM($D8:R8))</f>
        <v>0</v>
      </c>
      <c r="S14" s="14">
        <f>IF(S4&gt;$D$20,NA(),SUM($D8:S8))</f>
        <v>0</v>
      </c>
      <c r="T14" s="14">
        <f>IF(T4&gt;$D$20,NA(),SUM($D8:T8))</f>
        <v>0</v>
      </c>
      <c r="U14" s="14">
        <f>IF(U4&gt;$D$20,NA(),SUM($D8:U8))</f>
        <v>0</v>
      </c>
      <c r="V14" s="14">
        <f>IF(V4&gt;$D$20,NA(),SUM($D8:V8))</f>
        <v>0</v>
      </c>
      <c r="W14" s="14">
        <f>IF(W4&gt;$D$20,NA(),SUM($D8:W8))</f>
        <v>0</v>
      </c>
    </row>
    <row r="16" spans="1:23" x14ac:dyDescent="0.25">
      <c r="C16" t="s">
        <v>58</v>
      </c>
      <c r="D16" s="16" t="str">
        <f t="shared" ref="D16:W16" si="0">IFERROR(IF($D$20&gt;=D$4,D13/D12,""),"")</f>
        <v/>
      </c>
      <c r="E16" s="16" t="str">
        <f t="shared" si="0"/>
        <v/>
      </c>
      <c r="F16" s="16" t="str">
        <f t="shared" si="0"/>
        <v/>
      </c>
      <c r="G16" s="16" t="str">
        <f t="shared" si="0"/>
        <v/>
      </c>
      <c r="H16" s="16" t="str">
        <f t="shared" si="0"/>
        <v/>
      </c>
      <c r="I16" s="16" t="str">
        <f t="shared" si="0"/>
        <v/>
      </c>
      <c r="J16" s="16" t="str">
        <f t="shared" si="0"/>
        <v/>
      </c>
      <c r="K16" s="16" t="str">
        <f t="shared" si="0"/>
        <v/>
      </c>
      <c r="L16" s="16" t="str">
        <f t="shared" si="0"/>
        <v/>
      </c>
      <c r="M16" s="16" t="str">
        <f t="shared" si="0"/>
        <v/>
      </c>
      <c r="N16" s="16" t="str">
        <f t="shared" si="0"/>
        <v/>
      </c>
      <c r="O16" s="16" t="str">
        <f t="shared" si="0"/>
        <v/>
      </c>
      <c r="P16" s="16" t="str">
        <f t="shared" si="0"/>
        <v/>
      </c>
      <c r="Q16" s="16" t="str">
        <f t="shared" si="0"/>
        <v/>
      </c>
      <c r="R16" s="16" t="str">
        <f t="shared" si="0"/>
        <v/>
      </c>
      <c r="S16" s="16" t="str">
        <f t="shared" si="0"/>
        <v/>
      </c>
      <c r="T16" s="16" t="str">
        <f t="shared" si="0"/>
        <v/>
      </c>
      <c r="U16" s="16" t="str">
        <f t="shared" si="0"/>
        <v/>
      </c>
      <c r="V16" s="16" t="str">
        <f t="shared" si="0"/>
        <v/>
      </c>
      <c r="W16" s="16" t="str">
        <f t="shared" si="0"/>
        <v/>
      </c>
    </row>
    <row r="17" spans="1:23" x14ac:dyDescent="0.25">
      <c r="C17" t="s">
        <v>57</v>
      </c>
      <c r="D17" s="16" t="str">
        <f t="shared" ref="D17:W17" si="1">IFERROR(IF($D$20&gt;=D$4,D13/D14,""),"")</f>
        <v/>
      </c>
      <c r="E17" s="16" t="str">
        <f t="shared" si="1"/>
        <v/>
      </c>
      <c r="F17" s="16" t="str">
        <f t="shared" si="1"/>
        <v/>
      </c>
      <c r="G17" s="16" t="str">
        <f t="shared" si="1"/>
        <v/>
      </c>
      <c r="H17" s="16" t="str">
        <f t="shared" si="1"/>
        <v/>
      </c>
      <c r="I17" s="16" t="str">
        <f t="shared" si="1"/>
        <v/>
      </c>
      <c r="J17" s="16" t="str">
        <f t="shared" si="1"/>
        <v/>
      </c>
      <c r="K17" s="16" t="str">
        <f t="shared" si="1"/>
        <v/>
      </c>
      <c r="L17" s="16" t="str">
        <f t="shared" si="1"/>
        <v/>
      </c>
      <c r="M17" s="16" t="str">
        <f t="shared" si="1"/>
        <v/>
      </c>
      <c r="N17" s="16" t="str">
        <f t="shared" si="1"/>
        <v/>
      </c>
      <c r="O17" s="16" t="str">
        <f t="shared" si="1"/>
        <v/>
      </c>
      <c r="P17" s="16" t="str">
        <f t="shared" si="1"/>
        <v/>
      </c>
      <c r="Q17" s="16" t="str">
        <f t="shared" si="1"/>
        <v/>
      </c>
      <c r="R17" s="16" t="str">
        <f t="shared" si="1"/>
        <v/>
      </c>
      <c r="S17" s="16" t="str">
        <f t="shared" si="1"/>
        <v/>
      </c>
      <c r="T17" s="16" t="str">
        <f t="shared" si="1"/>
        <v/>
      </c>
      <c r="U17" s="16" t="str">
        <f t="shared" si="1"/>
        <v/>
      </c>
      <c r="V17" s="16" t="str">
        <f t="shared" si="1"/>
        <v/>
      </c>
      <c r="W17" s="16" t="str">
        <f t="shared" si="1"/>
        <v/>
      </c>
    </row>
    <row r="19" spans="1:23" x14ac:dyDescent="0.25">
      <c r="C19" t="s">
        <v>55</v>
      </c>
      <c r="D19" s="15" t="str">
        <f>IF(Summary!E7="","",Summary!E7)</f>
        <v/>
      </c>
    </row>
    <row r="20" spans="1:23" x14ac:dyDescent="0.25">
      <c r="C20" t="s">
        <v>56</v>
      </c>
      <c r="D20" t="str">
        <f>IF(D19="","",MATCH(D19,$D$5:$W$5,0))</f>
        <v/>
      </c>
    </row>
    <row r="21" spans="1:23" x14ac:dyDescent="0.25">
      <c r="A21" t="s">
        <v>52</v>
      </c>
      <c r="C21" t="s">
        <v>64</v>
      </c>
      <c r="D21" s="14" t="str">
        <f>IFERROR(INDEX($D$12:$W$14,MATCH($C21,$C$12:$C$14,0),MATCH($D$20,$D$4:$W$4,0)),"")</f>
        <v/>
      </c>
    </row>
    <row r="22" spans="1:23" x14ac:dyDescent="0.25">
      <c r="A22" t="s">
        <v>53</v>
      </c>
      <c r="C22" t="s">
        <v>65</v>
      </c>
      <c r="D22" s="14" t="str">
        <f>IFERROR(INDEX($D$12:$W$14,MATCH($C22,$C$12:$C$14,0),MATCH($D$20,$D$4:$W$4,0)),"")</f>
        <v/>
      </c>
    </row>
    <row r="23" spans="1:23" x14ac:dyDescent="0.25">
      <c r="A23" t="s">
        <v>54</v>
      </c>
      <c r="C23" t="s">
        <v>66</v>
      </c>
      <c r="D23" s="14" t="str">
        <f>IFERROR(INDEX($D$12:$W$14,MATCH($C23,$C$12:$C$14,0),MATCH($D$20,$D$4:$W$4,0)),"")</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A8362-3228-4170-9637-0E09EC039789}">
  <sheetPr>
    <pageSetUpPr autoPageBreaks="0"/>
  </sheetPr>
  <dimension ref="D1:R25"/>
  <sheetViews>
    <sheetView showGridLines="0" topLeftCell="B1" zoomScaleNormal="100" workbookViewId="0">
      <selection activeCell="E7" sqref="E7"/>
    </sheetView>
  </sheetViews>
  <sheetFormatPr defaultRowHeight="15" x14ac:dyDescent="0.25"/>
  <cols>
    <col min="1" max="1" width="0" hidden="1" customWidth="1"/>
    <col min="4" max="4" width="35.85546875" bestFit="1" customWidth="1"/>
    <col min="5" max="5" width="21.42578125" customWidth="1"/>
    <col min="6" max="6" width="23.140625" customWidth="1"/>
    <col min="8" max="8" width="10.85546875" bestFit="1" customWidth="1"/>
    <col min="9" max="9" width="10.7109375" bestFit="1" customWidth="1"/>
    <col min="10" max="10" width="12.7109375" customWidth="1"/>
    <col min="11" max="11" width="3" customWidth="1"/>
    <col min="12" max="18" width="10.7109375" bestFit="1" customWidth="1"/>
  </cols>
  <sheetData>
    <row r="1" spans="4:18" ht="15.75" thickBot="1" x14ac:dyDescent="0.3"/>
    <row r="2" spans="4:18" ht="15.75" thickBot="1" x14ac:dyDescent="0.3">
      <c r="D2" s="41" t="str">
        <f>IF(Setup!C2="","",Setup!C2)</f>
        <v>Company Name</v>
      </c>
      <c r="E2" s="68" t="str">
        <f>IF(Setup!D2="","",Setup!D2)</f>
        <v/>
      </c>
      <c r="F2" s="69"/>
    </row>
    <row r="3" spans="4:18" ht="15.75" thickBot="1" x14ac:dyDescent="0.3">
      <c r="D3" s="41" t="str">
        <f>IF(Setup!C3="","",Setup!C3)</f>
        <v>Project Name</v>
      </c>
      <c r="E3" s="68" t="str">
        <f>IF(Setup!D3="","",Setup!D3)</f>
        <v/>
      </c>
      <c r="F3" s="69"/>
    </row>
    <row r="4" spans="4:18" ht="15.75" thickBot="1" x14ac:dyDescent="0.3">
      <c r="D4" s="41" t="str">
        <f>IF(Setup!C4="","",Setup!C4)</f>
        <v>Created By</v>
      </c>
      <c r="E4" s="68" t="str">
        <f>IF(Setup!D4="","",Setup!D4)</f>
        <v/>
      </c>
      <c r="F4" s="69"/>
    </row>
    <row r="6" spans="4:18" ht="15.75" thickBot="1" x14ac:dyDescent="0.3"/>
    <row r="7" spans="4:18" ht="15.75" thickBot="1" x14ac:dyDescent="0.3">
      <c r="D7" s="17" t="s">
        <v>55</v>
      </c>
      <c r="E7" s="57" t="str">
        <f>IF(Setup!D7="","",Setup!D7)</f>
        <v/>
      </c>
      <c r="L7" s="12"/>
      <c r="M7" s="12"/>
      <c r="N7" s="12"/>
      <c r="O7" s="12"/>
      <c r="P7" s="12"/>
      <c r="Q7" s="12"/>
      <c r="R7" s="12"/>
    </row>
    <row r="8" spans="4:18" ht="15.75" thickBot="1" x14ac:dyDescent="0.3"/>
    <row r="9" spans="4:18" ht="15.75" thickBot="1" x14ac:dyDescent="0.3">
      <c r="D9" s="41" t="str">
        <f>Setup!C6</f>
        <v>Project Start Date</v>
      </c>
      <c r="E9" s="18" t="str">
        <f>IF(Setup!D6="","",Setup!D6)</f>
        <v/>
      </c>
    </row>
    <row r="10" spans="4:18" ht="15.75" thickBot="1" x14ac:dyDescent="0.3">
      <c r="D10" s="40" t="str">
        <f>Setup!C7</f>
        <v>Project End Date</v>
      </c>
      <c r="E10" s="18" t="str">
        <f>IF(Setup!D7="","",Setup!D7)</f>
        <v/>
      </c>
    </row>
    <row r="12" spans="4:18" ht="15.75" thickBot="1" x14ac:dyDescent="0.3"/>
    <row r="13" spans="4:18" ht="15.75" thickBot="1" x14ac:dyDescent="0.3">
      <c r="D13" s="41" t="str">
        <f>Calculations!C21</f>
        <v>Planed Value [PV]</v>
      </c>
      <c r="E13" s="42" t="str">
        <f>IF(Calculations!D21="","",Calculations!D21)</f>
        <v/>
      </c>
    </row>
    <row r="14" spans="4:18" ht="15.75" thickBot="1" x14ac:dyDescent="0.3">
      <c r="D14" s="41" t="str">
        <f>Calculations!C22</f>
        <v>Earned Value [EV]</v>
      </c>
      <c r="E14" s="42" t="str">
        <f>IF(Calculations!D22="","",Calculations!D22)</f>
        <v/>
      </c>
    </row>
    <row r="15" spans="4:18" ht="15.75" thickBot="1" x14ac:dyDescent="0.3">
      <c r="D15" s="41" t="str">
        <f>Calculations!C23</f>
        <v>Actual Cost [AC]</v>
      </c>
      <c r="E15" s="42" t="str">
        <f>IF(Calculations!D23="","",Calculations!D23)</f>
        <v/>
      </c>
    </row>
    <row r="17" spans="4:8" ht="15.75" thickBot="1" x14ac:dyDescent="0.3">
      <c r="H17" s="12"/>
    </row>
    <row r="18" spans="4:8" ht="15.75" thickBot="1" x14ac:dyDescent="0.3">
      <c r="D18" s="41" t="s">
        <v>61</v>
      </c>
      <c r="E18" s="42" t="str">
        <f>IF(E14="","",IF(E15="","",E14-E15))</f>
        <v/>
      </c>
      <c r="F18" s="39" t="str">
        <f>IF(E18="","",IF(E18&gt;0,"Under Planned Cost",IF(E18&lt;0,"Over Planned Cost","Equal to Planned Cost")))</f>
        <v/>
      </c>
    </row>
    <row r="19" spans="4:8" ht="15.75" thickBot="1" x14ac:dyDescent="0.3">
      <c r="D19" s="40" t="s">
        <v>62</v>
      </c>
      <c r="E19" s="43" t="str">
        <f>IF(E14="","",IF(E13="","",E14-E13))</f>
        <v/>
      </c>
      <c r="F19" s="39" t="str">
        <f>IF(E19="","",IF(E19&gt;0,"Ahead of Schedule",IF(E19&lt;0,"Behind Schedule","On Schedule")))</f>
        <v/>
      </c>
    </row>
    <row r="20" spans="4:8" ht="15.75" thickBot="1" x14ac:dyDescent="0.3"/>
    <row r="21" spans="4:8" ht="15.75" thickBot="1" x14ac:dyDescent="0.3">
      <c r="D21" s="41" t="s">
        <v>58</v>
      </c>
      <c r="E21" s="52" t="str">
        <f>IFERROR(E14/E15,"")</f>
        <v/>
      </c>
    </row>
    <row r="22" spans="4:8" ht="15.75" thickBot="1" x14ac:dyDescent="0.3">
      <c r="D22" s="40" t="s">
        <v>57</v>
      </c>
      <c r="E22" s="44" t="str">
        <f>IFERROR(E14/E13,"")</f>
        <v/>
      </c>
    </row>
    <row r="23" spans="4:8" ht="15.75" thickBot="1" x14ac:dyDescent="0.3"/>
    <row r="24" spans="4:8" ht="15.75" thickBot="1" x14ac:dyDescent="0.3">
      <c r="D24" s="41" t="s">
        <v>70</v>
      </c>
      <c r="E24" s="42" t="str">
        <f>IFERROR(Planned!X28/Summary!E21,"")</f>
        <v/>
      </c>
    </row>
    <row r="25" spans="4:8" ht="15.75" thickBot="1" x14ac:dyDescent="0.3">
      <c r="D25" s="41" t="s">
        <v>71</v>
      </c>
      <c r="E25" s="18" t="str">
        <f>IF(Setup!E6="",Setup!D6+((Setup!D7-Setup!D6)/Summary!E22),"")</f>
        <v/>
      </c>
    </row>
  </sheetData>
  <mergeCells count="3">
    <mergeCell ref="E2:F2"/>
    <mergeCell ref="E3:F3"/>
    <mergeCell ref="E4:F4"/>
  </mergeCells>
  <conditionalFormatting sqref="E18:E20">
    <cfRule type="expression" dxfId="7" priority="5">
      <formula>$E18&lt;0</formula>
    </cfRule>
    <cfRule type="expression" dxfId="6" priority="6">
      <formula>$E18&gt;0</formula>
    </cfRule>
  </conditionalFormatting>
  <conditionalFormatting sqref="E21:E22">
    <cfRule type="expression" dxfId="5" priority="7">
      <formula>$E21&lt;1</formula>
    </cfRule>
    <cfRule type="expression" dxfId="4" priority="8">
      <formula>$E21&gt;1</formula>
    </cfRule>
  </conditionalFormatting>
  <conditionalFormatting sqref="E25">
    <cfRule type="expression" dxfId="3" priority="1">
      <formula>INT($E$25)&gt;INT($E$10)</formula>
    </cfRule>
    <cfRule type="expression" dxfId="2" priority="2">
      <formula>INT($E$25)&lt;INT($E$10)</formula>
    </cfRule>
  </conditionalFormatting>
  <conditionalFormatting sqref="F18:F20">
    <cfRule type="expression" dxfId="1" priority="3">
      <formula>$E18&lt;0</formula>
    </cfRule>
    <cfRule type="expression" dxfId="0" priority="4">
      <formula>$E18&gt;0</formula>
    </cfRule>
  </conditionalFormatting>
  <dataValidations count="1">
    <dataValidation type="list" allowBlank="1" showInputMessage="1" showErrorMessage="1" sqref="E7" xr:uid="{B8FBA5E1-ACC5-4E18-ADF7-79054E0A859A}">
      <formula1>PeriodEndDates</formula1>
    </dataValidation>
  </dataValidations>
  <pageMargins left="0.7" right="0.7" top="0.75" bottom="0.75" header="0.3" footer="0.3"/>
  <pageSetup paperSize="9" orientation="landscape" r:id="rId1"/>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6510-F1C1-4004-878F-FB6A8C7EA659}">
  <dimension ref="A1:G6"/>
  <sheetViews>
    <sheetView workbookViewId="0">
      <selection activeCell="B3" sqref="B3"/>
    </sheetView>
  </sheetViews>
  <sheetFormatPr defaultRowHeight="15" x14ac:dyDescent="0.25"/>
  <cols>
    <col min="2" max="2" width="13.5703125" customWidth="1"/>
    <col min="3" max="3" width="18.7109375" customWidth="1"/>
  </cols>
  <sheetData>
    <row r="1" spans="1:7" x14ac:dyDescent="0.25">
      <c r="A1" s="11" t="s">
        <v>12</v>
      </c>
      <c r="B1" s="12" t="str">
        <f>IF(Setup!$D$6="","",Setup!$D$6)</f>
        <v/>
      </c>
      <c r="C1" t="s">
        <v>42</v>
      </c>
      <c r="G1" s="9" t="s">
        <v>18</v>
      </c>
    </row>
    <row r="2" spans="1:7" x14ac:dyDescent="0.25">
      <c r="A2" t="s">
        <v>13</v>
      </c>
      <c r="B2" s="12" t="str">
        <f>B1</f>
        <v/>
      </c>
      <c r="C2">
        <v>1</v>
      </c>
      <c r="G2" t="s">
        <v>19</v>
      </c>
    </row>
    <row r="3" spans="1:7" x14ac:dyDescent="0.25">
      <c r="A3" t="s">
        <v>14</v>
      </c>
      <c r="B3" s="12" t="e">
        <f>B1+8-WEEKDAY(B1,1)</f>
        <v>#VALUE!</v>
      </c>
      <c r="C3">
        <v>7</v>
      </c>
      <c r="G3" t="s">
        <v>44</v>
      </c>
    </row>
    <row r="4" spans="1:7" x14ac:dyDescent="0.25">
      <c r="A4" t="s">
        <v>15</v>
      </c>
      <c r="B4" s="12" t="e">
        <f>EOMONTH(B1,0)</f>
        <v>#VALUE!</v>
      </c>
      <c r="C4" s="12"/>
    </row>
    <row r="5" spans="1:7" x14ac:dyDescent="0.25">
      <c r="A5" t="s">
        <v>16</v>
      </c>
      <c r="B5" s="12" t="e">
        <f>EOMONTH(B1,MOD(3-MONTH(B1),3))</f>
        <v>#VALUE!</v>
      </c>
      <c r="C5" s="12" t="e">
        <f>EOMONTH(B5+10,MOD(3-MONTH(B5+120),3))</f>
        <v>#VALUE!</v>
      </c>
    </row>
    <row r="6" spans="1:7" x14ac:dyDescent="0.25">
      <c r="A6" t="s">
        <v>17</v>
      </c>
      <c r="B6" s="12" t="e">
        <f>DATE(YEAR(B1),12,31)</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Setup</vt:lpstr>
      <vt:lpstr>Planned</vt:lpstr>
      <vt:lpstr>Actuals</vt:lpstr>
      <vt:lpstr>Calculations</vt:lpstr>
      <vt:lpstr>Summary</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QSK1184</cp:lastModifiedBy>
  <dcterms:created xsi:type="dcterms:W3CDTF">2020-10-06T09:47:10Z</dcterms:created>
  <dcterms:modified xsi:type="dcterms:W3CDTF">2024-09-20T12:21:36Z</dcterms:modified>
</cp:coreProperties>
</file>