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sh_jain_vesu\Future_Vision\books\advance_excel\NEW-FILES-PROJECTS\100+ Premium Excel Templates\Strategy _ Management\"/>
    </mc:Choice>
  </mc:AlternateContent>
  <xr:revisionPtr revIDLastSave="0" documentId="13_ncr:1_{1823C8E0-CCE9-4DE5-A43F-B993EDDFB891}" xr6:coauthVersionLast="47" xr6:coauthVersionMax="47" xr10:uidLastSave="{00000000-0000-0000-0000-000000000000}"/>
  <bookViews>
    <workbookView xWindow="-120" yWindow="-120" windowWidth="29040" windowHeight="15840" xr2:uid="{5E973543-F017-41A1-B746-472676B2317D}"/>
  </bookViews>
  <sheets>
    <sheet name="Introduction" sheetId="3" r:id="rId1"/>
    <sheet name="KPI Overview" sheetId="1" r:id="rId2"/>
    <sheet name="Charts" sheetId="2" r:id="rId3"/>
  </sheets>
  <definedNames>
    <definedName name="_aaa1" hidden="1">{#N/A,#N/A,FALSE,"Antony Financials";#N/A,#N/A,FALSE,"Cowboy Financials";#N/A,#N/A,FALSE,"Combined";#N/A,#N/A,FALSE,"Valuematrix";#N/A,#N/A,FALSE,"DCFAntony";#N/A,#N/A,FALSE,"DCFCowboy";#N/A,#N/A,FALSE,"DCFCombined"}</definedName>
    <definedName name="_GSRATES_1" hidden="1">"H2002123120021231CADUSD1000001"</definedName>
    <definedName name="_GSRATES_10" hidden="1">"CF3000012002093020020101"</definedName>
    <definedName name="_GSRATES_11" hidden="1">"CF300001Invalid 20030930"</definedName>
    <definedName name="_GSRATES_12" hidden="1">"CT30000120030930        "</definedName>
    <definedName name="_GSRATES_13" hidden="1">"CT30000120030930        "</definedName>
    <definedName name="_GSRATES_2" hidden="1">"CT30000120030630        "</definedName>
    <definedName name="_GSRATES_3" hidden="1">"CF3000012003063020030101"</definedName>
    <definedName name="_GSRATES_4" hidden="1">"CT3000012003063020030101"</definedName>
    <definedName name="_GSRATES_5" hidden="1">"CF3000012002123120020101"</definedName>
    <definedName name="_GSRATES_6" hidden="1">"CF3000012002063020020101"</definedName>
    <definedName name="_GSRATES_7" hidden="1">"CF3000012003063020030101"</definedName>
    <definedName name="_GSRATES_8" hidden="1">"CF3000012003093020030101"</definedName>
    <definedName name="_GSRATES_9" hidden="1">"CF3000012002123120020101"</definedName>
    <definedName name="_GSRATES_COUNT" hidden="1">7</definedName>
    <definedName name="_GSRATES_COUNT1" hidden="1">13</definedName>
    <definedName name="_GSRATESR_1" hidden="1">#REF!</definedName>
    <definedName name="_GSRATESR_10" hidden="1">#REF!</definedName>
    <definedName name="_GSRATESR_11" hidden="1">#REF!</definedName>
    <definedName name="_GSRATESR_12" hidden="1">#REF!</definedName>
    <definedName name="_GSRATESR_13" hidden="1">#REF!</definedName>
    <definedName name="_GSRATESR_3" hidden="1">#REF!</definedName>
    <definedName name="_GSRATESR_4" hidden="1">#REF!</definedName>
    <definedName name="_GSRATESR_5" hidden="1">#REF!</definedName>
    <definedName name="_GSRATESR_6" hidden="1">#REF!</definedName>
    <definedName name="_GSRATESR_7" hidden="1">#REF!</definedName>
    <definedName name="_GSRATESR_8" hidden="1">#REF!</definedName>
    <definedName name="_GSRATESR_9" hidden="1">#REF!</definedName>
    <definedName name="_xlchart.v1.0" hidden="1">Charts!$S$3:$S$10</definedName>
    <definedName name="_xlchart.v1.1" hidden="1">Charts!$T$3:$T$10</definedName>
    <definedName name="_xlchart.v1.2" hidden="1">Charts!$J$3:$J$6</definedName>
    <definedName name="_xlchart.v1.3" hidden="1">Charts!$K$3:$K$6</definedName>
    <definedName name="_xlchart.v1.4" hidden="1">Charts!$J$35:$J$38</definedName>
    <definedName name="_xlchart.v1.5" hidden="1">Charts!$K$35:$K$38</definedName>
    <definedName name="a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AAA_DOCTOPS" hidden="1">"AAA_SET"</definedName>
    <definedName name="AAA_duser" hidden="1">"OFF"</definedName>
    <definedName name="AAA_u999998" hidden="1">"nlfoote@970721231427"</definedName>
    <definedName name="AAA_u999999" hidden="1">"nlfoote@970721231348"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df" hidden="1">{#N/A,#N/A,FALSE,"CreditStat";#N/A,#N/A,FALSE,"SPbrkup";#N/A,#N/A,FALSE,"MerSPsyn";#N/A,#N/A,FALSE,"MerSPwKCsyn";#N/A,#N/A,FALSE,"MerSPwKCsyn (2)";#N/A,#N/A,FALSE,"CreditStat (2)"}</definedName>
    <definedName name="adfdaf" hidden="1">{"standalone1",#N/A,FALSE,"DCFBase";"standalone2",#N/A,FALSE,"DCFBase"}</definedName>
    <definedName name="asdf" hidden="1">{"mgmt forecast",#N/A,FALSE,"Mgmt Forecast";"dcf table",#N/A,FALSE,"Mgmt Forecast";"sensitivity",#N/A,FALSE,"Mgmt Forecast";"table inputs",#N/A,FALSE,"Mgmt Forecast";"calculations",#N/A,FALSE,"Mgmt Forecast"}</definedName>
    <definedName name="asdfa" hidden="1">{#N/A,#N/A,FALSE,"Antony Financials";#N/A,#N/A,FALSE,"Cowboy Financials";#N/A,#N/A,FALSE,"Combined";#N/A,#N/A,FALSE,"Valuematrix";#N/A,#N/A,FALSE,"DCFAntony";#N/A,#N/A,FALSE,"DCFCowboy";#N/A,#N/A,FALSE,"DCFCombined"}</definedName>
    <definedName name="asdfaa" hidden="1">{#N/A,#N/A,FALSE,"Antony Financials";#N/A,#N/A,FALSE,"Cowboy Financials";#N/A,#N/A,FALSE,"Combined";#N/A,#N/A,FALSE,"Valuematrix";#N/A,#N/A,FALSE,"DCFAntony";#N/A,#N/A,FALSE,"DCFCowboy";#N/A,#N/A,FALSE,"DCFCombined"}</definedName>
    <definedName name="asdfasdf" hidden="1">{#N/A,#N/A,FALSE,"CreditStat";#N/A,#N/A,FALSE,"SPbrkup";#N/A,#N/A,FALSE,"MerSPsyn";#N/A,#N/A,FALSE,"MerSPwKCsyn";#N/A,#N/A,FALSE,"MerSPwKCsyn (2)";#N/A,#N/A,FALSE,"CreditStat (2)"}</definedName>
    <definedName name="asdff" hidden="1">{"standalone1",#N/A,FALSE,"DCFBase";"standalone2",#N/A,FALSE,"DCFBase"}</definedName>
    <definedName name="asdfsad" hidden="1">{#N/A,#N/A,FALSE,"Antony Financials";#N/A,#N/A,FALSE,"Cowboy Financials";#N/A,#N/A,FALSE,"Combined";#N/A,#N/A,FALSE,"Valuematrix";#N/A,#N/A,FALSE,"DCFAntony";#N/A,#N/A,FALSE,"DCFCowboy";#N/A,#N/A,FALSE,"DCFCombined"}</definedName>
    <definedName name="b" hidden="1">{#N/A,#N/A,FALSE,"Antony Financials";#N/A,#N/A,FALSE,"Cowboy Financials";#N/A,#N/A,FALSE,"Combined";#N/A,#N/A,FALSE,"Valuematrix";#N/A,#N/A,FALSE,"DCFAntony";#N/A,#N/A,FALSE,"DCFCowboy";#N/A,#N/A,FALSE,"DCFCombined"}</definedName>
    <definedName name="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da" hidden="1">{#N/A,#N/A,FALSE,"A&amp;E";#N/A,#N/A,FALSE,"HighTop";#N/A,#N/A,FALSE,"JG";#N/A,#N/A,FALSE,"RI";#N/A,#N/A,FALSE,"woHT";#N/A,#N/A,FALSE,"woHT&amp;JG"}</definedName>
    <definedName name="df" hidden="1">{"'Summary P&amp;L'!$A$1:$M$70","'Summary P&amp;L'!$A$1:$M$70"}</definedName>
    <definedName name="EPMWorkbookOptions_2" hidden="1">"m3FeIocTK7T00g7i155YYzII5xVFTgxBon8IEeL4xiLwgoT687neHX/pG70aRh7dJEB5hTBgSYS4S/wFRhkORAJNCFEijYCzdDW/7jaFj3jStoSLzX9El/54gL4Q7XVoWsi6rEQQeHqMNCnOXt8qRzrJhTnpdjyrYajjmak1fQXrR1cKuC|QKz4CEUZkvQ9clhikMR9lTf/Gcw/A9n9YZnYMuZTheC416kRG507skkOuBwSO7Rg8|xYzXFd2HOH"</definedName>
    <definedName name="EPMWorkbookOptions_3" hidden="1">"jHlyP|GtOQbRSQ7d9K9FzlywTlRW3iBgT/mkPU84ZhmIOeo0tZztdyxIzzUV2WFbWmbCTIuhdRrEldoHVZl|KLzOxh4KGnPvUDoOyprpQr5QmMJsVyxdWKWmnyqVgrAxRlBCXNHVW16khdtpyOykjcQSGzweMDHNwuzEZ8nsqApUWZCeCQOH6DptuExDuRD2Gr2XNaCr9sdDrDxGHz4bsT9UL2FgaK6Hj6tIYW|OR4QbB3KSzlI2yNo9dvcL5YX"</definedName>
    <definedName name="EPMWorkbookOptions_4" hidden="1">"Xq937qUh8ANDfwzvX5pOEZrf7XKslaT5fxiVU5PrBGDaanK8aemHLtOD86JWpLPnKQ4UZVq7czJtk5K1eqZk|2xo6jHzsn7WfeMhtP8alo/9l76VLVc1jQt/9JXOr2lb0Uil|hyg2Y4Z31mlrmHPq2|YwwsPgMY|0u0UlXkWq2aX6Lq6Ul0g8dYpR3j2EV6MCqM1vWxc/F|BqztmFbja3PYMfms2DZ7f/NMVamo6h88VGmnN2y32Uzvh3rmcAdw"</definedName>
    <definedName name="EPMWorkbookOptions_5" hidden="1">"FnJWmXsI2Wl3m2/4|qp8euJdMpgWbElWNNE8/v3RgRmxm/0zIylG/hsc/Ux2cEY6Z0bWjMifRMd0GkfPyftZ7wa99lv|XVM5vfVuyeDOBi0ynkWaVeYeIu02G/bAatpvKNTq6Ql1xWL8|NtvWm3zqn307wMOqNIcoFQ12SBdyjoHkbKu4Dzb7jmRTePu2RLdggmFcGoSMwCSnABI2yKY4QGiy5wmsdEDrM4bbJsj7OoMDZcmi1hcoXcdafzCTW6"</definedName>
    <definedName name="EPMWorkbookOptions_6" hidden="1">"a3g6/IYrRyIMu0Pt1hh37xw/rtMmZnfr/tQEq6O4jAAA="</definedName>
    <definedName name="EPMWorkbookOptions_7" hidden="1">"VkElWzGe4dbysDmw3e4bw0nqBxi31scdUfvlZHPVuLY3NJBpjCzYg+hpH+Go/fu3fdjNPrXaf+7pIr7iNgAA"</definedName>
    <definedName name="f" hidden="1">{"mgmt forecast",#N/A,FALSE,"Mgmt Forecast";"dcf table",#N/A,FALSE,"Mgmt Forecast";"sensitivity",#N/A,FALSE,"Mgmt Forecast";"table inputs",#N/A,FALSE,"Mgmt Forecast";"calculations",#N/A,FALSE,"Mgmt Forecast"}</definedName>
    <definedName name="fafate" hidden="1">{"mgmt forecast",#N/A,FALSE,"Mgmt Forecast";"dcf table",#N/A,FALSE,"Mgmt Forecast";"sensitivity",#N/A,FALSE,"Mgmt Forecast";"table inputs",#N/A,FALSE,"Mgmt Forecast";"calculations",#N/A,FALSE,"Mgmt Forecast"}</definedName>
    <definedName name="fff" hidden="1">{"standalone1",#N/A,FALSE,"DCFBase";"standalone2",#N/A,FALSE,"DCFBase"}</definedName>
    <definedName name="g" hidden="1">{#N/A,#N/A,FALSE,"Antony Financials";#N/A,#N/A,FALSE,"Cowboy Financials";#N/A,#N/A,FALSE,"Combined";#N/A,#N/A,FALSE,"Valuematrix";#N/A,#N/A,FALSE,"DCFAntony";#N/A,#N/A,FALSE,"DCFCowboy";#N/A,#N/A,FALSE,"DCFCombined"}</definedName>
    <definedName name="h" hidden="1">{#N/A,#N/A,FALSE,"CreditStat";#N/A,#N/A,FALSE,"SPbrkup";#N/A,#N/A,FALSE,"MerSPsyn";#N/A,#N/A,FALSE,"MerSPwKCsyn";#N/A,#N/A,FALSE,"MerSPwKCsyn (2)";#N/A,#N/A,FALSE,"CreditStat (2)"}</definedName>
    <definedName name="HTML_CodePage" hidden="1">1252</definedName>
    <definedName name="HTML_Control" hidden="1">{"'Summary P&amp;L'!$A$1:$M$70","'Summary P&amp;L'!$A$1:$M$70"}</definedName>
    <definedName name="HTML_Description" hidden="1">""</definedName>
    <definedName name="HTML_Email" hidden="1">""</definedName>
    <definedName name="HTML_Header" hidden="1">"Summary P&amp;L"</definedName>
    <definedName name="HTML_LastUpdate" hidden="1">"9/03/01"</definedName>
    <definedName name="HTML_LineAfter" hidden="1">FALSE</definedName>
    <definedName name="HTML_LineBefore" hidden="1">FALSE</definedName>
    <definedName name="HTML_Name" hidden="1">"Hans Verheul"</definedName>
    <definedName name="HTML_OBDlg2" hidden="1">TRUE</definedName>
    <definedName name="HTML_OBDlg4" hidden="1">TRUE</definedName>
    <definedName name="HTML_OS" hidden="1">0</definedName>
    <definedName name="HTML_PathFile" hidden="1">"G:\Finlog\html\FINANCE.htm"</definedName>
    <definedName name="HTML_Title" hidden="1">"INCOME STATEMENT FEBRUARY 2001"</definedName>
    <definedName name="iui" hidden="1">{#N/A,#N/A,FALSE,"A&amp;E";#N/A,#N/A,FALSE,"HighTop";#N/A,#N/A,FALSE,"JG";#N/A,#N/A,FALSE,"RI";#N/A,#N/A,FALSE,"woHT";#N/A,#N/A,FALSE,"woHT&amp;JG"}</definedName>
    <definedName name="j" hidden="1">{"standalone1",#N/A,FALSE,"DCFBase";"standalone2",#N/A,FALSE,"DCFBase"}</definedName>
    <definedName name="k" hidden="1">{#N/A,#N/A,FALSE,"Antony Financials";#N/A,#N/A,FALSE,"Cowboy Financials";#N/A,#N/A,FALSE,"Combined";#N/A,#N/A,FALSE,"Valuematrix";#N/A,#N/A,FALSE,"DCFAntony";#N/A,#N/A,FALSE,"DCFCowboy";#N/A,#N/A,FALSE,"DCFCombined"}</definedName>
    <definedName name="kyd.Dim.01." hidden="1">"currency"</definedName>
    <definedName name="kyd.Dim.02." hidden="1">"currency"</definedName>
    <definedName name="kyd.ElementType.01." hidden="1">3</definedName>
    <definedName name="kyd.ElementType.02." hidden="1">3</definedName>
    <definedName name="kyd.MemoSortHide." hidden="1">FALSE</definedName>
    <definedName name="kyd.NumLevels.01." hidden="1">999</definedName>
    <definedName name="kyd.NumLevels.02." hidden="1">999</definedName>
    <definedName name="kyd.ParentName.01." hidden="1">"AUD"</definedName>
    <definedName name="kyd.ParentName.02." hidden="1">"AUD"</definedName>
    <definedName name="kyd.PreScreenData." hidden="1">FALSE</definedName>
    <definedName name="kyd.PrintMemo." hidden="1">FALSE</definedName>
    <definedName name="kyd.PrintParent.01." hidden="1">TRUE</definedName>
    <definedName name="kyd.PrintParent.02." hidden="1">TRUE</definedName>
    <definedName name="kyd.PrintStdWhen." hidden="1">3</definedName>
    <definedName name="kyd.SaveAsFile." hidden="1">FALSE</definedName>
    <definedName name="kyd.SaveMemo." hidden="1">FALSE</definedName>
    <definedName name="kyd.SelectString.01." hidden="1">"*"</definedName>
    <definedName name="kyd.SelectString.02." hidden="1">"*"</definedName>
    <definedName name="kyd.StdSortHide." hidden="1">FALSE</definedName>
    <definedName name="kyd.StopRow." hidden="1">16384</definedName>
    <definedName name="kyd.WriteMemWhenOptn." hidden="1">3</definedName>
    <definedName name="l" hidden="1">{"mgmt forecast",#N/A,FALSE,"Mgmt Forecast";"dcf table",#N/A,FALSE,"Mgmt Forecast";"sensitivity",#N/A,FALSE,"Mgmt Forecast";"table inputs",#N/A,FALSE,"Mgmt Forecast";"calculations",#N/A,FALSE,"Mgmt Forecast"}</definedName>
    <definedName name="m" hidden="1">{"standalone1",#N/A,FALSE,"DCFBase";"standalone2",#N/A,FALSE,"DCFBase"}</definedName>
    <definedName name="MR" hidden="1">{#N/A,#N/A,FALSE,"sales ytd";#N/A,#N/A,FALSE,"investments";#N/A,#N/A,FALSE,"bus. synergies 1997";#N/A,#N/A,FALSE,"synergies outlook"}</definedName>
    <definedName name="n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q" hidden="1">{#N/A,#N/A,FALSE,"Antony Financials";#N/A,#N/A,FALSE,"Cowboy Financials";#N/A,#N/A,FALSE,"Combined";#N/A,#N/A,FALSE,"Valuematrix";#N/A,#N/A,FALSE,"DCFAntony";#N/A,#N/A,FALSE,"DCFCowboy";#N/A,#N/A,FALSE,"DCFCombined"}</definedName>
    <definedName name="rr" hidden="1">{#N/A,#N/A,FALSE,"Antony Financials";#N/A,#N/A,FALSE,"Cowboy Financials";#N/A,#N/A,FALSE,"Combined";#N/A,#N/A,FALSE,"Valuematrix";#N/A,#N/A,FALSE,"DCFAntony";#N/A,#N/A,FALSE,"DCFCowboy";#N/A,#N/A,FALSE,"DCFCombined"}</definedName>
    <definedName name="SAPBEXhrIndnt" hidden="1">"Wide"</definedName>
    <definedName name="SAPsysID" hidden="1">"708C5W7SBKP804JT78WJ0JNKI"</definedName>
    <definedName name="SAPwbID" hidden="1">"ARS"</definedName>
    <definedName name="sd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sdfasefr" hidden="1">{#N/A,#N/A,FALSE,"Antony Financials";#N/A,#N/A,FALSE,"Cowboy Financials";#N/A,#N/A,FALSE,"Combined";#N/A,#N/A,FALSE,"Valuematrix";#N/A,#N/A,FALSE,"DCFAntony";#N/A,#N/A,FALSE,"DCFCowboy";#N/A,#N/A,FALSE,"DCFCombined"}</definedName>
    <definedName name="t" hidden="1">{#N/A,#N/A,FALSE,"A&amp;E";#N/A,#N/A,FALSE,"HighTop";#N/A,#N/A,FALSE,"JG";#N/A,#N/A,FALSE,"RI";#N/A,#N/A,FALSE,"woHT";#N/A,#N/A,FALSE,"woHT&amp;JG"}</definedName>
    <definedName name="ttt" hidden="1">{#N/A,#N/A,FALSE,"CreditStat";#N/A,#N/A,FALSE,"SPbrkup";#N/A,#N/A,FALSE,"MerSPsyn";#N/A,#N/A,FALSE,"MerSPwKCsyn";#N/A,#N/A,FALSE,"MerSPwKCsyn (2)";#N/A,#N/A,FALSE,"CreditStat (2)"}</definedName>
    <definedName name="v" hidden="1">{"standalone1",#N/A,FALSE,"DCFBase";"standalone2",#N/A,FALSE,"DCFBase"}</definedName>
    <definedName name="vv" hidden="1">{#N/A,#N/A,FALSE,"CreditStat";#N/A,#N/A,FALSE,"SPbrkup";#N/A,#N/A,FALSE,"MerSPsyn";#N/A,#N/A,FALSE,"MerSPwKCsyn";#N/A,#N/A,FALSE,"MerSPwKCsyn (2)";#N/A,#N/A,FALSE,"CreditStat (2)"}</definedName>
    <definedName name="vvv" hidden="1">{#N/A,#N/A,FALSE,"Antony Financials";#N/A,#N/A,FALSE,"Cowboy Financials";#N/A,#N/A,FALSE,"Combined";#N/A,#N/A,FALSE,"Valuematrix";#N/A,#N/A,FALSE,"DCFAntony";#N/A,#N/A,FALSE,"DCFCowboy";#N/A,#N/A,FALSE,"DCFCombined"}</definedName>
    <definedName name="w" hidden="1">{#N/A,#N/A,FALSE,"CreditStat";#N/A,#N/A,FALSE,"SPbrkup";#N/A,#N/A,FALSE,"MerSPsyn";#N/A,#N/A,FALSE,"MerSPwKCsyn";#N/A,#N/A,FALSE,"MerSPwKCsyn (2)";#N/A,#N/A,FALSE,"CreditStat (2)"}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print._.standalone." hidden="1">{"standalone1",#N/A,FALSE,"DCFBase";"standalone2",#N/A,FALSE,"DCFBase"}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Top._.Level._.Summaries.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wrn.Tweety." hidden="1">{#N/A,#N/A,FALSE,"A&amp;E";#N/A,#N/A,FALSE,"HighTop";#N/A,#N/A,FALSE,"JG";#N/A,#N/A,FALSE,"RI";#N/A,#N/A,FALSE,"woHT";#N/A,#N/A,FALSE,"woHT&amp;JG"}</definedName>
    <definedName name="wrn.vortrag." hidden="1">{#N/A,#N/A,FALSE,"sales ytd";#N/A,#N/A,FALSE,"investments";#N/A,#N/A,FALSE,"bus. synergies 1997";#N/A,#N/A,FALSE,"synergies outlook"}</definedName>
    <definedName name="zzz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2" l="1"/>
  <c r="T7" i="2"/>
  <c r="T10" i="2" s="1"/>
  <c r="T5" i="2"/>
  <c r="K6" i="2"/>
  <c r="B49" i="1"/>
  <c r="G49" i="1" l="1"/>
  <c r="Q34" i="1" l="1"/>
  <c r="Q22" i="1"/>
  <c r="Q11" i="1"/>
  <c r="L33" i="1"/>
  <c r="L45" i="1" s="1"/>
  <c r="L24" i="1"/>
  <c r="L47" i="1" s="1"/>
  <c r="L12" i="1"/>
  <c r="L46" i="1" s="1"/>
  <c r="G37" i="1"/>
  <c r="G23" i="1"/>
  <c r="G11" i="1"/>
  <c r="B34" i="1"/>
  <c r="B22" i="1"/>
  <c r="B11" i="1"/>
  <c r="L48" i="1" l="1"/>
</calcChain>
</file>

<file path=xl/sharedStrings.xml><?xml version="1.0" encoding="utf-8"?>
<sst xmlns="http://schemas.openxmlformats.org/spreadsheetml/2006/main" count="174" uniqueCount="131">
  <si>
    <t>Revenue KPIs</t>
  </si>
  <si>
    <t>Actual Revenue</t>
  </si>
  <si>
    <t>TGT Revenue</t>
  </si>
  <si>
    <t>=Actual Revenue / TGT Revenue</t>
  </si>
  <si>
    <t xml:space="preserve">Over- or underachievement vs. Target </t>
  </si>
  <si>
    <t>KPI</t>
  </si>
  <si>
    <t>Revenue per Customer</t>
  </si>
  <si>
    <t>Total Revenue</t>
  </si>
  <si>
    <t>Total no. Of customers</t>
  </si>
  <si>
    <t>= Total Revenue / Total no. Of customers</t>
  </si>
  <si>
    <t>Growth vs prior year</t>
  </si>
  <si>
    <t>= Revenue this year / revenue last year</t>
  </si>
  <si>
    <t>Revenue 2020</t>
  </si>
  <si>
    <t>Revenue 2019</t>
  </si>
  <si>
    <t>Profitability KPIs</t>
  </si>
  <si>
    <t>Gross Profit Margin</t>
  </si>
  <si>
    <t>=(Revenue - COGS) / Revenue</t>
  </si>
  <si>
    <t>Revenue</t>
  </si>
  <si>
    <t>COGS</t>
  </si>
  <si>
    <t>=(Revenue - COGS - SG&amp;A Expenses) / Revenue</t>
  </si>
  <si>
    <t>EBIT Margin (Earnings before interest and tax)</t>
  </si>
  <si>
    <t>SG&amp;A</t>
  </si>
  <si>
    <t>Net Profit Margin</t>
  </si>
  <si>
    <t>=(Revenue - COGS - SG&amp;A Expenses - interest- taxes) / Revenue</t>
  </si>
  <si>
    <t>Interest</t>
  </si>
  <si>
    <t>Taxes</t>
  </si>
  <si>
    <t>Operational KPIs</t>
  </si>
  <si>
    <t>Total Days</t>
  </si>
  <si>
    <t>=Accounts Receivable / Sales * Days</t>
  </si>
  <si>
    <t>Days Sales Outstanding (DSO) within a given period</t>
  </si>
  <si>
    <t>Days Payables Outstanding (DPO) within a given period</t>
  </si>
  <si>
    <t>=Accounts Payable / COGS * Days</t>
  </si>
  <si>
    <t>Accounts Payable</t>
  </si>
  <si>
    <t>Accounts Receivable</t>
  </si>
  <si>
    <t>Sales</t>
  </si>
  <si>
    <t>COGS = Beginning Inventory + Purchases - Ending Inventory</t>
  </si>
  <si>
    <t>Average Inventory</t>
  </si>
  <si>
    <t>Days</t>
  </si>
  <si>
    <t>Cash Conversion Cycle</t>
  </si>
  <si>
    <t>= DIO + DSO - DPO</t>
  </si>
  <si>
    <t>DIO</t>
  </si>
  <si>
    <t>DSO</t>
  </si>
  <si>
    <t>DPO</t>
  </si>
  <si>
    <t>Human Resource KPI</t>
  </si>
  <si>
    <t>Employee Retention Rate</t>
  </si>
  <si>
    <t>=(Total no. Of employees - employees who departed) / Total no. Of employees</t>
  </si>
  <si>
    <t>Total no. Of employees</t>
  </si>
  <si>
    <t>Employees who departed</t>
  </si>
  <si>
    <t>Diversity Rate</t>
  </si>
  <si>
    <t>=No. Of employees from outside the main country / total no. Of employees</t>
  </si>
  <si>
    <t>Employees from outside</t>
  </si>
  <si>
    <t>Women in Management</t>
  </si>
  <si>
    <t>=Number of female employees in management positions / total no. Of management positions</t>
  </si>
  <si>
    <t>Female managers</t>
  </si>
  <si>
    <t>Total no. Of managers</t>
  </si>
  <si>
    <t>Operational Cash Flow (OCF)</t>
  </si>
  <si>
    <t>Depreciation</t>
  </si>
  <si>
    <t>Working Capital: Current assets - current liabilities</t>
  </si>
  <si>
    <t>Working Capital changes</t>
  </si>
  <si>
    <t>=Net Income + Depreciation + changes in working capital</t>
  </si>
  <si>
    <t>Net Income</t>
  </si>
  <si>
    <t>Market Share</t>
  </si>
  <si>
    <t>= Own sales / Total industry sales</t>
  </si>
  <si>
    <t>Own sales</t>
  </si>
  <si>
    <t>Competitor A</t>
  </si>
  <si>
    <t>Competitor B</t>
  </si>
  <si>
    <t>Competitor C</t>
  </si>
  <si>
    <t>Cash Conversion</t>
  </si>
  <si>
    <t>EBIT</t>
  </si>
  <si>
    <t>Profitability Bridge</t>
  </si>
  <si>
    <t>Employees from outside main country</t>
  </si>
  <si>
    <t>Employees from main country</t>
  </si>
  <si>
    <t>Operational Cash Flow</t>
  </si>
  <si>
    <t>OCF</t>
  </si>
  <si>
    <t>Sales Evolution</t>
  </si>
  <si>
    <t>Actuals</t>
  </si>
  <si>
    <t>Target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</si>
  <si>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</si>
  <si>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</si>
  <si>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</si>
  <si>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</si>
  <si>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</si>
  <si>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</si>
  <si>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</si>
  <si>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</si>
  <si>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</si>
  <si>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</si>
  <si>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</si>
  <si>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</si>
  <si>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Measures operational profitability by contrasting revenues and the cost of production. </t>
  </si>
  <si>
    <t>Number of days it takes in order to convert sales into collected cash</t>
  </si>
  <si>
    <t>Measures the employees who leave (voluntarily) over the total number of employees</t>
  </si>
  <si>
    <t>Measures profitability by contrasting revenues, the cost of production, and selling, general &amp; administrative expenses</t>
  </si>
  <si>
    <t>Number of days it takes from purchasing a good on credit to actually paying it in cash (cash outflow)</t>
  </si>
  <si>
    <t>Measures the diversity rate of the workforce</t>
  </si>
  <si>
    <t>Measures total profitability by taking into account all relevant expenses, including taxes and interest payments</t>
  </si>
  <si>
    <t>Days Inventory Outstanding (DIO) within a given period</t>
  </si>
  <si>
    <t>Measures the number of days that inventory is in a warehouse</t>
  </si>
  <si>
    <t>Measures the number of women in management over the total number of managers</t>
  </si>
  <si>
    <t>Measures the cash generated from operational activities</t>
  </si>
  <si>
    <t>Measures the number of days a company's operations are either financed by its suppliers (negative number), or by itself (positive number)</t>
  </si>
  <si>
    <t>Measures a company's share over that of the total industry</t>
  </si>
  <si>
    <t>Compares the actual revenue against the pretermined goal</t>
  </si>
  <si>
    <t>Provides an idea of the revenue generated per customer</t>
  </si>
  <si>
    <t>Compares two periods to determine the increase / decrease</t>
  </si>
  <si>
    <t>Title</t>
  </si>
  <si>
    <t>Navigation</t>
  </si>
  <si>
    <t>Content</t>
  </si>
  <si>
    <t>Customization difficulty (1-3)</t>
  </si>
  <si>
    <t>Explanation of sheets</t>
  </si>
  <si>
    <t>The second sheet is used to visualize some of the KPIs, serving as a means of inspiration.</t>
  </si>
  <si>
    <t>KPI Overview:</t>
  </si>
  <si>
    <t>This sheet provides an overview of various KPIs, ranging from revenue, over profitability and operational performance, to human resources.</t>
  </si>
  <si>
    <t>Charts</t>
  </si>
  <si>
    <t>Charts:</t>
  </si>
  <si>
    <t>KPI Overview</t>
  </si>
  <si>
    <t>The pre-defined set of KPIs cover revenue, profitability, operational performance, and human resources.</t>
  </si>
  <si>
    <t>This template gives an overview of various KPIs, what they mean, and how they can be calculated.</t>
  </si>
  <si>
    <t>On this sheet, you will find a number of visualizations of some of the previously explained KPIs.</t>
  </si>
  <si>
    <t>Related To Online Templates</t>
  </si>
  <si>
    <t>Our templates is compatible with online service but some templates that including macros feature is still not supported with Excel Online</t>
  </si>
  <si>
    <t>Here is some hints that replace our macros in case of using Online Template</t>
  </si>
  <si>
    <t>Referesh / Update Data</t>
  </si>
  <si>
    <r>
      <t xml:space="preserve">Some of our templates include </t>
    </r>
    <r>
      <rPr>
        <b/>
        <sz val="10"/>
        <color theme="1"/>
        <rFont val="Arial"/>
        <family val="2"/>
      </rPr>
      <t xml:space="preserve">Referesh/Update data </t>
    </r>
    <r>
      <rPr>
        <sz val="10"/>
        <color theme="1"/>
        <rFont val="Arial"/>
        <family val="2"/>
      </rPr>
      <t>macro button that can be replaced with Referesh All tool in Excel Online ribbon</t>
    </r>
  </si>
  <si>
    <t>Full Screen</t>
  </si>
  <si>
    <r>
      <t xml:space="preserve">Some of our templates have </t>
    </r>
    <r>
      <rPr>
        <b/>
        <sz val="10"/>
        <color theme="1"/>
        <rFont val="Arial"/>
        <family val="2"/>
      </rPr>
      <t xml:space="preserve">Full Screen </t>
    </r>
    <r>
      <rPr>
        <sz val="10"/>
        <color theme="1"/>
        <rFont val="Arial"/>
        <family val="2"/>
      </rPr>
      <t xml:space="preserve">macro button that can be replaced with the itself web browser full screen tool </t>
    </r>
  </si>
  <si>
    <t>Other Macros / Buttons</t>
  </si>
  <si>
    <r>
      <t xml:space="preserve">Other macros is applied on less than ~15% of our templats can be overcome by transferring to Desktop App </t>
    </r>
    <r>
      <rPr>
        <b/>
        <sz val="10"/>
        <color theme="1"/>
        <rFont val="Arial"/>
        <family val="2"/>
      </rPr>
      <t>"Open in Desktop App"</t>
    </r>
    <r>
      <rPr>
        <sz val="10"/>
        <color theme="1"/>
        <rFont val="Arial"/>
        <family val="2"/>
      </rPr>
      <t xml:space="preserve"> button</t>
    </r>
  </si>
  <si>
    <t>Open in Desktop App</t>
  </si>
  <si>
    <t>To open online template using Desktop App be sure that you signed in to your Microsoft account / Onedrive account</t>
  </si>
  <si>
    <t>KPI - Definitions &amp; Visualizations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</si>
</sst>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[$$-409]* #,##0_);_([$$-409]* \(#,##0\);_([$$-409]* &quot;-&quot;??_);_(@_)"/>
    <numFmt numFmtId="167" formatCode="0.0%"/>
    <numFmt numFmtId="168" formatCode="0.0"/>
    <numFmt numFmtId="169" formatCode="_(&quot;$&quot;* #,##0_);_(&quot;$&quot;* \(#,##0\);_(&quot;$&quot;* &quot;-&quot;??_);_(@_)"/>
    <numFmt numFmtId="170" formatCode="_(* #,##0.0_);_(* \(#,##0.0\);_(* &quot;-&quot;??_);_(@_)"/>
    <numFmt numFmtId="171" formatCode="_(* #,##0_);_(* \(#,##0\);_(* &quot;-&quot;??_);_(@_)"/>
  </numFmts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FCFAD"/>
        <bgColor indexed="64"/>
      </patternFill>
    </fill>
    <fill>
      <patternFill patternType="solid">
        <fgColor rgb="FF50B47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" fillId="0" borderId="0"/>
  </cellStyleXfs>
  <cellXfs count="41">
    <xf numFmtId="0" fontId="0" fillId="0" borderId="0" xfId="0"/>
    <xf numFmtId="0" fontId="2" fillId="0" borderId="0" xfId="0" applyFont="1"/>
    <xf numFmtId="0" fontId="2" fillId="0" borderId="0" xfId="0" quotePrefix="1" applyFont="1"/>
    <xf numFmtId="166" fontId="0" fillId="0" borderId="0" xfId="0" applyNumberFormat="1"/>
    <xf numFmtId="168" fontId="0" fillId="0" borderId="0" xfId="0" applyNumberFormat="1"/>
    <xf numFmtId="167" fontId="2" fillId="0" borderId="0" xfId="2" applyNumberFormat="1" applyFont="1"/>
    <xf numFmtId="169" fontId="0" fillId="0" borderId="0" xfId="1" applyNumberFormat="1" applyFont="1"/>
    <xf numFmtId="0" fontId="3" fillId="3" borderId="0" xfId="0" applyFont="1" applyFill="1"/>
    <xf numFmtId="9" fontId="3" fillId="3" borderId="0" xfId="2" applyFont="1" applyFill="1"/>
    <xf numFmtId="0" fontId="4" fillId="3" borderId="0" xfId="0" applyFont="1" applyFill="1"/>
    <xf numFmtId="167" fontId="3" fillId="3" borderId="0" xfId="2" applyNumberFormat="1" applyFont="1" applyFill="1"/>
    <xf numFmtId="10" fontId="3" fillId="3" borderId="0" xfId="2" applyNumberFormat="1" applyFont="1" applyFill="1"/>
    <xf numFmtId="168" fontId="3" fillId="3" borderId="0" xfId="0" applyNumberFormat="1" applyFont="1" applyFill="1"/>
    <xf numFmtId="166" fontId="3" fillId="3" borderId="0" xfId="0" applyNumberFormat="1" applyFont="1" applyFill="1"/>
    <xf numFmtId="0" fontId="5" fillId="2" borderId="0" xfId="0" applyFont="1" applyFill="1"/>
    <xf numFmtId="169" fontId="2" fillId="0" borderId="0" xfId="0" applyNumberFormat="1" applyFont="1"/>
    <xf numFmtId="169" fontId="2" fillId="0" borderId="0" xfId="1" applyNumberFormat="1" applyFont="1"/>
    <xf numFmtId="170" fontId="0" fillId="0" borderId="0" xfId="3" applyNumberFormat="1" applyFont="1"/>
    <xf numFmtId="171" fontId="0" fillId="0" borderId="0" xfId="3" applyNumberFormat="1" applyFont="1"/>
    <xf numFmtId="166" fontId="2" fillId="0" borderId="0" xfId="0" applyNumberFormat="1" applyFont="1"/>
    <xf numFmtId="166" fontId="0" fillId="0" borderId="0" xfId="2" applyNumberFormat="1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9" fillId="0" borderId="0" xfId="5" applyFont="1"/>
    <xf numFmtId="0" fontId="1" fillId="0" borderId="0" xfId="6"/>
    <xf numFmtId="0" fontId="9" fillId="4" borderId="0" xfId="5" applyFont="1" applyFill="1"/>
    <xf numFmtId="0" fontId="2" fillId="0" borderId="0" xfId="6" applyFont="1"/>
    <xf numFmtId="0" fontId="5" fillId="4" borderId="0" xfId="5" applyFont="1" applyFill="1"/>
    <xf numFmtId="0" fontId="10" fillId="4" borderId="0" xfId="4" applyFont="1" applyFill="1"/>
    <xf numFmtId="0" fontId="11" fillId="4" borderId="0" xfId="5" applyFont="1" applyFill="1"/>
    <xf numFmtId="0" fontId="2" fillId="0" borderId="0" xfId="6" quotePrefix="1" applyFont="1" applyAlignment="1">
      <alignment horizontal="right"/>
    </xf>
    <xf numFmtId="0" fontId="2" fillId="0" borderId="0" xfId="6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right"/>
    </xf>
    <xf numFmtId="0" fontId="7" fillId="0" borderId="0" xfId="4"/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vertical="top" wrapText="1"/>
    </xf>
  </cellXfs>
  <cellStyles count="7">
    <cellStyle name="Comma" xfId="3" builtinId="3"/>
    <cellStyle name="Currency" xfId="1" builtinId="4"/>
    <cellStyle name="Hyperlink" xfId="4" builtinId="8"/>
    <cellStyle name="Normal" xfId="0" builtinId="0"/>
    <cellStyle name="Normal 2" xfId="5" xr:uid="{F5FCF55A-EC13-478A-8795-5C191AF5414A}"/>
    <cellStyle name="Normal 2 2" xfId="6" xr:uid="{CE3162FC-2C01-4F56-A968-41BB3AAAF547}"/>
    <cellStyle name="Percent" xfId="2" builtinId="5"/>
  </cellStyles>
  <dxfs count="0"/>
  <tableStyles count="1" defaultTableStyle="TableStyleMedium2" defaultPivotStyle="PivotStyleLight16">
    <tableStyle name="Invisible" pivot="0" table="0" count="0" xr9:uid="{0F748058-BB0C-4B08-B430-D7E223F6AFF1}"/>
  </tableStyles>
  <colors>
    <mruColors>
      <color rgb="FF50B47F"/>
      <color rgb="FF8FCF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0B47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2E4-4FA9-B886-709D7D9F9048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E4-4FA9-B886-709D7D9F9048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2E4-4FA9-B886-709D7D9F9048}"/>
              </c:ext>
            </c:extLst>
          </c:dPt>
          <c:dPt>
            <c:idx val="3"/>
            <c:bubble3D val="0"/>
            <c:spPr>
              <a:solidFill>
                <a:srgbClr val="8FCFA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E4-4FA9-B886-709D7D9F90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Charts!$A$3:$A$6</c:f>
              <c:strCache>
                <c:ptCount val="4"/>
                <c:pt idx="0">
                  <c:v>Own sales</c:v>
                </c:pt>
                <c:pt idx="1">
                  <c:v>Competitor A</c:v>
                </c:pt>
                <c:pt idx="2">
                  <c:v>Competitor B</c:v>
                </c:pt>
                <c:pt idx="3">
                  <c:v>Competitor C</c:v>
                </c:pt>
              </c:strCache>
            </c:strRef>
          </c:cat>
          <c:val>
            <c:numRef>
              <c:f>Charts!$B$3:$B$6</c:f>
              <c:numCache>
                <c:formatCode>_("$"* #,##0_);_("$"* \(#,##0\);_("$"* "-"??_);_(@_)</c:formatCode>
                <c:ptCount val="4"/>
                <c:pt idx="0">
                  <c:v>300</c:v>
                </c:pt>
                <c:pt idx="1">
                  <c:v>405</c:v>
                </c:pt>
                <c:pt idx="2">
                  <c:v>250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4-4FA9-B886-709D7D9F9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Diversity</a:t>
            </a:r>
            <a:r>
              <a:rPr lang="en-US" baseline="0"/>
              <a:t> in the workforce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Charts!$A$36</c:f>
              <c:strCache>
                <c:ptCount val="1"/>
                <c:pt idx="0">
                  <c:v>Employees from outside main country</c:v>
                </c:pt>
              </c:strCache>
            </c:strRef>
          </c:tx>
          <c:spPr>
            <a:solidFill>
              <a:srgbClr val="8FCFA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Charts!$B$35:$D$35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Charts!$B$36:$D$36</c:f>
              <c:numCache>
                <c:formatCode>General</c:formatCode>
                <c:ptCount val="3"/>
                <c:pt idx="0" formatCode="_(* #,##0_);_(* \(#,##0\);_(* &quot;-&quot;??_);_(@_)">
                  <c:v>300</c:v>
                </c:pt>
                <c:pt idx="1">
                  <c:v>320</c:v>
                </c:pt>
                <c:pt idx="2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D-4529-B048-3C409EA5B90E}"/>
            </c:ext>
          </c:extLst>
        </c:ser>
        <c:ser>
          <c:idx val="1"/>
          <c:order val="1"/>
          <c:tx>
            <c:strRef>
              <c:f>Charts!$A$37</c:f>
              <c:strCache>
                <c:ptCount val="1"/>
                <c:pt idx="0">
                  <c:v>Employees from main country</c:v>
                </c:pt>
              </c:strCache>
            </c:strRef>
          </c:tx>
          <c:spPr>
            <a:solidFill>
              <a:srgbClr val="50B4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Charts!$B$35:$D$35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Charts!$B$37:$D$37</c:f>
              <c:numCache>
                <c:formatCode>General</c:formatCode>
                <c:ptCount val="3"/>
                <c:pt idx="0" formatCode="_(* #,##0_);_(* \(#,##0\);_(* &quot;-&quot;??_);_(@_)">
                  <c:v>500</c:v>
                </c:pt>
                <c:pt idx="1">
                  <c:v>470</c:v>
                </c:pt>
                <c:pt idx="2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D-4529-B048-3C409EA5B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137887"/>
        <c:axId val="2046023039"/>
      </c:barChart>
      <c:catAx>
        <c:axId val="204213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23039"/>
        <c:crosses val="autoZero"/>
        <c:auto val="1"/>
        <c:lblAlgn val="ctr"/>
        <c:lblOffset val="100"/>
        <c:noMultiLvlLbl val="0"/>
      </c:catAx>
      <c:valAx>
        <c:axId val="20460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1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Diversity in the workforce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Charts!$A$36</c:f>
              <c:strCache>
                <c:ptCount val="1"/>
                <c:pt idx="0">
                  <c:v>Employees from outside main country</c:v>
                </c:pt>
              </c:strCache>
            </c:strRef>
          </c:tx>
          <c:spPr>
            <a:solidFill>
              <a:srgbClr val="8FCFA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Charts!$B$35:$D$35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Charts!$B$36:$D$36</c:f>
              <c:numCache>
                <c:formatCode>General</c:formatCode>
                <c:ptCount val="3"/>
                <c:pt idx="0" formatCode="_(* #,##0_);_(* \(#,##0\);_(* &quot;-&quot;??_);_(@_)">
                  <c:v>300</c:v>
                </c:pt>
                <c:pt idx="1">
                  <c:v>320</c:v>
                </c:pt>
                <c:pt idx="2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D-427E-A987-81699BAFA7F4}"/>
            </c:ext>
          </c:extLst>
        </c:ser>
        <c:ser>
          <c:idx val="1"/>
          <c:order val="1"/>
          <c:tx>
            <c:strRef>
              <c:f>Charts!$A$37</c:f>
              <c:strCache>
                <c:ptCount val="1"/>
                <c:pt idx="0">
                  <c:v>Employees from main country</c:v>
                </c:pt>
              </c:strCache>
            </c:strRef>
          </c:tx>
          <c:spPr>
            <a:solidFill>
              <a:srgbClr val="50B4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Charts!$B$35:$D$35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Charts!$B$37:$D$37</c:f>
              <c:numCache>
                <c:formatCode>General</c:formatCode>
                <c:ptCount val="3"/>
                <c:pt idx="0" formatCode="_(* #,##0_);_(* \(#,##0\);_(* &quot;-&quot;??_);_(@_)">
                  <c:v>500</c:v>
                </c:pt>
                <c:pt idx="1">
                  <c:v>470</c:v>
                </c:pt>
                <c:pt idx="2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D-427E-A987-81699BAFA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643839"/>
        <c:axId val="2045995583"/>
      </c:barChart>
      <c:catAx>
        <c:axId val="147164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95583"/>
        <c:crosses val="autoZero"/>
        <c:auto val="1"/>
        <c:lblAlgn val="ctr"/>
        <c:lblOffset val="100"/>
        <c:noMultiLvlLbl val="0"/>
      </c:catAx>
      <c:valAx>
        <c:axId val="20459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64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Charts!$S$35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rgbClr val="50B47F"/>
              </a:solidFill>
              <a:round/>
            </a:ln>
            <a:effectLst/>
          </c:spPr>
          <c:marker>
            <c:symbol val="none"/>
          </c:marker>
          <c:trendline>
            <c:name>Trendline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Charts!$T$34:$AE$34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Charts!$T$35:$AE$35</c:f>
              <c:numCache>
                <c:formatCode>_([$$-409]* #,##0_);_([$$-409]* \(#,##0\);_([$$-409]* "-"??_);_(@_)</c:formatCode>
                <c:ptCount val="12"/>
                <c:pt idx="0">
                  <c:v>1220</c:v>
                </c:pt>
                <c:pt idx="1">
                  <c:v>1351</c:v>
                </c:pt>
                <c:pt idx="2">
                  <c:v>1146</c:v>
                </c:pt>
                <c:pt idx="3">
                  <c:v>1072</c:v>
                </c:pt>
                <c:pt idx="4">
                  <c:v>1182</c:v>
                </c:pt>
                <c:pt idx="5">
                  <c:v>1137</c:v>
                </c:pt>
                <c:pt idx="6">
                  <c:v>1230</c:v>
                </c:pt>
                <c:pt idx="7">
                  <c:v>1057</c:v>
                </c:pt>
                <c:pt idx="8">
                  <c:v>1216</c:v>
                </c:pt>
                <c:pt idx="9">
                  <c:v>1271</c:v>
                </c:pt>
                <c:pt idx="10">
                  <c:v>1020</c:v>
                </c:pt>
                <c:pt idx="11">
                  <c:v>1010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F-4A0D-8DCF-3163BAC32B1A}"/>
            </c:ext>
          </c:extLst>
        </c:ser>
        <c:ser>
          <c:idx val="1"/>
          <c:order val="1"/>
          <c:tx>
            <c:strRef>
              <c:f>Charts!$S$36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Charts!$T$34:$AE$34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Charts!$T$36:$AE$36</c:f>
              <c:numCache>
                <c:formatCode>_([$$-409]* #,##0_);_([$$-409]* \(#,##0\);_([$$-409]* "-"??_);_(@_)</c:formatCode>
                <c:ptCount val="12"/>
                <c:pt idx="0">
                  <c:v>1299</c:v>
                </c:pt>
                <c:pt idx="1">
                  <c:v>1056</c:v>
                </c:pt>
                <c:pt idx="2">
                  <c:v>1294</c:v>
                </c:pt>
                <c:pt idx="3">
                  <c:v>1102</c:v>
                </c:pt>
                <c:pt idx="4">
                  <c:v>1157</c:v>
                </c:pt>
                <c:pt idx="5">
                  <c:v>1028</c:v>
                </c:pt>
                <c:pt idx="6">
                  <c:v>1019</c:v>
                </c:pt>
                <c:pt idx="7">
                  <c:v>1038</c:v>
                </c:pt>
                <c:pt idx="8">
                  <c:v>1345</c:v>
                </c:pt>
                <c:pt idx="9">
                  <c:v>1100</c:v>
                </c:pt>
                <c:pt idx="10">
                  <c:v>1357</c:v>
                </c:pt>
                <c:pt idx="11">
                  <c:v>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F-4A0D-8DCF-3163BAC32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157503"/>
        <c:axId val="2046022207"/>
      </c:lineChart>
      <c:catAx>
        <c:axId val="135215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22207"/>
        <c:crosses val="autoZero"/>
        <c:auto val="1"/>
        <c:lblAlgn val="ctr"/>
        <c:lblOffset val="100"/>
        <c:noMultiLvlLbl val="0"/>
      </c:catAx>
      <c:valAx>
        <c:axId val="2046022207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5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Charts!$S$35</c:f>
              <c:strCache>
                <c:ptCount val="1"/>
                <c:pt idx="0">
                  <c:v>Actuals</c:v>
                </c:pt>
              </c:strCache>
            </c:strRef>
          </c:tx>
          <c:spPr>
            <a:solidFill>
              <a:srgbClr val="50B47F"/>
            </a:solidFill>
            <a:ln>
              <a:noFill/>
            </a:ln>
            <a:effectLst/>
          </c:spPr>
          <c:invertIfNegative val="0"/>
          <c:cat>
            <c:strRef>
              <c:f>Charts!$T$34:$AE$34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Charts!$T$35:$AE$35</c:f>
              <c:numCache>
                <c:formatCode>_([$$-409]* #,##0_);_([$$-409]* \(#,##0\);_([$$-409]* "-"??_);_(@_)</c:formatCode>
                <c:ptCount val="12"/>
                <c:pt idx="0">
                  <c:v>1220</c:v>
                </c:pt>
                <c:pt idx="1">
                  <c:v>1351</c:v>
                </c:pt>
                <c:pt idx="2">
                  <c:v>1146</c:v>
                </c:pt>
                <c:pt idx="3">
                  <c:v>1072</c:v>
                </c:pt>
                <c:pt idx="4">
                  <c:v>1182</c:v>
                </c:pt>
                <c:pt idx="5">
                  <c:v>1137</c:v>
                </c:pt>
                <c:pt idx="6">
                  <c:v>1230</c:v>
                </c:pt>
                <c:pt idx="7">
                  <c:v>1057</c:v>
                </c:pt>
                <c:pt idx="8">
                  <c:v>1216</c:v>
                </c:pt>
                <c:pt idx="9">
                  <c:v>1271</c:v>
                </c:pt>
                <c:pt idx="10">
                  <c:v>1020</c:v>
                </c:pt>
                <c:pt idx="11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E-427D-B8A5-7E69E7E4DB29}"/>
            </c:ext>
          </c:extLst>
        </c:ser>
        <c:ser>
          <c:idx val="1"/>
          <c:order val="1"/>
          <c:tx>
            <c:strRef>
              <c:f>Charts!$S$36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Charts!$T$34:$AE$34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Charts!$T$36:$AE$36</c:f>
              <c:numCache>
                <c:formatCode>_([$$-409]* #,##0_);_([$$-409]* \(#,##0\);_([$$-409]* "-"??_);_(@_)</c:formatCode>
                <c:ptCount val="12"/>
                <c:pt idx="0">
                  <c:v>1299</c:v>
                </c:pt>
                <c:pt idx="1">
                  <c:v>1056</c:v>
                </c:pt>
                <c:pt idx="2">
                  <c:v>1294</c:v>
                </c:pt>
                <c:pt idx="3">
                  <c:v>1102</c:v>
                </c:pt>
                <c:pt idx="4">
                  <c:v>1157</c:v>
                </c:pt>
                <c:pt idx="5">
                  <c:v>1028</c:v>
                </c:pt>
                <c:pt idx="6">
                  <c:v>1019</c:v>
                </c:pt>
                <c:pt idx="7">
                  <c:v>1038</c:v>
                </c:pt>
                <c:pt idx="8">
                  <c:v>1345</c:v>
                </c:pt>
                <c:pt idx="9">
                  <c:v>1100</c:v>
                </c:pt>
                <c:pt idx="10">
                  <c:v>1357</c:v>
                </c:pt>
                <c:pt idx="11">
                  <c:v>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E-427D-B8A5-7E69E7E4D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573231"/>
        <c:axId val="2046069631"/>
      </c:barChart>
      <c:catAx>
        <c:axId val="162157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69631"/>
        <c:crosses val="autoZero"/>
        <c:auto val="1"/>
        <c:lblAlgn val="ctr"/>
        <c:lblOffset val="100"/>
        <c:noMultiLvlLbl val="0"/>
      </c:catAx>
      <c:valAx>
        <c:axId val="204606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57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Cash Conversion Cycle (in days)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Cash Conversion Cycle (in days)</a:t>
          </a:r>
        </a:p>
      </cx:txPr>
    </cx:title>
    <cx:plotArea>
      <cx:plotAreaRegion>
        <cx:series layoutId="waterfall" uniqueId="{ABDE44EC-6B35-4DD5-84C2-05F0244D4BD6}">
          <cx:dataPt idx="0">
            <cx:spPr>
              <a:solidFill>
                <a:srgbClr val="8FCFAD"/>
              </a:solidFill>
            </cx:spPr>
          </cx:dataPt>
          <cx:dataPt idx="1">
            <cx:spPr>
              <a:solidFill>
                <a:srgbClr val="8FCFAD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rgbClr val="50B47F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1"/>
                </a:pPr>
                <a:endPara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days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days</a:t>
              </a:r>
            </a:p>
          </cx:txPr>
        </cx:title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Profit &amp; Loss Bridge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Profit &amp; Loss Bridge</a:t>
          </a:r>
        </a:p>
      </cx:txPr>
    </cx:title>
    <cx:plotArea>
      <cx:plotAreaRegion>
        <cx:series layoutId="waterfall" uniqueId="{D8138B0C-5FFA-4150-86F0-A26A59588AB2}">
          <cx:dataPt idx="0">
            <cx:spPr>
              <a:solidFill>
                <a:srgbClr val="50B47F"/>
              </a:solidFill>
            </cx:spPr>
          </cx:dataPt>
          <cx:dataPt idx="1">
            <cx:spPr>
              <a:solidFill>
                <a:sysClr val="window" lastClr="FFFFFF">
                  <a:lumMod val="75000"/>
                </a:sysClr>
              </a:solidFill>
            </cx:spPr>
          </cx:dataPt>
          <cx:dataPt idx="2">
            <cx:spPr>
              <a:solidFill>
                <a:srgbClr val="50B47F"/>
              </a:solidFill>
            </cx:spPr>
          </cx:dataPt>
          <cx:dataPt idx="3">
            <cx:spPr>
              <a:solidFill>
                <a:sysClr val="window" lastClr="FFFFFF">
                  <a:lumMod val="75000"/>
                </a:sysClr>
              </a:solidFill>
            </cx:spPr>
          </cx:dataPt>
          <cx:dataPt idx="4">
            <cx:spPr>
              <a:solidFill>
                <a:srgbClr val="50B47F"/>
              </a:solidFill>
            </cx:spPr>
          </cx:dataPt>
          <cx:dataPt idx="5">
            <cx:spPr>
              <a:solidFill>
                <a:sysClr val="window" lastClr="FFFFFF">
                  <a:lumMod val="75000"/>
                </a:sysClr>
              </a:solidFill>
            </cx:spPr>
          </cx:dataPt>
          <cx:dataPt idx="6">
            <cx:spPr>
              <a:solidFill>
                <a:sysClr val="window" lastClr="FFFFFF">
                  <a:lumMod val="75000"/>
                </a:sysClr>
              </a:solidFill>
            </cx:spPr>
          </cx:dataPt>
          <cx:dataPt idx="7">
            <cx:spPr>
              <a:solidFill>
                <a:srgbClr val="50B47F"/>
              </a:solidFill>
            </cx:spPr>
          </cx:dataPt>
          <cx:dataLabels pos="outEnd"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/>
                  </a:pPr>
                  <a:r>
                    <a:rPr lang="en-US" sz="900" b="1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 $1250,0 </a:t>
                  </a:r>
                </a:p>
              </cx:txPr>
              <cx:visibility seriesName="0" categoryName="0" value="1"/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/>
                  </a:pPr>
                  <a:r>
                    <a:rPr lang="en-US" sz="900" b="1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 $380,0 </a:t>
                  </a:r>
                </a:p>
              </cx:txPr>
              <cx:visibility seriesName="0" categoryName="0" value="1"/>
            </cx:dataLabel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/>
                  </a:pPr>
                  <a:r>
                    <a:rPr lang="en-US" sz="900" b="1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 $180,0 </a:t>
                  </a:r>
                </a:p>
              </cx:txPr>
              <cx:visibility seriesName="0" categoryName="0" value="1"/>
            </cx:dataLabel>
            <cx:dataLabel idx="7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/>
                  </a:pPr>
                  <a:r>
                    <a:rPr lang="en-US" sz="900" b="1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 $75,0 </a:t>
                  </a:r>
                </a:p>
              </cx:txPr>
              <cx:visibility seriesName="0" categoryName="0" value="1"/>
            </cx:dataLabel>
          </cx:dataLabels>
          <cx:dataId val="0"/>
          <cx:layoutPr>
            <cx:subtotals>
              <cx:idx val="2"/>
              <cx:idx val="4"/>
              <cx:idx val="7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Operational Cash Flow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Operational Cash Flow</a:t>
          </a:r>
        </a:p>
      </cx:txPr>
    </cx:title>
    <cx:plotArea>
      <cx:plotAreaRegion>
        <cx:series layoutId="waterfall" uniqueId="{4961F895-65D2-4D13-95C8-090B69336E36}">
          <cx:dataPt idx="0">
            <cx:spPr>
              <a:solidFill>
                <a:srgbClr val="50B47F"/>
              </a:solidFill>
            </cx:spPr>
          </cx:dataPt>
          <cx:dataPt idx="1">
            <cx:spPr>
              <a:solidFill>
                <a:srgbClr val="8FCFAD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rgbClr val="50B47F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microsoft.com/office/2014/relationships/chartEx" Target="../charts/chartEx2.xml"/><Relationship Id="rId7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21</xdr:row>
      <xdr:rowOff>19050</xdr:rowOff>
    </xdr:from>
    <xdr:to>
      <xdr:col>12</xdr:col>
      <xdr:colOff>437029</xdr:colOff>
      <xdr:row>25</xdr:row>
      <xdr:rowOff>38100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BB857CA0-2A2B-4339-B4D1-EA77E13C5F4F}"/>
            </a:ext>
          </a:extLst>
        </xdr:cNvPr>
        <xdr:cNvGrpSpPr/>
      </xdr:nvGrpSpPr>
      <xdr:grpSpPr>
        <a:xfrm>
          <a:off x="4962524" y="3781425"/>
          <a:ext cx="6475880" cy="781050"/>
          <a:chOff x="4257674" y="8324850"/>
          <a:chExt cx="7353301" cy="66675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0C41C19-E944-4C39-BBC8-FCDCA604CD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57674" y="8324850"/>
            <a:ext cx="7353301" cy="666750"/>
          </a:xfrm>
          <a:prstGeom prst="rect">
            <a:avLst/>
          </a:prstGeom>
        </xdr:spPr>
      </xdr:pic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3D1917A7-ED4E-490E-91F8-9165CCB383B3}"/>
              </a:ext>
            </a:extLst>
          </xdr:cNvPr>
          <xdr:cNvSpPr/>
        </xdr:nvSpPr>
        <xdr:spPr>
          <a:xfrm>
            <a:off x="4333875" y="8572500"/>
            <a:ext cx="819150" cy="2095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F37F92CF-1CE0-4FFB-8465-AFB70792C296}"/>
              </a:ext>
            </a:extLst>
          </xdr:cNvPr>
          <xdr:cNvSpPr/>
        </xdr:nvSpPr>
        <xdr:spPr>
          <a:xfrm>
            <a:off x="7248525" y="8429625"/>
            <a:ext cx="361950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66674</xdr:colOff>
      <xdr:row>29</xdr:row>
      <xdr:rowOff>95250</xdr:rowOff>
    </xdr:from>
    <xdr:to>
      <xdr:col>12</xdr:col>
      <xdr:colOff>456079</xdr:colOff>
      <xdr:row>33</xdr:row>
      <xdr:rowOff>114300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F7168F5C-76D5-49F2-B47A-FB538813784F}"/>
            </a:ext>
          </a:extLst>
        </xdr:cNvPr>
        <xdr:cNvGrpSpPr/>
      </xdr:nvGrpSpPr>
      <xdr:grpSpPr>
        <a:xfrm>
          <a:off x="4981574" y="5381625"/>
          <a:ext cx="6475880" cy="781050"/>
          <a:chOff x="4276724" y="9696450"/>
          <a:chExt cx="7353301" cy="666750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59C08C5F-3E95-4F86-BB26-B3EACEBDAA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76724" y="9696450"/>
            <a:ext cx="7353301" cy="666750"/>
          </a:xfrm>
          <a:prstGeom prst="rect">
            <a:avLst/>
          </a:prstGeom>
        </xdr:spPr>
      </xdr:pic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85DDBD49-2367-4FAC-A492-4F9EFCDE0EDD}"/>
              </a:ext>
            </a:extLst>
          </xdr:cNvPr>
          <xdr:cNvSpPr/>
        </xdr:nvSpPr>
        <xdr:spPr>
          <a:xfrm>
            <a:off x="9782174" y="9791700"/>
            <a:ext cx="923926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85725</xdr:colOff>
      <xdr:row>35</xdr:row>
      <xdr:rowOff>47625</xdr:rowOff>
    </xdr:from>
    <xdr:to>
      <xdr:col>12</xdr:col>
      <xdr:colOff>420024</xdr:colOff>
      <xdr:row>39</xdr:row>
      <xdr:rowOff>133350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C9FE4DF1-58D7-4A54-8C62-0A00912EA440}"/>
            </a:ext>
          </a:extLst>
        </xdr:cNvPr>
        <xdr:cNvGrpSpPr/>
      </xdr:nvGrpSpPr>
      <xdr:grpSpPr>
        <a:xfrm>
          <a:off x="5000625" y="6477000"/>
          <a:ext cx="6420774" cy="847725"/>
          <a:chOff x="4295775" y="10620375"/>
          <a:chExt cx="7334250" cy="733425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FEE762FC-9196-4B7D-B7C8-53EA8F01FA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8333"/>
          <a:stretch/>
        </xdr:blipFill>
        <xdr:spPr>
          <a:xfrm>
            <a:off x="4295775" y="10620375"/>
            <a:ext cx="7334250" cy="733425"/>
          </a:xfrm>
          <a:prstGeom prst="rect">
            <a:avLst/>
          </a:prstGeom>
        </xdr:spPr>
      </xdr:pic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B5570AB-2BFD-415A-AAC7-E4D9E972AC24}"/>
              </a:ext>
            </a:extLst>
          </xdr:cNvPr>
          <xdr:cNvSpPr/>
        </xdr:nvSpPr>
        <xdr:spPr>
          <a:xfrm>
            <a:off x="10848975" y="10648949"/>
            <a:ext cx="762000" cy="2381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33337</xdr:rowOff>
    </xdr:from>
    <xdr:to>
      <xdr:col>7</xdr:col>
      <xdr:colOff>66675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1C553-4846-486B-AF45-6282CA3FB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11</xdr:row>
      <xdr:rowOff>38100</xdr:rowOff>
    </xdr:from>
    <xdr:to>
      <xdr:col>16</xdr:col>
      <xdr:colOff>28575</xdr:colOff>
      <xdr:row>28</xdr:row>
      <xdr:rowOff>28575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1220CD87-F8BC-4F4F-81BA-BC8B8DF1AA11}"/>
            </a:ext>
          </a:extLst>
        </xdr:cNvPr>
        <xdr:cNvGrpSpPr/>
      </xdr:nvGrpSpPr>
      <xdr:grpSpPr>
        <a:xfrm>
          <a:off x="5791200" y="1819275"/>
          <a:ext cx="4905375" cy="2743200"/>
          <a:chOff x="5829300" y="1657350"/>
          <a:chExt cx="4905375" cy="27432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" name="Chart 2">
                <a:extLst>
                  <a:ext uri="{FF2B5EF4-FFF2-40B4-BE49-F238E27FC236}">
                    <a16:creationId xmlns:a16="http://schemas.microsoft.com/office/drawing/2014/main" id="{86440A9D-205B-4327-9EF9-FBCEB18F3CE8}"/>
                  </a:ext>
                </a:extLst>
              </xdr:cNvPr>
              <xdr:cNvGraphicFramePr/>
            </xdr:nvGraphicFramePr>
            <xdr:xfrm>
              <a:off x="5829300" y="1657350"/>
              <a:ext cx="4905375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829300" y="1657350"/>
                <a:ext cx="4905375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92879761-685E-42F3-9E0A-6594AB3CE5C9}"/>
              </a:ext>
            </a:extLst>
          </xdr:cNvPr>
          <xdr:cNvSpPr/>
        </xdr:nvSpPr>
        <xdr:spPr>
          <a:xfrm>
            <a:off x="9563100" y="2075806"/>
            <a:ext cx="1076158" cy="2282477"/>
          </a:xfrm>
          <a:prstGeom prst="rect">
            <a:avLst/>
          </a:prstGeom>
          <a:noFill/>
          <a:ln w="31750">
            <a:solidFill>
              <a:srgbClr val="50B47F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595311</xdr:colOff>
      <xdr:row>10</xdr:row>
      <xdr:rowOff>80961</xdr:rowOff>
    </xdr:from>
    <xdr:to>
      <xdr:col>29</xdr:col>
      <xdr:colOff>95250</xdr:colOff>
      <xdr:row>28</xdr:row>
      <xdr:rowOff>44823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E1896B59-C8ED-488B-A79C-D521476A88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2911" y="1700211"/>
              <a:ext cx="7577139" cy="28785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42862</xdr:colOff>
      <xdr:row>38</xdr:row>
      <xdr:rowOff>147637</xdr:rowOff>
    </xdr:from>
    <xdr:to>
      <xdr:col>7</xdr:col>
      <xdr:colOff>52387</xdr:colOff>
      <xdr:row>55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487BD7-CDF1-4E38-BB04-4376230AB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461962</xdr:colOff>
      <xdr:row>38</xdr:row>
      <xdr:rowOff>138112</xdr:rowOff>
    </xdr:from>
    <xdr:to>
      <xdr:col>16</xdr:col>
      <xdr:colOff>28575</xdr:colOff>
      <xdr:row>55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D0069FC4-B95A-484E-875B-EF93B65E1C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4037" y="6291262"/>
              <a:ext cx="50625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42862</xdr:colOff>
      <xdr:row>56</xdr:row>
      <xdr:rowOff>42862</xdr:rowOff>
    </xdr:from>
    <xdr:to>
      <xdr:col>7</xdr:col>
      <xdr:colOff>52387</xdr:colOff>
      <xdr:row>73</xdr:row>
      <xdr:rowOff>33337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FA4F73B-A23E-465E-BD5F-C8A683322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23811</xdr:colOff>
      <xdr:row>36</xdr:row>
      <xdr:rowOff>138112</xdr:rowOff>
    </xdr:from>
    <xdr:to>
      <xdr:col>29</xdr:col>
      <xdr:colOff>9524</xdr:colOff>
      <xdr:row>54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BDF42DD-4829-4177-970B-D5547B010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23811</xdr:colOff>
      <xdr:row>55</xdr:row>
      <xdr:rowOff>128587</xdr:rowOff>
    </xdr:from>
    <xdr:to>
      <xdr:col>28</xdr:col>
      <xdr:colOff>676274</xdr:colOff>
      <xdr:row>72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DC3F95-97BC-454C-87D4-E4210859C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C162-4030-49C3-9C48-94311B42F12D}">
  <sheetPr>
    <tabColor rgb="FFC00000"/>
  </sheetPr>
  <dimension ref="A1:G46"/>
  <sheetViews>
    <sheetView showGridLines="0" showRowColHeaders="0" tabSelected="1" topLeftCell="A26" zoomScaleNormal="100" workbookViewId="0">
      <selection activeCell="C42" sqref="C42:I51"/>
    </sheetView>
  </sheetViews>
  <sheetFormatPr defaultColWidth="10.140625" defaultRowHeight="15" x14ac:dyDescent="0.2"/>
  <cols>
    <col min="1" max="1" width="24.140625" style="26" customWidth="1"/>
    <col min="2" max="2" width="22.85546875" style="25" customWidth="1"/>
    <col min="3" max="3" width="26.7109375" style="25" customWidth="1"/>
    <col min="4" max="16384" width="10.140625" style="25"/>
  </cols>
  <sheetData>
    <row r="1" spans="1:4" x14ac:dyDescent="0.2">
      <c r="A1" s="24"/>
    </row>
    <row r="2" spans="1:4" x14ac:dyDescent="0.2">
      <c r="A2" s="24"/>
    </row>
    <row r="3" spans="1:4" x14ac:dyDescent="0.2">
      <c r="A3" s="24"/>
    </row>
    <row r="4" spans="1:4" ht="3.6" customHeight="1" x14ac:dyDescent="0.2">
      <c r="A4" s="24"/>
    </row>
    <row r="5" spans="1:4" x14ac:dyDescent="0.2">
      <c r="B5" s="27" t="s">
        <v>105</v>
      </c>
      <c r="D5" s="27" t="s">
        <v>130</v>
      </c>
    </row>
    <row r="7" spans="1:4" ht="12.75" x14ac:dyDescent="0.2">
      <c r="A7" s="28" t="s">
        <v>106</v>
      </c>
      <c r="B7" s="27" t="s">
        <v>107</v>
      </c>
      <c r="D7" s="25" t="s">
        <v>117</v>
      </c>
    </row>
    <row r="8" spans="1:4" x14ac:dyDescent="0.2">
      <c r="D8" s="25" t="s">
        <v>110</v>
      </c>
    </row>
    <row r="9" spans="1:4" ht="12.75" x14ac:dyDescent="0.2">
      <c r="A9" s="29" t="s">
        <v>115</v>
      </c>
    </row>
    <row r="10" spans="1:4" ht="12.75" x14ac:dyDescent="0.2">
      <c r="A10" s="29" t="s">
        <v>113</v>
      </c>
      <c r="D10" s="25" t="s">
        <v>116</v>
      </c>
    </row>
    <row r="11" spans="1:4" x14ac:dyDescent="0.2">
      <c r="A11" s="30"/>
    </row>
    <row r="12" spans="1:4" x14ac:dyDescent="0.2">
      <c r="B12" s="27" t="s">
        <v>108</v>
      </c>
      <c r="D12" s="27">
        <v>1</v>
      </c>
    </row>
    <row r="14" spans="1:4" x14ac:dyDescent="0.2">
      <c r="B14" s="27" t="s">
        <v>109</v>
      </c>
      <c r="C14" s="31" t="s">
        <v>111</v>
      </c>
      <c r="D14" s="25" t="s">
        <v>112</v>
      </c>
    </row>
    <row r="15" spans="1:4" x14ac:dyDescent="0.2">
      <c r="B15" s="27"/>
      <c r="C15" s="31" t="s">
        <v>114</v>
      </c>
      <c r="D15" s="25" t="s">
        <v>118</v>
      </c>
    </row>
    <row r="16" spans="1:4" x14ac:dyDescent="0.2">
      <c r="C16" s="32"/>
    </row>
    <row r="18" spans="2:7" x14ac:dyDescent="0.2">
      <c r="B18" s="1" t="s">
        <v>119</v>
      </c>
      <c r="C18" s="33"/>
      <c r="D18" s="34" t="s">
        <v>120</v>
      </c>
      <c r="E18" s="35"/>
      <c r="F18" s="35"/>
      <c r="G18" s="35"/>
    </row>
    <row r="19" spans="2:7" x14ac:dyDescent="0.2">
      <c r="B19" s="35"/>
      <c r="C19" s="35"/>
      <c r="D19" s="34" t="s">
        <v>121</v>
      </c>
      <c r="E19" s="35"/>
      <c r="F19" s="35"/>
      <c r="G19" s="35"/>
    </row>
    <row r="20" spans="2:7" x14ac:dyDescent="0.2">
      <c r="B20" s="35"/>
      <c r="C20" s="35"/>
      <c r="D20" s="35"/>
      <c r="E20" s="35"/>
      <c r="F20" s="35"/>
      <c r="G20" s="35"/>
    </row>
    <row r="21" spans="2:7" x14ac:dyDescent="0.2">
      <c r="B21" s="35"/>
      <c r="C21" s="36" t="s">
        <v>122</v>
      </c>
      <c r="D21" s="35" t="s">
        <v>123</v>
      </c>
      <c r="E21" s="35"/>
      <c r="F21" s="35"/>
      <c r="G21" s="35"/>
    </row>
    <row r="22" spans="2:7" x14ac:dyDescent="0.2">
      <c r="B22" s="35"/>
      <c r="C22" s="35"/>
      <c r="D22" s="33"/>
      <c r="E22" s="35"/>
      <c r="F22" s="35"/>
      <c r="G22" s="35"/>
    </row>
    <row r="23" spans="2:7" x14ac:dyDescent="0.2">
      <c r="B23" s="35"/>
      <c r="C23" s="35"/>
      <c r="D23" s="33"/>
      <c r="E23" s="35"/>
      <c r="F23" s="35"/>
      <c r="G23" s="35"/>
    </row>
    <row r="24" spans="2:7" x14ac:dyDescent="0.2">
      <c r="B24" s="35"/>
      <c r="C24" s="35"/>
      <c r="D24" s="33"/>
      <c r="E24" s="35"/>
      <c r="F24" s="35"/>
      <c r="G24" s="35"/>
    </row>
    <row r="25" spans="2:7" x14ac:dyDescent="0.2">
      <c r="B25" s="35"/>
      <c r="C25" s="35"/>
      <c r="D25" s="33"/>
      <c r="E25" s="35"/>
      <c r="F25" s="35"/>
      <c r="G25" s="35"/>
    </row>
    <row r="26" spans="2:7" x14ac:dyDescent="0.2">
      <c r="B26" s="35"/>
      <c r="C26" s="35"/>
      <c r="D26" s="33"/>
      <c r="E26" s="35"/>
      <c r="F26" s="35"/>
      <c r="G26" s="35"/>
    </row>
    <row r="27" spans="2:7" x14ac:dyDescent="0.2">
      <c r="B27" s="35"/>
      <c r="C27" s="36" t="s">
        <v>124</v>
      </c>
      <c r="D27" s="35" t="s">
        <v>125</v>
      </c>
      <c r="E27" s="35"/>
      <c r="F27" s="35"/>
      <c r="G27" s="35"/>
    </row>
    <row r="28" spans="2:7" x14ac:dyDescent="0.2">
      <c r="B28" s="35"/>
      <c r="C28" s="35"/>
      <c r="D28" s="35"/>
      <c r="E28" s="35"/>
      <c r="F28" s="35"/>
      <c r="G28" s="35"/>
    </row>
    <row r="29" spans="2:7" x14ac:dyDescent="0.2">
      <c r="B29" s="35"/>
      <c r="C29" s="36" t="s">
        <v>126</v>
      </c>
      <c r="D29" s="35" t="s">
        <v>127</v>
      </c>
      <c r="E29" s="35"/>
      <c r="F29" s="35"/>
      <c r="G29" s="35"/>
    </row>
    <row r="30" spans="2:7" x14ac:dyDescent="0.2">
      <c r="B30" s="35"/>
      <c r="C30" s="35"/>
      <c r="D30" s="35"/>
      <c r="E30" s="35"/>
      <c r="F30" s="35"/>
      <c r="G30" s="35"/>
    </row>
    <row r="31" spans="2:7" x14ac:dyDescent="0.2">
      <c r="B31" s="35"/>
      <c r="C31" s="35"/>
      <c r="D31" s="35"/>
      <c r="E31" s="35"/>
      <c r="F31" s="35"/>
      <c r="G31" s="35"/>
    </row>
    <row r="32" spans="2:7" x14ac:dyDescent="0.2">
      <c r="B32" s="35"/>
      <c r="C32" s="35"/>
      <c r="D32" s="35"/>
      <c r="E32" s="35"/>
      <c r="F32" s="35"/>
      <c r="G32" s="35"/>
    </row>
    <row r="33" spans="2:7" x14ac:dyDescent="0.2">
      <c r="B33" s="35"/>
      <c r="C33" s="35"/>
      <c r="D33" s="35"/>
      <c r="E33" s="35"/>
      <c r="F33" s="35"/>
      <c r="G33" s="35"/>
    </row>
    <row r="34" spans="2:7" x14ac:dyDescent="0.2">
      <c r="B34" s="35"/>
      <c r="C34" s="35"/>
      <c r="D34" s="35"/>
      <c r="E34" s="35"/>
      <c r="F34" s="35"/>
      <c r="G34" s="35"/>
    </row>
    <row r="35" spans="2:7" x14ac:dyDescent="0.2">
      <c r="B35" s="35"/>
      <c r="C35" s="36" t="s">
        <v>128</v>
      </c>
      <c r="D35" s="35" t="s">
        <v>129</v>
      </c>
      <c r="E35" s="35"/>
      <c r="F35" s="35"/>
      <c r="G35" s="35"/>
    </row>
    <row r="36" spans="2:7" x14ac:dyDescent="0.2">
      <c r="B36" s="35"/>
      <c r="C36" s="35"/>
      <c r="D36" s="35"/>
      <c r="E36" s="35"/>
      <c r="F36" s="35"/>
      <c r="G36" s="35"/>
    </row>
    <row r="37" spans="2:7" x14ac:dyDescent="0.2">
      <c r="B37" s="35"/>
      <c r="C37" s="35"/>
      <c r="D37" s="35"/>
      <c r="E37" s="35"/>
      <c r="F37" s="35"/>
      <c r="G37" s="35"/>
    </row>
    <row r="38" spans="2:7" x14ac:dyDescent="0.2">
      <c r="B38" s="35"/>
      <c r="C38" s="35"/>
      <c r="D38" s="35"/>
      <c r="E38" s="35"/>
      <c r="F38" s="35"/>
      <c r="G38" s="35"/>
    </row>
    <row r="39" spans="2:7" x14ac:dyDescent="0.2">
      <c r="B39" s="35"/>
      <c r="C39" s="35"/>
      <c r="D39" s="35"/>
      <c r="E39" s="35"/>
      <c r="F39" s="35"/>
      <c r="G39" s="35"/>
    </row>
    <row r="40" spans="2:7" x14ac:dyDescent="0.2">
      <c r="B40" s="35"/>
      <c r="C40" s="35"/>
      <c r="D40" s="35"/>
      <c r="E40" s="35"/>
      <c r="F40" s="35"/>
      <c r="G40" s="35"/>
    </row>
    <row r="41" spans="2:7" x14ac:dyDescent="0.2">
      <c r="B41" s="35"/>
      <c r="C41" s="35"/>
      <c r="D41" s="34"/>
      <c r="E41" s="35"/>
      <c r="F41" s="35"/>
      <c r="G41" s="35"/>
    </row>
    <row r="42" spans="2:7" x14ac:dyDescent="0.2">
      <c r="B42" s="35"/>
      <c r="C42" s="35"/>
      <c r="E42" s="35"/>
      <c r="F42" s="35"/>
      <c r="G42" s="35"/>
    </row>
    <row r="43" spans="2:7" x14ac:dyDescent="0.2">
      <c r="B43" s="35"/>
      <c r="C43" s="35"/>
      <c r="D43" s="37"/>
      <c r="E43" s="35"/>
      <c r="F43" s="35"/>
      <c r="G43" s="35"/>
    </row>
    <row r="44" spans="2:7" x14ac:dyDescent="0.2">
      <c r="B44" s="35"/>
      <c r="C44" s="35"/>
      <c r="E44" s="35"/>
      <c r="F44" s="35"/>
      <c r="G44" s="35"/>
    </row>
    <row r="45" spans="2:7" x14ac:dyDescent="0.2">
      <c r="B45" s="35"/>
      <c r="C45" s="35"/>
      <c r="E45" s="35"/>
      <c r="F45" s="35"/>
      <c r="G45" s="35"/>
    </row>
    <row r="46" spans="2:7" x14ac:dyDescent="0.2">
      <c r="B46" s="35"/>
      <c r="C46" s="35"/>
      <c r="E46" s="35"/>
      <c r="F46" s="35"/>
      <c r="G46" s="35"/>
    </row>
  </sheetData>
  <conditionalFormatting sqref="D12">
    <cfRule type="iconSet" priority="1">
      <iconSet reverse="1">
        <cfvo type="percent" val="0"/>
        <cfvo type="num" val="1" gte="0"/>
        <cfvo type="num" val="2" gte="0"/>
      </iconSet>
    </cfRule>
  </conditionalFormatting>
  <hyperlinks>
    <hyperlink ref="A9" location="'KPI Overview'!A1" display="Cap Table" xr:uid="{D01184CA-AE5F-4397-B59C-C940F1061076}"/>
    <hyperlink ref="A10" location="Charts!A1" display="Cap Table" xr:uid="{720090CF-33A0-4D32-8618-66FA78EB964C}"/>
  </hyperlinks>
  <pageMargins left="0.7" right="0.7" top="0.75" bottom="0.75" header="0.3" footer="0.3"/>
  <pageSetup paperSize="9" orientation="portrait" horizontalDpi="200" verticalDpi="200" r:id="rId1"/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A450-4E44-47FD-959F-2C2D11548B25}">
  <sheetPr>
    <tabColor rgb="FF50B47F"/>
    <pageSetUpPr autoPageBreaks="0"/>
  </sheetPr>
  <dimension ref="A1:T49"/>
  <sheetViews>
    <sheetView zoomScaleNormal="100" workbookViewId="0">
      <selection activeCell="A39" sqref="A39:C49"/>
    </sheetView>
  </sheetViews>
  <sheetFormatPr defaultRowHeight="12.75" x14ac:dyDescent="0.2"/>
  <cols>
    <col min="1" max="3" width="20.85546875" customWidth="1"/>
    <col min="4" max="5" width="3.85546875" customWidth="1"/>
    <col min="6" max="6" width="22.42578125" customWidth="1"/>
    <col min="7" max="8" width="20.85546875" customWidth="1"/>
    <col min="9" max="10" width="3.85546875" customWidth="1"/>
    <col min="11" max="13" width="20.85546875" customWidth="1"/>
    <col min="14" max="15" width="3.85546875" customWidth="1"/>
    <col min="16" max="18" width="20.85546875" customWidth="1"/>
  </cols>
  <sheetData>
    <row r="1" spans="1:20" x14ac:dyDescent="0.2">
      <c r="A1" s="7" t="s">
        <v>0</v>
      </c>
      <c r="B1" s="7"/>
      <c r="C1" s="7"/>
      <c r="F1" s="7" t="s">
        <v>14</v>
      </c>
      <c r="G1" s="7"/>
      <c r="H1" s="7"/>
      <c r="K1" s="7" t="s">
        <v>26</v>
      </c>
      <c r="L1" s="7"/>
      <c r="M1" s="7"/>
      <c r="P1" s="7" t="s">
        <v>43</v>
      </c>
      <c r="Q1" s="7"/>
      <c r="R1" s="7"/>
    </row>
    <row r="3" spans="1:20" s="1" customFormat="1" x14ac:dyDescent="0.2">
      <c r="A3" s="14" t="s">
        <v>4</v>
      </c>
      <c r="B3" s="14"/>
      <c r="C3" s="14"/>
      <c r="F3" s="14" t="s">
        <v>15</v>
      </c>
      <c r="G3" s="14"/>
      <c r="H3" s="14"/>
      <c r="K3" s="14" t="s">
        <v>29</v>
      </c>
      <c r="L3" s="14"/>
      <c r="M3" s="14"/>
      <c r="P3" s="14" t="s">
        <v>44</v>
      </c>
      <c r="Q3" s="14"/>
      <c r="R3" s="14"/>
    </row>
    <row r="4" spans="1:20" ht="13.15" customHeight="1" x14ac:dyDescent="0.2">
      <c r="A4" s="39" t="s">
        <v>102</v>
      </c>
      <c r="B4" s="39"/>
      <c r="C4" s="39"/>
      <c r="F4" s="38" t="s">
        <v>89</v>
      </c>
      <c r="G4" s="38"/>
      <c r="H4" s="38"/>
      <c r="K4" s="40" t="s">
        <v>90</v>
      </c>
      <c r="L4" s="40"/>
      <c r="M4" s="40"/>
      <c r="P4" s="40" t="s">
        <v>91</v>
      </c>
      <c r="Q4" s="40"/>
      <c r="R4" s="40"/>
    </row>
    <row r="5" spans="1:20" x14ac:dyDescent="0.2">
      <c r="A5" s="39"/>
      <c r="B5" s="39"/>
      <c r="C5" s="39"/>
      <c r="F5" s="38"/>
      <c r="G5" s="38"/>
      <c r="H5" s="38"/>
      <c r="K5" s="40"/>
      <c r="L5" s="40"/>
      <c r="M5" s="40"/>
      <c r="P5" s="40"/>
      <c r="Q5" s="40"/>
      <c r="R5" s="40"/>
    </row>
    <row r="7" spans="1:20" s="1" customFormat="1" x14ac:dyDescent="0.2">
      <c r="A7" s="2" t="s">
        <v>3</v>
      </c>
      <c r="F7" s="2" t="s">
        <v>16</v>
      </c>
      <c r="K7" s="2" t="s">
        <v>28</v>
      </c>
      <c r="P7" s="2" t="s">
        <v>45</v>
      </c>
    </row>
    <row r="9" spans="1:20" x14ac:dyDescent="0.2">
      <c r="A9" t="s">
        <v>1</v>
      </c>
      <c r="B9" s="3">
        <v>120</v>
      </c>
      <c r="F9" t="s">
        <v>17</v>
      </c>
      <c r="G9" s="6">
        <v>1250</v>
      </c>
      <c r="K9" t="s">
        <v>33</v>
      </c>
      <c r="L9" s="6">
        <v>350</v>
      </c>
      <c r="P9" t="s">
        <v>46</v>
      </c>
      <c r="Q9">
        <v>100</v>
      </c>
    </row>
    <row r="10" spans="1:20" x14ac:dyDescent="0.2">
      <c r="A10" t="s">
        <v>2</v>
      </c>
      <c r="B10" s="3">
        <v>100</v>
      </c>
      <c r="F10" t="s">
        <v>18</v>
      </c>
      <c r="G10" s="6">
        <v>870</v>
      </c>
      <c r="K10" t="s">
        <v>34</v>
      </c>
      <c r="L10" s="6">
        <v>500</v>
      </c>
      <c r="P10" t="s">
        <v>47</v>
      </c>
      <c r="Q10">
        <v>2</v>
      </c>
    </row>
    <row r="11" spans="1:20" x14ac:dyDescent="0.2">
      <c r="A11" s="7" t="s">
        <v>5</v>
      </c>
      <c r="B11" s="8">
        <f>B9/B10</f>
        <v>1.2</v>
      </c>
      <c r="C11" s="9"/>
      <c r="F11" s="7" t="s">
        <v>5</v>
      </c>
      <c r="G11" s="8">
        <f>(G9-G10)/G9</f>
        <v>0.30399999999999999</v>
      </c>
      <c r="H11" s="9"/>
      <c r="K11" t="s">
        <v>27</v>
      </c>
      <c r="L11">
        <v>31</v>
      </c>
      <c r="P11" s="7" t="s">
        <v>5</v>
      </c>
      <c r="Q11" s="10">
        <f>(Q9-Q10)/Q9</f>
        <v>0.98</v>
      </c>
      <c r="R11" s="9"/>
    </row>
    <row r="12" spans="1:20" x14ac:dyDescent="0.2">
      <c r="K12" s="7" t="s">
        <v>5</v>
      </c>
      <c r="L12" s="7">
        <f>L9/L10*L11</f>
        <v>21.7</v>
      </c>
      <c r="M12" s="9"/>
    </row>
    <row r="13" spans="1:20" x14ac:dyDescent="0.2">
      <c r="K13" s="22"/>
      <c r="L13" s="22"/>
      <c r="M13" s="23"/>
    </row>
    <row r="14" spans="1:20" s="1" customFormat="1" x14ac:dyDescent="0.2">
      <c r="A14" s="14" t="s">
        <v>6</v>
      </c>
      <c r="B14" s="14"/>
      <c r="C14" s="14"/>
      <c r="F14" s="14" t="s">
        <v>20</v>
      </c>
      <c r="G14" s="14"/>
      <c r="H14" s="14"/>
      <c r="J14"/>
      <c r="K14" s="14" t="s">
        <v>30</v>
      </c>
      <c r="L14" s="14"/>
      <c r="M14" s="14"/>
      <c r="P14" s="14" t="s">
        <v>48</v>
      </c>
      <c r="Q14" s="14"/>
      <c r="R14" s="14"/>
      <c r="S14"/>
      <c r="T14"/>
    </row>
    <row r="15" spans="1:20" s="1" customFormat="1" ht="12.75" customHeight="1" x14ac:dyDescent="0.2">
      <c r="A15" s="39" t="s">
        <v>103</v>
      </c>
      <c r="B15" s="39"/>
      <c r="C15" s="39"/>
      <c r="F15" s="38" t="s">
        <v>92</v>
      </c>
      <c r="G15" s="38"/>
      <c r="H15" s="38"/>
      <c r="J15"/>
      <c r="K15" s="38" t="s">
        <v>93</v>
      </c>
      <c r="L15" s="38"/>
      <c r="M15" s="38"/>
      <c r="P15" s="39" t="s">
        <v>94</v>
      </c>
      <c r="Q15" s="39"/>
      <c r="R15" s="39"/>
      <c r="S15"/>
      <c r="T15"/>
    </row>
    <row r="16" spans="1:20" s="1" customFormat="1" x14ac:dyDescent="0.2">
      <c r="A16" s="39"/>
      <c r="B16" s="39"/>
      <c r="C16" s="39"/>
      <c r="F16" s="38"/>
      <c r="G16" s="38"/>
      <c r="H16" s="38"/>
      <c r="J16"/>
      <c r="K16" s="38"/>
      <c r="L16" s="38"/>
      <c r="M16" s="38"/>
      <c r="P16" s="39"/>
      <c r="Q16" s="39"/>
      <c r="R16" s="39"/>
      <c r="S16"/>
      <c r="T16"/>
    </row>
    <row r="17" spans="1:20" x14ac:dyDescent="0.2">
      <c r="K17" s="1"/>
      <c r="L17" s="1"/>
      <c r="M17" s="1"/>
      <c r="P17" s="1"/>
      <c r="Q17" s="1"/>
      <c r="R17" s="1"/>
      <c r="S17" s="1"/>
      <c r="T17" s="1"/>
    </row>
    <row r="18" spans="1:20" s="1" customFormat="1" x14ac:dyDescent="0.2">
      <c r="A18" s="2" t="s">
        <v>9</v>
      </c>
      <c r="F18" s="2" t="s">
        <v>19</v>
      </c>
      <c r="K18" s="2" t="s">
        <v>31</v>
      </c>
      <c r="L18"/>
      <c r="M18"/>
      <c r="P18" s="14" t="s">
        <v>49</v>
      </c>
      <c r="Q18" s="14"/>
      <c r="R18" s="14"/>
      <c r="S18"/>
      <c r="T18"/>
    </row>
    <row r="19" spans="1:20" x14ac:dyDescent="0.2">
      <c r="K19" s="1" t="s">
        <v>35</v>
      </c>
    </row>
    <row r="20" spans="1:20" x14ac:dyDescent="0.2">
      <c r="A20" t="s">
        <v>7</v>
      </c>
      <c r="B20" s="3">
        <v>1000</v>
      </c>
      <c r="F20" t="s">
        <v>17</v>
      </c>
      <c r="G20" s="6">
        <v>1250</v>
      </c>
      <c r="P20" t="s">
        <v>50</v>
      </c>
      <c r="Q20">
        <v>23</v>
      </c>
    </row>
    <row r="21" spans="1:20" x14ac:dyDescent="0.2">
      <c r="A21" t="s">
        <v>8</v>
      </c>
      <c r="B21">
        <v>320</v>
      </c>
      <c r="F21" t="s">
        <v>18</v>
      </c>
      <c r="G21" s="6">
        <v>870</v>
      </c>
      <c r="K21" t="s">
        <v>32</v>
      </c>
      <c r="L21" s="6">
        <v>46</v>
      </c>
      <c r="P21" t="s">
        <v>46</v>
      </c>
      <c r="Q21">
        <v>320</v>
      </c>
    </row>
    <row r="22" spans="1:20" x14ac:dyDescent="0.2">
      <c r="A22" s="7" t="s">
        <v>5</v>
      </c>
      <c r="B22" s="7">
        <f>B20/B21</f>
        <v>3.125</v>
      </c>
      <c r="C22" s="9"/>
      <c r="F22" t="s">
        <v>21</v>
      </c>
      <c r="G22" s="6">
        <v>200</v>
      </c>
      <c r="K22" t="s">
        <v>18</v>
      </c>
      <c r="L22" s="6">
        <v>373</v>
      </c>
      <c r="P22" s="1" t="s">
        <v>5</v>
      </c>
      <c r="Q22" s="5">
        <f>Q20/Q21</f>
        <v>7.1874999999999994E-2</v>
      </c>
    </row>
    <row r="23" spans="1:20" x14ac:dyDescent="0.2">
      <c r="F23" s="7" t="s">
        <v>5</v>
      </c>
      <c r="G23" s="8">
        <f>(G20-G21-G22)/G20</f>
        <v>0.14399999999999999</v>
      </c>
      <c r="H23" s="9"/>
      <c r="K23" t="s">
        <v>27</v>
      </c>
      <c r="L23">
        <v>365</v>
      </c>
    </row>
    <row r="24" spans="1:20" x14ac:dyDescent="0.2">
      <c r="K24" s="7" t="s">
        <v>5</v>
      </c>
      <c r="L24" s="12">
        <f>L21/L22*L23</f>
        <v>45.013404825737268</v>
      </c>
      <c r="M24" s="12"/>
    </row>
    <row r="26" spans="1:20" x14ac:dyDescent="0.2">
      <c r="A26" s="14" t="s">
        <v>10</v>
      </c>
      <c r="B26" s="14"/>
      <c r="C26" s="14"/>
      <c r="F26" s="14" t="s">
        <v>22</v>
      </c>
      <c r="G26" s="14"/>
      <c r="H26" s="14"/>
      <c r="K26" s="14" t="s">
        <v>96</v>
      </c>
      <c r="L26" s="14"/>
      <c r="M26" s="14"/>
      <c r="P26" s="14" t="s">
        <v>51</v>
      </c>
      <c r="Q26" s="14"/>
      <c r="R26" s="14"/>
    </row>
    <row r="27" spans="1:20" ht="13.15" customHeight="1" x14ac:dyDescent="0.2">
      <c r="A27" s="39" t="s">
        <v>104</v>
      </c>
      <c r="B27" s="39"/>
      <c r="C27" s="39"/>
      <c r="F27" s="38" t="s">
        <v>95</v>
      </c>
      <c r="G27" s="38"/>
      <c r="H27" s="38"/>
      <c r="K27" s="39" t="s">
        <v>97</v>
      </c>
      <c r="L27" s="39"/>
      <c r="M27" s="39"/>
      <c r="P27" s="38" t="s">
        <v>98</v>
      </c>
      <c r="Q27" s="38"/>
      <c r="R27" s="38"/>
    </row>
    <row r="28" spans="1:20" x14ac:dyDescent="0.2">
      <c r="A28" s="39"/>
      <c r="B28" s="39"/>
      <c r="C28" s="39"/>
      <c r="F28" s="38"/>
      <c r="G28" s="38"/>
      <c r="H28" s="38"/>
      <c r="K28" s="39"/>
      <c r="L28" s="39"/>
      <c r="M28" s="39"/>
      <c r="P28" s="38"/>
      <c r="Q28" s="38"/>
      <c r="R28" s="38"/>
    </row>
    <row r="30" spans="1:20" x14ac:dyDescent="0.2">
      <c r="A30" s="2" t="s">
        <v>11</v>
      </c>
      <c r="F30" s="2" t="s">
        <v>23</v>
      </c>
      <c r="K30" t="s">
        <v>36</v>
      </c>
      <c r="L30" s="6">
        <v>43.78</v>
      </c>
      <c r="P30" s="2" t="s">
        <v>52</v>
      </c>
    </row>
    <row r="31" spans="1:20" x14ac:dyDescent="0.2">
      <c r="K31" t="s">
        <v>18</v>
      </c>
      <c r="L31" s="6">
        <v>373.4</v>
      </c>
    </row>
    <row r="32" spans="1:20" x14ac:dyDescent="0.2">
      <c r="A32" t="s">
        <v>12</v>
      </c>
      <c r="B32" s="3">
        <v>800</v>
      </c>
      <c r="F32" t="s">
        <v>17</v>
      </c>
      <c r="G32" s="6">
        <v>1250</v>
      </c>
      <c r="K32" t="s">
        <v>37</v>
      </c>
      <c r="L32">
        <v>365</v>
      </c>
      <c r="P32" t="s">
        <v>53</v>
      </c>
      <c r="Q32">
        <v>3</v>
      </c>
    </row>
    <row r="33" spans="1:18" x14ac:dyDescent="0.2">
      <c r="A33" t="s">
        <v>13</v>
      </c>
      <c r="B33" s="3">
        <v>1000</v>
      </c>
      <c r="F33" t="s">
        <v>18</v>
      </c>
      <c r="G33" s="6">
        <v>870</v>
      </c>
      <c r="K33" s="7" t="s">
        <v>5</v>
      </c>
      <c r="L33" s="12">
        <f>L30/L31*L32</f>
        <v>42.795125870380296</v>
      </c>
      <c r="M33" s="9"/>
      <c r="P33" t="s">
        <v>54</v>
      </c>
      <c r="Q33">
        <v>8</v>
      </c>
    </row>
    <row r="34" spans="1:18" x14ac:dyDescent="0.2">
      <c r="A34" s="7" t="s">
        <v>5</v>
      </c>
      <c r="B34" s="8">
        <f>B32/B33-1</f>
        <v>-0.19999999999999996</v>
      </c>
      <c r="C34" s="9"/>
      <c r="F34" t="s">
        <v>21</v>
      </c>
      <c r="G34" s="6">
        <v>200</v>
      </c>
      <c r="P34" s="7" t="s">
        <v>5</v>
      </c>
      <c r="Q34" s="10">
        <f>Q32/Q33</f>
        <v>0.375</v>
      </c>
      <c r="R34" s="9"/>
    </row>
    <row r="35" spans="1:18" x14ac:dyDescent="0.2">
      <c r="F35" t="s">
        <v>24</v>
      </c>
      <c r="G35" s="6">
        <v>70</v>
      </c>
    </row>
    <row r="36" spans="1:18" x14ac:dyDescent="0.2">
      <c r="F36" t="s">
        <v>25</v>
      </c>
      <c r="G36" s="6">
        <v>35</v>
      </c>
    </row>
    <row r="37" spans="1:18" x14ac:dyDescent="0.2">
      <c r="F37" s="7" t="s">
        <v>5</v>
      </c>
      <c r="G37" s="11">
        <f>(G32-G33-G34-G35-G36)/G32</f>
        <v>0.06</v>
      </c>
      <c r="H37" s="9"/>
    </row>
    <row r="39" spans="1:18" x14ac:dyDescent="0.2">
      <c r="A39" s="14" t="s">
        <v>61</v>
      </c>
      <c r="B39" s="14"/>
      <c r="C39" s="14"/>
      <c r="F39" s="14" t="s">
        <v>55</v>
      </c>
      <c r="G39" s="14"/>
      <c r="H39" s="14"/>
      <c r="K39" s="14" t="s">
        <v>38</v>
      </c>
      <c r="L39" s="14"/>
      <c r="M39" s="14"/>
    </row>
    <row r="40" spans="1:18" ht="13.15" customHeight="1" x14ac:dyDescent="0.2">
      <c r="A40" s="39" t="s">
        <v>101</v>
      </c>
      <c r="B40" s="39"/>
      <c r="C40" s="39"/>
      <c r="F40" s="39" t="s">
        <v>99</v>
      </c>
      <c r="G40" s="39"/>
      <c r="H40" s="39"/>
      <c r="K40" s="39" t="s">
        <v>100</v>
      </c>
      <c r="L40" s="39"/>
      <c r="M40" s="39"/>
    </row>
    <row r="41" spans="1:18" x14ac:dyDescent="0.2">
      <c r="A41" s="39"/>
      <c r="B41" s="39"/>
      <c r="C41" s="39"/>
      <c r="F41" s="39"/>
      <c r="G41" s="39"/>
      <c r="H41" s="39"/>
      <c r="K41" s="39"/>
      <c r="L41" s="39"/>
      <c r="M41" s="39"/>
    </row>
    <row r="42" spans="1:18" x14ac:dyDescent="0.2">
      <c r="K42" s="1"/>
    </row>
    <row r="43" spans="1:18" x14ac:dyDescent="0.2">
      <c r="A43" s="2" t="s">
        <v>62</v>
      </c>
      <c r="F43" s="2" t="s">
        <v>59</v>
      </c>
      <c r="K43" s="2" t="s">
        <v>39</v>
      </c>
    </row>
    <row r="44" spans="1:18" x14ac:dyDescent="0.2">
      <c r="F44" t="s">
        <v>57</v>
      </c>
      <c r="L44" s="17"/>
    </row>
    <row r="45" spans="1:18" x14ac:dyDescent="0.2">
      <c r="A45" t="s">
        <v>63</v>
      </c>
      <c r="B45" s="3">
        <v>300</v>
      </c>
      <c r="K45" t="s">
        <v>40</v>
      </c>
      <c r="L45" s="17">
        <f>L33</f>
        <v>42.795125870380296</v>
      </c>
    </row>
    <row r="46" spans="1:18" x14ac:dyDescent="0.2">
      <c r="A46" t="s">
        <v>64</v>
      </c>
      <c r="B46" s="3">
        <v>405</v>
      </c>
      <c r="F46" t="s">
        <v>60</v>
      </c>
      <c r="G46" s="3">
        <v>8645</v>
      </c>
      <c r="K46" t="s">
        <v>41</v>
      </c>
      <c r="L46" s="17">
        <f>+L12</f>
        <v>21.7</v>
      </c>
    </row>
    <row r="47" spans="1:18" x14ac:dyDescent="0.2">
      <c r="A47" t="s">
        <v>65</v>
      </c>
      <c r="B47" s="3">
        <v>250</v>
      </c>
      <c r="F47" t="s">
        <v>56</v>
      </c>
      <c r="G47" s="3">
        <v>900</v>
      </c>
      <c r="K47" t="s">
        <v>42</v>
      </c>
      <c r="L47" s="4">
        <f>+L24</f>
        <v>45.013404825737268</v>
      </c>
    </row>
    <row r="48" spans="1:18" x14ac:dyDescent="0.2">
      <c r="A48" t="s">
        <v>66</v>
      </c>
      <c r="B48" s="3">
        <v>800</v>
      </c>
      <c r="F48" t="s">
        <v>58</v>
      </c>
      <c r="G48" s="3">
        <v>450</v>
      </c>
      <c r="K48" s="7" t="s">
        <v>5</v>
      </c>
      <c r="L48" s="12">
        <f>L45+L46-L47</f>
        <v>19.481721044643024</v>
      </c>
      <c r="M48" s="9"/>
    </row>
    <row r="49" spans="1:8" x14ac:dyDescent="0.2">
      <c r="A49" s="7" t="s">
        <v>5</v>
      </c>
      <c r="B49" s="10">
        <f>B45/SUM(B45:B48)</f>
        <v>0.17094017094017094</v>
      </c>
      <c r="C49" s="9"/>
      <c r="F49" s="7" t="s">
        <v>5</v>
      </c>
      <c r="G49" s="13">
        <f>SUM(G46:G48)</f>
        <v>9995</v>
      </c>
      <c r="H49" s="7"/>
    </row>
  </sheetData>
  <mergeCells count="15">
    <mergeCell ref="P27:R28"/>
    <mergeCell ref="F40:H41"/>
    <mergeCell ref="K40:M41"/>
    <mergeCell ref="A40:C41"/>
    <mergeCell ref="F4:H5"/>
    <mergeCell ref="K4:M5"/>
    <mergeCell ref="P4:R5"/>
    <mergeCell ref="F15:H16"/>
    <mergeCell ref="K15:M16"/>
    <mergeCell ref="P15:R16"/>
    <mergeCell ref="A4:C5"/>
    <mergeCell ref="A15:C16"/>
    <mergeCell ref="A27:C28"/>
    <mergeCell ref="F27:H28"/>
    <mergeCell ref="K27:M28"/>
  </mergeCells>
  <pageMargins left="0.7" right="0.7" top="0.75" bottom="0.75" header="0.3" footer="0.3"/>
  <pageSetup paperSize="9" orientation="portrait" horizontalDpi="1200" verticalDpi="1200" r:id="rId1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E650-22DA-4076-B672-DB51F0C599BC}">
  <sheetPr>
    <tabColor rgb="FF50B47F"/>
  </sheetPr>
  <dimension ref="A1:AE38"/>
  <sheetViews>
    <sheetView zoomScaleNormal="100" workbookViewId="0">
      <selection activeCell="F7" sqref="F7"/>
    </sheetView>
  </sheetViews>
  <sheetFormatPr defaultRowHeight="12.75" x14ac:dyDescent="0.2"/>
  <cols>
    <col min="1" max="1" width="13.5703125" customWidth="1"/>
    <col min="10" max="10" width="18.42578125" customWidth="1"/>
    <col min="20" max="31" width="10.28515625" bestFit="1" customWidth="1"/>
  </cols>
  <sheetData>
    <row r="1" spans="1:25" x14ac:dyDescent="0.2">
      <c r="A1" s="14" t="s">
        <v>61</v>
      </c>
      <c r="B1" s="14"/>
      <c r="C1" s="14"/>
      <c r="D1" s="14"/>
      <c r="E1" s="14"/>
      <c r="F1" s="14"/>
      <c r="G1" s="14"/>
      <c r="J1" s="14" t="s">
        <v>38</v>
      </c>
      <c r="K1" s="14"/>
      <c r="L1" s="14"/>
      <c r="M1" s="14"/>
      <c r="N1" s="14"/>
      <c r="O1" s="14"/>
      <c r="P1" s="14"/>
      <c r="S1" s="14" t="s">
        <v>69</v>
      </c>
      <c r="T1" s="14"/>
      <c r="U1" s="14"/>
      <c r="V1" s="14"/>
      <c r="W1" s="14"/>
      <c r="X1" s="14"/>
      <c r="Y1" s="14"/>
    </row>
    <row r="2" spans="1:25" x14ac:dyDescent="0.2">
      <c r="S2" s="1"/>
      <c r="T2" s="16"/>
    </row>
    <row r="3" spans="1:25" x14ac:dyDescent="0.2">
      <c r="A3" s="1" t="s">
        <v>63</v>
      </c>
      <c r="B3" s="16">
        <v>300</v>
      </c>
      <c r="J3" t="s">
        <v>40</v>
      </c>
      <c r="K3">
        <v>19.5</v>
      </c>
      <c r="S3" t="s">
        <v>17</v>
      </c>
      <c r="T3" s="6">
        <v>1250</v>
      </c>
    </row>
    <row r="4" spans="1:25" x14ac:dyDescent="0.2">
      <c r="A4" t="s">
        <v>64</v>
      </c>
      <c r="B4" s="6">
        <v>405</v>
      </c>
      <c r="J4" t="s">
        <v>41</v>
      </c>
      <c r="K4">
        <v>21.7</v>
      </c>
      <c r="S4" t="s">
        <v>18</v>
      </c>
      <c r="T4" s="6">
        <v>-870</v>
      </c>
    </row>
    <row r="5" spans="1:25" x14ac:dyDescent="0.2">
      <c r="A5" t="s">
        <v>65</v>
      </c>
      <c r="B5" s="6">
        <v>250</v>
      </c>
      <c r="J5" t="s">
        <v>42</v>
      </c>
      <c r="K5">
        <v>-45</v>
      </c>
      <c r="S5" s="1" t="s">
        <v>15</v>
      </c>
      <c r="T5" s="16">
        <f>SUM(T3:T4)</f>
        <v>380</v>
      </c>
    </row>
    <row r="6" spans="1:25" x14ac:dyDescent="0.2">
      <c r="A6" t="s">
        <v>66</v>
      </c>
      <c r="B6" s="6">
        <v>800</v>
      </c>
      <c r="J6" s="1" t="s">
        <v>67</v>
      </c>
      <c r="K6" s="1">
        <f>SUM(K3:K5)</f>
        <v>-3.7999999999999972</v>
      </c>
      <c r="S6" t="s">
        <v>21</v>
      </c>
      <c r="T6" s="6">
        <v>-200</v>
      </c>
    </row>
    <row r="7" spans="1:25" x14ac:dyDescent="0.2">
      <c r="S7" s="1" t="s">
        <v>68</v>
      </c>
      <c r="T7" s="16">
        <f>SUM(T3:T4,T6)</f>
        <v>180</v>
      </c>
    </row>
    <row r="8" spans="1:25" x14ac:dyDescent="0.2">
      <c r="S8" t="s">
        <v>24</v>
      </c>
      <c r="T8" s="6">
        <v>-70</v>
      </c>
    </row>
    <row r="9" spans="1:25" x14ac:dyDescent="0.2">
      <c r="S9" t="s">
        <v>25</v>
      </c>
      <c r="T9" s="6">
        <v>-35</v>
      </c>
    </row>
    <row r="10" spans="1:25" x14ac:dyDescent="0.2">
      <c r="S10" s="1" t="s">
        <v>60</v>
      </c>
      <c r="T10" s="15">
        <f>SUM(T7:T9)</f>
        <v>75</v>
      </c>
    </row>
    <row r="33" spans="1:31" x14ac:dyDescent="0.2">
      <c r="A33" s="14" t="s">
        <v>48</v>
      </c>
      <c r="B33" s="14"/>
      <c r="C33" s="14"/>
      <c r="D33" s="14"/>
      <c r="E33" s="14"/>
      <c r="F33" s="14"/>
      <c r="G33" s="14"/>
      <c r="J33" s="14" t="s">
        <v>72</v>
      </c>
      <c r="K33" s="14"/>
      <c r="L33" s="14"/>
      <c r="M33" s="14"/>
      <c r="N33" s="14"/>
      <c r="O33" s="14"/>
      <c r="P33" s="14"/>
      <c r="S33" s="14" t="s">
        <v>74</v>
      </c>
      <c r="T33" s="14"/>
      <c r="U33" s="14"/>
      <c r="V33" s="14"/>
      <c r="W33" s="14"/>
      <c r="X33" s="14"/>
      <c r="Y33" s="14"/>
    </row>
    <row r="34" spans="1:31" x14ac:dyDescent="0.2">
      <c r="T34" s="21" t="s">
        <v>77</v>
      </c>
      <c r="U34" s="21" t="s">
        <v>78</v>
      </c>
      <c r="V34" s="21" t="s">
        <v>79</v>
      </c>
      <c r="W34" s="21" t="s">
        <v>80</v>
      </c>
      <c r="X34" s="21" t="s">
        <v>81</v>
      </c>
      <c r="Y34" s="21" t="s">
        <v>82</v>
      </c>
      <c r="Z34" s="21" t="s">
        <v>83</v>
      </c>
      <c r="AA34" s="21" t="s">
        <v>84</v>
      </c>
      <c r="AB34" s="21" t="s">
        <v>85</v>
      </c>
      <c r="AC34" s="21" t="s">
        <v>86</v>
      </c>
      <c r="AD34" s="21" t="s">
        <v>87</v>
      </c>
      <c r="AE34" s="21" t="s">
        <v>88</v>
      </c>
    </row>
    <row r="35" spans="1:31" x14ac:dyDescent="0.2">
      <c r="B35" s="1">
        <v>2018</v>
      </c>
      <c r="C35" s="1">
        <v>2019</v>
      </c>
      <c r="D35" s="1">
        <v>2020</v>
      </c>
      <c r="J35" t="s">
        <v>60</v>
      </c>
      <c r="K35" s="3">
        <v>8645</v>
      </c>
      <c r="S35" t="s">
        <v>75</v>
      </c>
      <c r="T35" s="20">
        <v>1220</v>
      </c>
      <c r="U35" s="20">
        <v>1351</v>
      </c>
      <c r="V35" s="20">
        <v>1146</v>
      </c>
      <c r="W35" s="20">
        <v>1072</v>
      </c>
      <c r="X35" s="20">
        <v>1182</v>
      </c>
      <c r="Y35" s="20">
        <v>1137</v>
      </c>
      <c r="Z35" s="20">
        <v>1230</v>
      </c>
      <c r="AA35" s="20">
        <v>1057</v>
      </c>
      <c r="AB35" s="20">
        <v>1216</v>
      </c>
      <c r="AC35" s="20">
        <v>1271</v>
      </c>
      <c r="AD35" s="20">
        <v>1020</v>
      </c>
      <c r="AE35" s="20">
        <v>1010</v>
      </c>
    </row>
    <row r="36" spans="1:31" x14ac:dyDescent="0.2">
      <c r="A36" s="1" t="s">
        <v>70</v>
      </c>
      <c r="B36" s="18">
        <v>300</v>
      </c>
      <c r="C36">
        <v>320</v>
      </c>
      <c r="D36">
        <v>315</v>
      </c>
      <c r="J36" t="s">
        <v>56</v>
      </c>
      <c r="K36" s="3">
        <v>900</v>
      </c>
      <c r="S36" t="s">
        <v>76</v>
      </c>
      <c r="T36" s="20">
        <v>1299</v>
      </c>
      <c r="U36" s="20">
        <v>1056</v>
      </c>
      <c r="V36" s="20">
        <v>1294</v>
      </c>
      <c r="W36" s="20">
        <v>1102</v>
      </c>
      <c r="X36" s="20">
        <v>1157</v>
      </c>
      <c r="Y36" s="20">
        <v>1028</v>
      </c>
      <c r="Z36" s="20">
        <v>1019</v>
      </c>
      <c r="AA36" s="20">
        <v>1038</v>
      </c>
      <c r="AB36" s="20">
        <v>1345</v>
      </c>
      <c r="AC36" s="20">
        <v>1100</v>
      </c>
      <c r="AD36" s="20">
        <v>1357</v>
      </c>
      <c r="AE36" s="20">
        <v>1364</v>
      </c>
    </row>
    <row r="37" spans="1:31" x14ac:dyDescent="0.2">
      <c r="A37" s="1" t="s">
        <v>71</v>
      </c>
      <c r="B37" s="18">
        <v>500</v>
      </c>
      <c r="C37">
        <v>470</v>
      </c>
      <c r="D37">
        <v>489</v>
      </c>
      <c r="J37" t="s">
        <v>58</v>
      </c>
      <c r="K37" s="3">
        <v>-450</v>
      </c>
    </row>
    <row r="38" spans="1:31" x14ac:dyDescent="0.2">
      <c r="J38" s="1" t="s">
        <v>73</v>
      </c>
      <c r="K38" s="19">
        <f>SUM(K35:K37)</f>
        <v>9095</v>
      </c>
    </row>
  </sheetData>
  <phoneticPr fontId="6" type="noConversion"/>
  <pageMargins left="0.7" right="0.7" top="0.75" bottom="0.75" header="0.3" footer="0.3"/>
  <pageSetup paperSize="9" orientation="portrait" horizontalDpi="1200" verticalDpi="1200" r:id="rId1"/>
  <customProperties>
    <customPr name="EpmWorksheetKeyString_GU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KPI Overview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Stockkamp, Felix</dc:creator>
  <cp:lastModifiedBy>QSK1184</cp:lastModifiedBy>
  <dcterms:created xsi:type="dcterms:W3CDTF">2020-08-15T15:52:34Z</dcterms:created>
  <dcterms:modified xsi:type="dcterms:W3CDTF">2024-09-20T12:25:12Z</dcterms:modified>
</cp:coreProperties>
</file>