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\\mi-centurion.wami-net.domain\WORK\planejamento\CEA\Aderência\Relatório\"/>
    </mc:Choice>
  </mc:AlternateContent>
  <bookViews>
    <workbookView xWindow="0" yWindow="0" windowWidth="24000" windowHeight="9435"/>
  </bookViews>
  <sheets>
    <sheet name="CAPA" sheetId="9" r:id="rId1"/>
    <sheet name="ANALISE AGENTE" sheetId="3" r:id="rId2"/>
    <sheet name="ESCALA AGENTE" sheetId="4" r:id="rId3"/>
    <sheet name="ANALISE DIARIA" sheetId="10" r:id="rId4"/>
    <sheet name="HISTORICO" sheetId="6" r:id="rId5"/>
    <sheet name="SCHEDULLE" sheetId="1" r:id="rId6"/>
    <sheet name="VALIDACAO" sheetId="8" r:id="rId7"/>
    <sheet name="base PAUSAS" sheetId="2" r:id="rId8"/>
    <sheet name="base LOGINLOGOUT" sheetId="5" r:id="rId9"/>
  </sheets>
  <definedNames>
    <definedName name="_xlnm._FilterDatabase" localSheetId="3" hidden="1">'ANALISE DIARIA'!$B$5:$D$25</definedName>
    <definedName name="_xlnm._FilterDatabase" localSheetId="8" hidden="1">'base LOGINLOGOUT'!$A$1:$V$2</definedName>
    <definedName name="_xlnm._FilterDatabase" localSheetId="7" hidden="1">'base PAUSAS'!$A$1:$O$1214</definedName>
    <definedName name="_xlnm._FilterDatabase" localSheetId="4" hidden="1">HISTORICO!$A$1:$G$3</definedName>
    <definedName name="_xlnm._FilterDatabase" localSheetId="5" hidden="1">SCHEDULLE!$A$2:$N$22</definedName>
  </definedNames>
  <calcPr calcId="152511"/>
  <pivotCaches>
    <pivotCache cacheId="1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3" i="6" l="1"/>
  <c r="F443" i="6"/>
  <c r="E443" i="6"/>
  <c r="G442" i="6"/>
  <c r="F442" i="6"/>
  <c r="E442" i="6"/>
  <c r="G441" i="6"/>
  <c r="F441" i="6"/>
  <c r="E441" i="6"/>
  <c r="G440" i="6"/>
  <c r="F440" i="6"/>
  <c r="E440" i="6"/>
  <c r="G439" i="6"/>
  <c r="F439" i="6"/>
  <c r="E439" i="6"/>
  <c r="G438" i="6"/>
  <c r="F438" i="6"/>
  <c r="E438" i="6"/>
  <c r="G437" i="6"/>
  <c r="F437" i="6"/>
  <c r="E437" i="6"/>
  <c r="G436" i="6"/>
  <c r="F436" i="6"/>
  <c r="E436" i="6"/>
  <c r="G435" i="6"/>
  <c r="F435" i="6"/>
  <c r="E435" i="6"/>
  <c r="G434" i="6"/>
  <c r="F434" i="6"/>
  <c r="E434" i="6"/>
  <c r="G433" i="6"/>
  <c r="F433" i="6"/>
  <c r="E433" i="6"/>
  <c r="G432" i="6"/>
  <c r="F432" i="6"/>
  <c r="E432" i="6"/>
  <c r="G431" i="6"/>
  <c r="F431" i="6"/>
  <c r="E431" i="6"/>
  <c r="G430" i="6"/>
  <c r="F430" i="6"/>
  <c r="E430" i="6"/>
  <c r="G429" i="6"/>
  <c r="F429" i="6"/>
  <c r="E429" i="6"/>
  <c r="G428" i="6"/>
  <c r="F428" i="6"/>
  <c r="E428" i="6"/>
  <c r="G427" i="6"/>
  <c r="F427" i="6"/>
  <c r="E427" i="6"/>
  <c r="G426" i="6"/>
  <c r="F426" i="6"/>
  <c r="E426" i="6"/>
  <c r="G425" i="6"/>
  <c r="F425" i="6"/>
  <c r="E425" i="6"/>
  <c r="G424" i="6"/>
  <c r="F424" i="6"/>
  <c r="E424" i="6"/>
  <c r="G423" i="6"/>
  <c r="F423" i="6"/>
  <c r="E423" i="6"/>
  <c r="G422" i="6"/>
  <c r="F422" i="6"/>
  <c r="E422" i="6"/>
  <c r="G421" i="6"/>
  <c r="F421" i="6"/>
  <c r="E421" i="6"/>
  <c r="G420" i="6"/>
  <c r="F420" i="6"/>
  <c r="E420" i="6"/>
  <c r="G419" i="6"/>
  <c r="F419" i="6"/>
  <c r="E419" i="6"/>
  <c r="G418" i="6"/>
  <c r="F418" i="6"/>
  <c r="E418" i="6"/>
  <c r="G417" i="6"/>
  <c r="F417" i="6"/>
  <c r="E417" i="6"/>
  <c r="G416" i="6"/>
  <c r="F416" i="6"/>
  <c r="E416" i="6"/>
  <c r="G415" i="6"/>
  <c r="F415" i="6"/>
  <c r="E415" i="6"/>
  <c r="G414" i="6"/>
  <c r="F414" i="6"/>
  <c r="E414" i="6"/>
  <c r="G413" i="6"/>
  <c r="F413" i="6"/>
  <c r="E413" i="6"/>
  <c r="G412" i="6"/>
  <c r="F412" i="6"/>
  <c r="E412" i="6"/>
  <c r="G411" i="6"/>
  <c r="F411" i="6"/>
  <c r="E411" i="6"/>
  <c r="G410" i="6"/>
  <c r="F410" i="6"/>
  <c r="E410" i="6"/>
  <c r="G409" i="6"/>
  <c r="F409" i="6"/>
  <c r="E409" i="6"/>
  <c r="G408" i="6"/>
  <c r="F408" i="6"/>
  <c r="E408" i="6"/>
  <c r="G407" i="6"/>
  <c r="F407" i="6"/>
  <c r="E407" i="6"/>
  <c r="G406" i="6"/>
  <c r="F406" i="6"/>
  <c r="E406" i="6"/>
  <c r="O1214" i="2"/>
  <c r="N1214" i="2"/>
  <c r="M1214" i="2"/>
  <c r="L1214" i="2"/>
  <c r="O1213" i="2"/>
  <c r="N1213" i="2"/>
  <c r="M1213" i="2"/>
  <c r="L1213" i="2"/>
  <c r="O1212" i="2"/>
  <c r="N1212" i="2"/>
  <c r="M1212" i="2"/>
  <c r="L1212" i="2"/>
  <c r="O1211" i="2"/>
  <c r="N1211" i="2"/>
  <c r="M1211" i="2"/>
  <c r="L1211" i="2"/>
  <c r="O1210" i="2"/>
  <c r="N1210" i="2"/>
  <c r="M1210" i="2"/>
  <c r="L1210" i="2"/>
  <c r="O1209" i="2"/>
  <c r="N1209" i="2"/>
  <c r="M1209" i="2"/>
  <c r="L1209" i="2"/>
  <c r="O1208" i="2"/>
  <c r="N1208" i="2"/>
  <c r="M1208" i="2"/>
  <c r="L1208" i="2"/>
  <c r="O1207" i="2"/>
  <c r="N1207" i="2"/>
  <c r="M1207" i="2"/>
  <c r="L1207" i="2"/>
  <c r="O1206" i="2"/>
  <c r="N1206" i="2"/>
  <c r="M1206" i="2"/>
  <c r="L1206" i="2"/>
  <c r="O1205" i="2"/>
  <c r="N1205" i="2"/>
  <c r="M1205" i="2"/>
  <c r="L1205" i="2"/>
  <c r="O1204" i="2"/>
  <c r="N1204" i="2"/>
  <c r="M1204" i="2"/>
  <c r="L1204" i="2"/>
  <c r="O1203" i="2"/>
  <c r="N1203" i="2"/>
  <c r="M1203" i="2"/>
  <c r="L1203" i="2"/>
  <c r="O1202" i="2"/>
  <c r="N1202" i="2"/>
  <c r="M1202" i="2"/>
  <c r="L1202" i="2"/>
  <c r="O1201" i="2"/>
  <c r="N1201" i="2"/>
  <c r="M1201" i="2"/>
  <c r="L1201" i="2"/>
  <c r="O1200" i="2"/>
  <c r="N1200" i="2"/>
  <c r="M1200" i="2"/>
  <c r="L1200" i="2"/>
  <c r="O1199" i="2"/>
  <c r="N1199" i="2"/>
  <c r="M1199" i="2"/>
  <c r="L1199" i="2"/>
  <c r="O1198" i="2"/>
  <c r="N1198" i="2"/>
  <c r="M1198" i="2"/>
  <c r="L1198" i="2"/>
  <c r="O1197" i="2"/>
  <c r="N1197" i="2"/>
  <c r="M1197" i="2"/>
  <c r="L1197" i="2"/>
  <c r="O1196" i="2"/>
  <c r="N1196" i="2"/>
  <c r="M1196" i="2"/>
  <c r="L1196" i="2"/>
  <c r="O1195" i="2"/>
  <c r="N1195" i="2"/>
  <c r="M1195" i="2"/>
  <c r="L1195" i="2"/>
  <c r="O1194" i="2"/>
  <c r="N1194" i="2"/>
  <c r="M1194" i="2"/>
  <c r="L1194" i="2"/>
  <c r="O1193" i="2"/>
  <c r="N1193" i="2"/>
  <c r="M1193" i="2"/>
  <c r="L1193" i="2"/>
  <c r="O1192" i="2"/>
  <c r="N1192" i="2"/>
  <c r="M1192" i="2"/>
  <c r="L1192" i="2"/>
  <c r="O1191" i="2"/>
  <c r="N1191" i="2"/>
  <c r="M1191" i="2"/>
  <c r="L1191" i="2"/>
  <c r="O1190" i="2"/>
  <c r="N1190" i="2"/>
  <c r="M1190" i="2"/>
  <c r="L1190" i="2"/>
  <c r="O1189" i="2"/>
  <c r="N1189" i="2"/>
  <c r="M1189" i="2"/>
  <c r="L1189" i="2"/>
  <c r="O1188" i="2"/>
  <c r="N1188" i="2"/>
  <c r="M1188" i="2"/>
  <c r="L1188" i="2"/>
  <c r="O1187" i="2"/>
  <c r="N1187" i="2"/>
  <c r="M1187" i="2"/>
  <c r="L1187" i="2"/>
  <c r="O1186" i="2"/>
  <c r="N1186" i="2"/>
  <c r="M1186" i="2"/>
  <c r="L1186" i="2"/>
  <c r="O1185" i="2"/>
  <c r="N1185" i="2"/>
  <c r="M1185" i="2"/>
  <c r="L1185" i="2"/>
  <c r="O1184" i="2"/>
  <c r="N1184" i="2"/>
  <c r="M1184" i="2"/>
  <c r="L1184" i="2"/>
  <c r="O1183" i="2"/>
  <c r="N1183" i="2"/>
  <c r="M1183" i="2"/>
  <c r="L1183" i="2"/>
  <c r="O1182" i="2"/>
  <c r="N1182" i="2"/>
  <c r="M1182" i="2"/>
  <c r="L1182" i="2"/>
  <c r="O1181" i="2"/>
  <c r="N1181" i="2"/>
  <c r="M1181" i="2"/>
  <c r="L1181" i="2"/>
  <c r="O1180" i="2"/>
  <c r="N1180" i="2"/>
  <c r="M1180" i="2"/>
  <c r="L1180" i="2"/>
  <c r="O1179" i="2"/>
  <c r="N1179" i="2"/>
  <c r="M1179" i="2"/>
  <c r="L1179" i="2"/>
  <c r="O1178" i="2"/>
  <c r="N1178" i="2"/>
  <c r="M1178" i="2"/>
  <c r="L1178" i="2"/>
  <c r="O1177" i="2"/>
  <c r="N1177" i="2"/>
  <c r="M1177" i="2"/>
  <c r="L1177" i="2"/>
  <c r="O1176" i="2"/>
  <c r="N1176" i="2"/>
  <c r="M1176" i="2"/>
  <c r="L1176" i="2"/>
  <c r="O1175" i="2"/>
  <c r="N1175" i="2"/>
  <c r="M1175" i="2"/>
  <c r="L1175" i="2"/>
  <c r="O1174" i="2"/>
  <c r="N1174" i="2"/>
  <c r="M1174" i="2"/>
  <c r="L1174" i="2"/>
  <c r="O1173" i="2"/>
  <c r="N1173" i="2"/>
  <c r="M1173" i="2"/>
  <c r="L1173" i="2"/>
  <c r="O1172" i="2"/>
  <c r="N1172" i="2"/>
  <c r="M1172" i="2"/>
  <c r="L1172" i="2"/>
  <c r="O1171" i="2"/>
  <c r="N1171" i="2"/>
  <c r="M1171" i="2"/>
  <c r="L1171" i="2"/>
  <c r="O1170" i="2"/>
  <c r="N1170" i="2"/>
  <c r="M1170" i="2"/>
  <c r="L1170" i="2"/>
  <c r="T467" i="5"/>
  <c r="S467" i="5"/>
  <c r="R467" i="5"/>
  <c r="V467" i="5" s="1"/>
  <c r="Q467" i="5"/>
  <c r="P467" i="5"/>
  <c r="U467" i="5" s="1"/>
  <c r="T466" i="5"/>
  <c r="S466" i="5"/>
  <c r="R466" i="5"/>
  <c r="V466" i="5" s="1"/>
  <c r="Q466" i="5"/>
  <c r="P466" i="5"/>
  <c r="U466" i="5" s="1"/>
  <c r="T465" i="5"/>
  <c r="S465" i="5"/>
  <c r="R465" i="5"/>
  <c r="V465" i="5" s="1"/>
  <c r="Q465" i="5"/>
  <c r="U465" i="5" s="1"/>
  <c r="P465" i="5"/>
  <c r="T464" i="5"/>
  <c r="S464" i="5"/>
  <c r="R464" i="5"/>
  <c r="V464" i="5" s="1"/>
  <c r="Q464" i="5"/>
  <c r="P464" i="5"/>
  <c r="U464" i="5" s="1"/>
  <c r="T463" i="5"/>
  <c r="S463" i="5"/>
  <c r="R463" i="5"/>
  <c r="V463" i="5" s="1"/>
  <c r="Q463" i="5"/>
  <c r="P463" i="5"/>
  <c r="U463" i="5" s="1"/>
  <c r="T462" i="5"/>
  <c r="S462" i="5"/>
  <c r="R462" i="5"/>
  <c r="V462" i="5" s="1"/>
  <c r="Q462" i="5"/>
  <c r="P462" i="5"/>
  <c r="U462" i="5" s="1"/>
  <c r="T461" i="5"/>
  <c r="S461" i="5"/>
  <c r="R461" i="5"/>
  <c r="V461" i="5" s="1"/>
  <c r="Q461" i="5"/>
  <c r="U461" i="5" s="1"/>
  <c r="P461" i="5"/>
  <c r="T460" i="5"/>
  <c r="S460" i="5"/>
  <c r="R460" i="5"/>
  <c r="V460" i="5" s="1"/>
  <c r="Q460" i="5"/>
  <c r="P460" i="5"/>
  <c r="U460" i="5" s="1"/>
  <c r="T459" i="5"/>
  <c r="S459" i="5"/>
  <c r="R459" i="5"/>
  <c r="V459" i="5" s="1"/>
  <c r="Q459" i="5"/>
  <c r="P459" i="5"/>
  <c r="U459" i="5" s="1"/>
  <c r="T458" i="5"/>
  <c r="S458" i="5"/>
  <c r="R458" i="5"/>
  <c r="V458" i="5" s="1"/>
  <c r="Q458" i="5"/>
  <c r="P458" i="5"/>
  <c r="U458" i="5" s="1"/>
  <c r="T457" i="5"/>
  <c r="S457" i="5"/>
  <c r="R457" i="5"/>
  <c r="V457" i="5" s="1"/>
  <c r="Q457" i="5"/>
  <c r="U457" i="5" s="1"/>
  <c r="P457" i="5"/>
  <c r="T456" i="5"/>
  <c r="S456" i="5"/>
  <c r="R456" i="5"/>
  <c r="V456" i="5" s="1"/>
  <c r="Q456" i="5"/>
  <c r="P456" i="5"/>
  <c r="U456" i="5" s="1"/>
  <c r="T455" i="5"/>
  <c r="S455" i="5"/>
  <c r="R455" i="5"/>
  <c r="V455" i="5" s="1"/>
  <c r="Q455" i="5"/>
  <c r="P455" i="5"/>
  <c r="U455" i="5" s="1"/>
  <c r="T454" i="5"/>
  <c r="S454" i="5"/>
  <c r="R454" i="5"/>
  <c r="V454" i="5" s="1"/>
  <c r="Q454" i="5"/>
  <c r="P454" i="5"/>
  <c r="U454" i="5" s="1"/>
  <c r="T453" i="5"/>
  <c r="S453" i="5"/>
  <c r="R453" i="5"/>
  <c r="V453" i="5" s="1"/>
  <c r="Q453" i="5"/>
  <c r="U453" i="5" s="1"/>
  <c r="P453" i="5"/>
  <c r="T452" i="5"/>
  <c r="S452" i="5"/>
  <c r="R452" i="5"/>
  <c r="V452" i="5" s="1"/>
  <c r="Q452" i="5"/>
  <c r="P452" i="5"/>
  <c r="U452" i="5" s="1"/>
  <c r="T451" i="5"/>
  <c r="S451" i="5"/>
  <c r="R451" i="5"/>
  <c r="V451" i="5" s="1"/>
  <c r="Q451" i="5"/>
  <c r="P451" i="5"/>
  <c r="U451" i="5" s="1"/>
  <c r="T450" i="5"/>
  <c r="S450" i="5"/>
  <c r="R450" i="5"/>
  <c r="V450" i="5" s="1"/>
  <c r="Q450" i="5"/>
  <c r="P450" i="5"/>
  <c r="U450" i="5" s="1"/>
  <c r="T449" i="5"/>
  <c r="S449" i="5"/>
  <c r="R449" i="5"/>
  <c r="V449" i="5" s="1"/>
  <c r="Q449" i="5"/>
  <c r="U449" i="5" s="1"/>
  <c r="P449" i="5"/>
  <c r="T448" i="5"/>
  <c r="S448" i="5"/>
  <c r="R448" i="5"/>
  <c r="V448" i="5" s="1"/>
  <c r="Q448" i="5"/>
  <c r="P448" i="5"/>
  <c r="U448" i="5" s="1"/>
  <c r="T447" i="5"/>
  <c r="S447" i="5"/>
  <c r="R447" i="5"/>
  <c r="V447" i="5" s="1"/>
  <c r="Q447" i="5"/>
  <c r="P447" i="5"/>
  <c r="U447" i="5" s="1"/>
  <c r="T446" i="5"/>
  <c r="S446" i="5"/>
  <c r="R446" i="5"/>
  <c r="V446" i="5" s="1"/>
  <c r="Q446" i="5"/>
  <c r="P446" i="5"/>
  <c r="U446" i="5" s="1"/>
  <c r="T445" i="5"/>
  <c r="S445" i="5"/>
  <c r="R445" i="5"/>
  <c r="V445" i="5" s="1"/>
  <c r="Q445" i="5"/>
  <c r="U445" i="5" s="1"/>
  <c r="P445" i="5"/>
  <c r="T444" i="5"/>
  <c r="S444" i="5"/>
  <c r="R444" i="5"/>
  <c r="V444" i="5" s="1"/>
  <c r="Q444" i="5"/>
  <c r="P444" i="5"/>
  <c r="U444" i="5" s="1"/>
  <c r="T443" i="5"/>
  <c r="S443" i="5"/>
  <c r="R443" i="5"/>
  <c r="V443" i="5" s="1"/>
  <c r="Q443" i="5"/>
  <c r="P443" i="5"/>
  <c r="U443" i="5" s="1"/>
  <c r="T442" i="5"/>
  <c r="S442" i="5"/>
  <c r="R442" i="5"/>
  <c r="V442" i="5" s="1"/>
  <c r="Q442" i="5"/>
  <c r="P442" i="5"/>
  <c r="U442" i="5" s="1"/>
  <c r="T441" i="5"/>
  <c r="S441" i="5"/>
  <c r="R441" i="5"/>
  <c r="V441" i="5" s="1"/>
  <c r="Q441" i="5"/>
  <c r="U441" i="5" s="1"/>
  <c r="P441" i="5"/>
  <c r="T440" i="5"/>
  <c r="S440" i="5"/>
  <c r="R440" i="5"/>
  <c r="V440" i="5" s="1"/>
  <c r="Q440" i="5"/>
  <c r="P440" i="5"/>
  <c r="U440" i="5" s="1"/>
  <c r="T439" i="5"/>
  <c r="S439" i="5"/>
  <c r="R439" i="5"/>
  <c r="V439" i="5" s="1"/>
  <c r="Q439" i="5"/>
  <c r="P439" i="5"/>
  <c r="U439" i="5" s="1"/>
  <c r="T438" i="5"/>
  <c r="S438" i="5"/>
  <c r="R438" i="5"/>
  <c r="V438" i="5" s="1"/>
  <c r="Q438" i="5"/>
  <c r="P438" i="5"/>
  <c r="U438" i="5" s="1"/>
  <c r="T437" i="5"/>
  <c r="S437" i="5"/>
  <c r="R437" i="5"/>
  <c r="V437" i="5" s="1"/>
  <c r="Q437" i="5"/>
  <c r="U437" i="5" s="1"/>
  <c r="P437" i="5"/>
  <c r="T436" i="5"/>
  <c r="S436" i="5"/>
  <c r="R436" i="5"/>
  <c r="V436" i="5" s="1"/>
  <c r="Q436" i="5"/>
  <c r="P436" i="5"/>
  <c r="U436" i="5" s="1"/>
  <c r="T435" i="5"/>
  <c r="S435" i="5"/>
  <c r="R435" i="5"/>
  <c r="V435" i="5" s="1"/>
  <c r="Q435" i="5"/>
  <c r="P435" i="5"/>
  <c r="U435" i="5" s="1"/>
  <c r="T434" i="5"/>
  <c r="S434" i="5"/>
  <c r="R434" i="5"/>
  <c r="V434" i="5" s="1"/>
  <c r="Q434" i="5"/>
  <c r="P434" i="5"/>
  <c r="U434" i="5" s="1"/>
  <c r="G405" i="6" l="1"/>
  <c r="F405" i="6"/>
  <c r="E405" i="6"/>
  <c r="G404" i="6"/>
  <c r="F404" i="6"/>
  <c r="E404" i="6"/>
  <c r="G403" i="6"/>
  <c r="F403" i="6"/>
  <c r="E403" i="6"/>
  <c r="G402" i="6"/>
  <c r="F402" i="6"/>
  <c r="E402" i="6"/>
  <c r="G401" i="6"/>
  <c r="F401" i="6"/>
  <c r="E401" i="6"/>
  <c r="G400" i="6"/>
  <c r="F400" i="6"/>
  <c r="E400" i="6"/>
  <c r="G399" i="6"/>
  <c r="F399" i="6"/>
  <c r="E399" i="6"/>
  <c r="G398" i="6"/>
  <c r="F398" i="6"/>
  <c r="E398" i="6"/>
  <c r="G397" i="6"/>
  <c r="F397" i="6"/>
  <c r="E397" i="6"/>
  <c r="G396" i="6"/>
  <c r="F396" i="6"/>
  <c r="E396" i="6"/>
  <c r="G395" i="6"/>
  <c r="F395" i="6"/>
  <c r="E395" i="6"/>
  <c r="G394" i="6"/>
  <c r="F394" i="6"/>
  <c r="E394" i="6"/>
  <c r="G393" i="6"/>
  <c r="F393" i="6"/>
  <c r="E393" i="6"/>
  <c r="G392" i="6"/>
  <c r="F392" i="6"/>
  <c r="E392" i="6"/>
  <c r="G391" i="6"/>
  <c r="F391" i="6"/>
  <c r="E391" i="6"/>
  <c r="G390" i="6"/>
  <c r="F390" i="6"/>
  <c r="E390" i="6"/>
  <c r="G389" i="6"/>
  <c r="F389" i="6"/>
  <c r="E389" i="6"/>
  <c r="G388" i="6"/>
  <c r="F388" i="6"/>
  <c r="E388" i="6"/>
  <c r="G387" i="6"/>
  <c r="F387" i="6"/>
  <c r="E387" i="6"/>
  <c r="O1169" i="2"/>
  <c r="N1169" i="2"/>
  <c r="M1169" i="2"/>
  <c r="L1169" i="2"/>
  <c r="O1168" i="2"/>
  <c r="N1168" i="2"/>
  <c r="M1168" i="2"/>
  <c r="L1168" i="2"/>
  <c r="O1167" i="2"/>
  <c r="N1167" i="2"/>
  <c r="M1167" i="2"/>
  <c r="L1167" i="2"/>
  <c r="O1166" i="2"/>
  <c r="N1166" i="2"/>
  <c r="M1166" i="2"/>
  <c r="L1166" i="2"/>
  <c r="O1165" i="2"/>
  <c r="N1165" i="2"/>
  <c r="M1165" i="2"/>
  <c r="L1165" i="2"/>
  <c r="O1164" i="2"/>
  <c r="N1164" i="2"/>
  <c r="M1164" i="2"/>
  <c r="L1164" i="2"/>
  <c r="O1163" i="2"/>
  <c r="N1163" i="2"/>
  <c r="M1163" i="2"/>
  <c r="L1163" i="2"/>
  <c r="O1162" i="2"/>
  <c r="N1162" i="2"/>
  <c r="M1162" i="2"/>
  <c r="L1162" i="2"/>
  <c r="O1161" i="2"/>
  <c r="N1161" i="2"/>
  <c r="M1161" i="2"/>
  <c r="L1161" i="2"/>
  <c r="O1160" i="2"/>
  <c r="N1160" i="2"/>
  <c r="M1160" i="2"/>
  <c r="L1160" i="2"/>
  <c r="O1159" i="2"/>
  <c r="N1159" i="2"/>
  <c r="M1159" i="2"/>
  <c r="L1159" i="2"/>
  <c r="O1158" i="2"/>
  <c r="N1158" i="2"/>
  <c r="M1158" i="2"/>
  <c r="L1158" i="2"/>
  <c r="O1157" i="2"/>
  <c r="N1157" i="2"/>
  <c r="M1157" i="2"/>
  <c r="L1157" i="2"/>
  <c r="O1156" i="2"/>
  <c r="N1156" i="2"/>
  <c r="M1156" i="2"/>
  <c r="L1156" i="2"/>
  <c r="O1155" i="2"/>
  <c r="N1155" i="2"/>
  <c r="M1155" i="2"/>
  <c r="L1155" i="2"/>
  <c r="O1154" i="2"/>
  <c r="N1154" i="2"/>
  <c r="M1154" i="2"/>
  <c r="L1154" i="2"/>
  <c r="O1153" i="2"/>
  <c r="N1153" i="2"/>
  <c r="M1153" i="2"/>
  <c r="L1153" i="2"/>
  <c r="O1152" i="2"/>
  <c r="N1152" i="2"/>
  <c r="M1152" i="2"/>
  <c r="L1152" i="2"/>
  <c r="O1151" i="2"/>
  <c r="N1151" i="2"/>
  <c r="M1151" i="2"/>
  <c r="L1151" i="2"/>
  <c r="O1150" i="2"/>
  <c r="N1150" i="2"/>
  <c r="M1150" i="2"/>
  <c r="L1150" i="2"/>
  <c r="O1149" i="2"/>
  <c r="N1149" i="2"/>
  <c r="M1149" i="2"/>
  <c r="L1149" i="2"/>
  <c r="O1148" i="2"/>
  <c r="N1148" i="2"/>
  <c r="M1148" i="2"/>
  <c r="L1148" i="2"/>
  <c r="O1147" i="2"/>
  <c r="N1147" i="2"/>
  <c r="M1147" i="2"/>
  <c r="L1147" i="2"/>
  <c r="O1146" i="2"/>
  <c r="N1146" i="2"/>
  <c r="M1146" i="2"/>
  <c r="L1146" i="2"/>
  <c r="O1145" i="2"/>
  <c r="N1145" i="2"/>
  <c r="M1145" i="2"/>
  <c r="L1145" i="2"/>
  <c r="O1144" i="2"/>
  <c r="N1144" i="2"/>
  <c r="M1144" i="2"/>
  <c r="L1144" i="2"/>
  <c r="O1143" i="2"/>
  <c r="N1143" i="2"/>
  <c r="M1143" i="2"/>
  <c r="L1143" i="2"/>
  <c r="O1142" i="2"/>
  <c r="N1142" i="2"/>
  <c r="M1142" i="2"/>
  <c r="L1142" i="2"/>
  <c r="T433" i="5"/>
  <c r="S433" i="5"/>
  <c r="R433" i="5"/>
  <c r="V433" i="5" s="1"/>
  <c r="Q433" i="5"/>
  <c r="P433" i="5"/>
  <c r="U433" i="5" s="1"/>
  <c r="T432" i="5"/>
  <c r="S432" i="5"/>
  <c r="R432" i="5"/>
  <c r="V432" i="5" s="1"/>
  <c r="Q432" i="5"/>
  <c r="U432" i="5" s="1"/>
  <c r="P432" i="5"/>
  <c r="T431" i="5"/>
  <c r="S431" i="5"/>
  <c r="R431" i="5"/>
  <c r="V431" i="5" s="1"/>
  <c r="Q431" i="5"/>
  <c r="P431" i="5"/>
  <c r="U431" i="5" s="1"/>
  <c r="T430" i="5"/>
  <c r="S430" i="5"/>
  <c r="R430" i="5"/>
  <c r="V430" i="5" s="1"/>
  <c r="Q430" i="5"/>
  <c r="P430" i="5"/>
  <c r="U430" i="5" s="1"/>
  <c r="T429" i="5"/>
  <c r="S429" i="5"/>
  <c r="R429" i="5"/>
  <c r="V429" i="5" s="1"/>
  <c r="Q429" i="5"/>
  <c r="P429" i="5"/>
  <c r="U429" i="5" s="1"/>
  <c r="T428" i="5"/>
  <c r="S428" i="5"/>
  <c r="R428" i="5"/>
  <c r="V428" i="5" s="1"/>
  <c r="Q428" i="5"/>
  <c r="U428" i="5" s="1"/>
  <c r="P428" i="5"/>
  <c r="T427" i="5"/>
  <c r="S427" i="5"/>
  <c r="R427" i="5"/>
  <c r="V427" i="5" s="1"/>
  <c r="Q427" i="5"/>
  <c r="P427" i="5"/>
  <c r="U427" i="5" s="1"/>
  <c r="T426" i="5"/>
  <c r="S426" i="5"/>
  <c r="R426" i="5"/>
  <c r="V426" i="5" s="1"/>
  <c r="Q426" i="5"/>
  <c r="P426" i="5"/>
  <c r="U426" i="5" s="1"/>
  <c r="T425" i="5"/>
  <c r="S425" i="5"/>
  <c r="R425" i="5"/>
  <c r="V425" i="5" s="1"/>
  <c r="Q425" i="5"/>
  <c r="P425" i="5"/>
  <c r="U425" i="5" s="1"/>
  <c r="T424" i="5"/>
  <c r="S424" i="5"/>
  <c r="R424" i="5"/>
  <c r="V424" i="5" s="1"/>
  <c r="Q424" i="5"/>
  <c r="U424" i="5" s="1"/>
  <c r="P424" i="5"/>
  <c r="T423" i="5"/>
  <c r="S423" i="5"/>
  <c r="R423" i="5"/>
  <c r="V423" i="5" s="1"/>
  <c r="Q423" i="5"/>
  <c r="P423" i="5"/>
  <c r="U423" i="5" s="1"/>
  <c r="T422" i="5"/>
  <c r="S422" i="5"/>
  <c r="R422" i="5"/>
  <c r="V422" i="5" s="1"/>
  <c r="Q422" i="5"/>
  <c r="P422" i="5"/>
  <c r="U422" i="5" s="1"/>
  <c r="T421" i="5"/>
  <c r="S421" i="5"/>
  <c r="R421" i="5"/>
  <c r="V421" i="5" s="1"/>
  <c r="Q421" i="5"/>
  <c r="P421" i="5"/>
  <c r="U421" i="5" s="1"/>
  <c r="T420" i="5"/>
  <c r="S420" i="5"/>
  <c r="R420" i="5"/>
  <c r="V420" i="5" s="1"/>
  <c r="Q420" i="5"/>
  <c r="U420" i="5" s="1"/>
  <c r="P420" i="5"/>
  <c r="T419" i="5"/>
  <c r="S419" i="5"/>
  <c r="R419" i="5"/>
  <c r="V419" i="5" s="1"/>
  <c r="Q419" i="5"/>
  <c r="P419" i="5"/>
  <c r="U419" i="5" s="1"/>
  <c r="T418" i="5"/>
  <c r="S418" i="5"/>
  <c r="R418" i="5"/>
  <c r="V418" i="5" s="1"/>
  <c r="Q418" i="5"/>
  <c r="P418" i="5"/>
  <c r="U418" i="5" s="1"/>
  <c r="T417" i="5"/>
  <c r="S417" i="5"/>
  <c r="R417" i="5"/>
  <c r="V417" i="5" s="1"/>
  <c r="Q417" i="5"/>
  <c r="P417" i="5"/>
  <c r="U417" i="5" s="1"/>
  <c r="T416" i="5"/>
  <c r="S416" i="5"/>
  <c r="R416" i="5"/>
  <c r="V416" i="5" s="1"/>
  <c r="Q416" i="5"/>
  <c r="U416" i="5" s="1"/>
  <c r="P416" i="5"/>
  <c r="G386" i="6" l="1"/>
  <c r="F386" i="6"/>
  <c r="E386" i="6"/>
  <c r="G385" i="6"/>
  <c r="F385" i="6"/>
  <c r="E385" i="6"/>
  <c r="G384" i="6"/>
  <c r="F384" i="6"/>
  <c r="E384" i="6"/>
  <c r="G383" i="6"/>
  <c r="F383" i="6"/>
  <c r="E383" i="6"/>
  <c r="G382" i="6"/>
  <c r="F382" i="6"/>
  <c r="E382" i="6"/>
  <c r="G381" i="6"/>
  <c r="F381" i="6"/>
  <c r="E381" i="6"/>
  <c r="G380" i="6"/>
  <c r="F380" i="6"/>
  <c r="E380" i="6"/>
  <c r="G379" i="6"/>
  <c r="F379" i="6"/>
  <c r="E379" i="6"/>
  <c r="G378" i="6"/>
  <c r="F378" i="6"/>
  <c r="E378" i="6"/>
  <c r="G377" i="6"/>
  <c r="F377" i="6"/>
  <c r="E377" i="6"/>
  <c r="G376" i="6"/>
  <c r="F376" i="6"/>
  <c r="E376" i="6"/>
  <c r="G375" i="6"/>
  <c r="F375" i="6"/>
  <c r="E375" i="6"/>
  <c r="G374" i="6"/>
  <c r="F374" i="6"/>
  <c r="E374" i="6"/>
  <c r="G373" i="6"/>
  <c r="F373" i="6"/>
  <c r="E373" i="6"/>
  <c r="G372" i="6"/>
  <c r="F372" i="6"/>
  <c r="E372" i="6"/>
  <c r="G371" i="6"/>
  <c r="F371" i="6"/>
  <c r="E371" i="6"/>
  <c r="G370" i="6"/>
  <c r="F370" i="6"/>
  <c r="E370" i="6"/>
  <c r="G369" i="6"/>
  <c r="F369" i="6"/>
  <c r="E369" i="6"/>
  <c r="G368" i="6"/>
  <c r="F368" i="6"/>
  <c r="E368" i="6"/>
  <c r="O1141" i="2"/>
  <c r="N1141" i="2"/>
  <c r="M1141" i="2"/>
  <c r="L1141" i="2"/>
  <c r="O1140" i="2"/>
  <c r="N1140" i="2"/>
  <c r="M1140" i="2"/>
  <c r="L1140" i="2"/>
  <c r="O1139" i="2"/>
  <c r="N1139" i="2"/>
  <c r="M1139" i="2"/>
  <c r="L1139" i="2"/>
  <c r="O1138" i="2"/>
  <c r="N1138" i="2"/>
  <c r="M1138" i="2"/>
  <c r="L1138" i="2"/>
  <c r="O1137" i="2"/>
  <c r="N1137" i="2"/>
  <c r="M1137" i="2"/>
  <c r="L1137" i="2"/>
  <c r="O1136" i="2"/>
  <c r="N1136" i="2"/>
  <c r="M1136" i="2"/>
  <c r="L1136" i="2"/>
  <c r="O1135" i="2"/>
  <c r="N1135" i="2"/>
  <c r="M1135" i="2"/>
  <c r="L1135" i="2"/>
  <c r="O1134" i="2"/>
  <c r="N1134" i="2"/>
  <c r="M1134" i="2"/>
  <c r="L1134" i="2"/>
  <c r="O1133" i="2"/>
  <c r="N1133" i="2"/>
  <c r="M1133" i="2"/>
  <c r="L1133" i="2"/>
  <c r="O1132" i="2"/>
  <c r="N1132" i="2"/>
  <c r="M1132" i="2"/>
  <c r="L1132" i="2"/>
  <c r="O1131" i="2"/>
  <c r="N1131" i="2"/>
  <c r="M1131" i="2"/>
  <c r="L1131" i="2"/>
  <c r="O1130" i="2"/>
  <c r="N1130" i="2"/>
  <c r="M1130" i="2"/>
  <c r="L1130" i="2"/>
  <c r="O1129" i="2"/>
  <c r="N1129" i="2"/>
  <c r="M1129" i="2"/>
  <c r="L1129" i="2"/>
  <c r="O1128" i="2"/>
  <c r="N1128" i="2"/>
  <c r="M1128" i="2"/>
  <c r="L1128" i="2"/>
  <c r="O1127" i="2"/>
  <c r="N1127" i="2"/>
  <c r="M1127" i="2"/>
  <c r="L1127" i="2"/>
  <c r="O1126" i="2"/>
  <c r="N1126" i="2"/>
  <c r="M1126" i="2"/>
  <c r="L1126" i="2"/>
  <c r="O1125" i="2"/>
  <c r="N1125" i="2"/>
  <c r="M1125" i="2"/>
  <c r="L1125" i="2"/>
  <c r="O1124" i="2"/>
  <c r="N1124" i="2"/>
  <c r="M1124" i="2"/>
  <c r="L1124" i="2"/>
  <c r="O1123" i="2"/>
  <c r="N1123" i="2"/>
  <c r="M1123" i="2"/>
  <c r="L1123" i="2"/>
  <c r="O1122" i="2"/>
  <c r="N1122" i="2"/>
  <c r="M1122" i="2"/>
  <c r="L1122" i="2"/>
  <c r="O1121" i="2"/>
  <c r="N1121" i="2"/>
  <c r="M1121" i="2"/>
  <c r="L1121" i="2"/>
  <c r="O1120" i="2"/>
  <c r="N1120" i="2"/>
  <c r="M1120" i="2"/>
  <c r="L1120" i="2"/>
  <c r="O1119" i="2"/>
  <c r="N1119" i="2"/>
  <c r="M1119" i="2"/>
  <c r="L1119" i="2"/>
  <c r="O1118" i="2"/>
  <c r="N1118" i="2"/>
  <c r="M1118" i="2"/>
  <c r="L1118" i="2"/>
  <c r="O1117" i="2"/>
  <c r="N1117" i="2"/>
  <c r="M1117" i="2"/>
  <c r="L1117" i="2"/>
  <c r="O1116" i="2"/>
  <c r="N1116" i="2"/>
  <c r="M1116" i="2"/>
  <c r="L1116" i="2"/>
  <c r="O1115" i="2"/>
  <c r="N1115" i="2"/>
  <c r="M1115" i="2"/>
  <c r="L1115" i="2"/>
  <c r="O1114" i="2"/>
  <c r="N1114" i="2"/>
  <c r="M1114" i="2"/>
  <c r="L1114" i="2"/>
  <c r="O1113" i="2"/>
  <c r="N1113" i="2"/>
  <c r="M1113" i="2"/>
  <c r="L1113" i="2"/>
  <c r="O1112" i="2"/>
  <c r="N1112" i="2"/>
  <c r="M1112" i="2"/>
  <c r="L1112" i="2"/>
  <c r="O1111" i="2"/>
  <c r="N1111" i="2"/>
  <c r="M1111" i="2"/>
  <c r="L1111" i="2"/>
  <c r="O1110" i="2"/>
  <c r="N1110" i="2"/>
  <c r="M1110" i="2"/>
  <c r="L1110" i="2"/>
  <c r="O1109" i="2"/>
  <c r="N1109" i="2"/>
  <c r="M1109" i="2"/>
  <c r="L1109" i="2"/>
  <c r="O1108" i="2"/>
  <c r="N1108" i="2"/>
  <c r="M1108" i="2"/>
  <c r="L1108" i="2"/>
  <c r="O1107" i="2"/>
  <c r="N1107" i="2"/>
  <c r="M1107" i="2"/>
  <c r="L1107" i="2"/>
  <c r="O1106" i="2"/>
  <c r="N1106" i="2"/>
  <c r="M1106" i="2"/>
  <c r="L1106" i="2"/>
  <c r="O1105" i="2"/>
  <c r="N1105" i="2"/>
  <c r="M1105" i="2"/>
  <c r="L1105" i="2"/>
  <c r="O1104" i="2"/>
  <c r="N1104" i="2"/>
  <c r="M1104" i="2"/>
  <c r="L1104" i="2"/>
  <c r="O1103" i="2"/>
  <c r="N1103" i="2"/>
  <c r="M1103" i="2"/>
  <c r="L1103" i="2"/>
  <c r="O1102" i="2"/>
  <c r="N1102" i="2"/>
  <c r="M1102" i="2"/>
  <c r="L1102" i="2"/>
  <c r="O1101" i="2"/>
  <c r="N1101" i="2"/>
  <c r="M1101" i="2"/>
  <c r="L1101" i="2"/>
  <c r="O1100" i="2"/>
  <c r="N1100" i="2"/>
  <c r="M1100" i="2"/>
  <c r="L1100" i="2"/>
  <c r="O1099" i="2"/>
  <c r="N1099" i="2"/>
  <c r="M1099" i="2"/>
  <c r="L1099" i="2"/>
  <c r="T415" i="5"/>
  <c r="S415" i="5"/>
  <c r="R415" i="5"/>
  <c r="V415" i="5" s="1"/>
  <c r="Q415" i="5"/>
  <c r="P415" i="5"/>
  <c r="U415" i="5" s="1"/>
  <c r="T414" i="5"/>
  <c r="S414" i="5"/>
  <c r="R414" i="5"/>
  <c r="V414" i="5" s="1"/>
  <c r="Q414" i="5"/>
  <c r="P414" i="5"/>
  <c r="U414" i="5" s="1"/>
  <c r="T413" i="5"/>
  <c r="S413" i="5"/>
  <c r="R413" i="5"/>
  <c r="V413" i="5" s="1"/>
  <c r="Q413" i="5"/>
  <c r="P413" i="5"/>
  <c r="U413" i="5" s="1"/>
  <c r="T412" i="5"/>
  <c r="S412" i="5"/>
  <c r="R412" i="5"/>
  <c r="V412" i="5" s="1"/>
  <c r="Q412" i="5"/>
  <c r="P412" i="5"/>
  <c r="U412" i="5" s="1"/>
  <c r="T411" i="5"/>
  <c r="S411" i="5"/>
  <c r="R411" i="5"/>
  <c r="V411" i="5" s="1"/>
  <c r="Q411" i="5"/>
  <c r="P411" i="5"/>
  <c r="U411" i="5" s="1"/>
  <c r="T410" i="5"/>
  <c r="S410" i="5"/>
  <c r="R410" i="5"/>
  <c r="V410" i="5" s="1"/>
  <c r="Q410" i="5"/>
  <c r="P410" i="5"/>
  <c r="U410" i="5" s="1"/>
  <c r="T409" i="5"/>
  <c r="S409" i="5"/>
  <c r="R409" i="5"/>
  <c r="V409" i="5" s="1"/>
  <c r="Q409" i="5"/>
  <c r="P409" i="5"/>
  <c r="U409" i="5" s="1"/>
  <c r="T408" i="5"/>
  <c r="S408" i="5"/>
  <c r="R408" i="5"/>
  <c r="V408" i="5" s="1"/>
  <c r="Q408" i="5"/>
  <c r="P408" i="5"/>
  <c r="U408" i="5" s="1"/>
  <c r="T407" i="5"/>
  <c r="S407" i="5"/>
  <c r="R407" i="5"/>
  <c r="V407" i="5" s="1"/>
  <c r="Q407" i="5"/>
  <c r="P407" i="5"/>
  <c r="U407" i="5" s="1"/>
  <c r="T406" i="5"/>
  <c r="S406" i="5"/>
  <c r="R406" i="5"/>
  <c r="V406" i="5" s="1"/>
  <c r="Q406" i="5"/>
  <c r="P406" i="5"/>
  <c r="U406" i="5" s="1"/>
  <c r="T405" i="5"/>
  <c r="S405" i="5"/>
  <c r="R405" i="5"/>
  <c r="V405" i="5" s="1"/>
  <c r="Q405" i="5"/>
  <c r="P405" i="5"/>
  <c r="U405" i="5" s="1"/>
  <c r="T404" i="5"/>
  <c r="S404" i="5"/>
  <c r="R404" i="5"/>
  <c r="V404" i="5" s="1"/>
  <c r="Q404" i="5"/>
  <c r="P404" i="5"/>
  <c r="U404" i="5" s="1"/>
  <c r="T403" i="5"/>
  <c r="S403" i="5"/>
  <c r="R403" i="5"/>
  <c r="V403" i="5" s="1"/>
  <c r="Q403" i="5"/>
  <c r="P403" i="5"/>
  <c r="U403" i="5" s="1"/>
  <c r="T402" i="5"/>
  <c r="S402" i="5"/>
  <c r="R402" i="5"/>
  <c r="V402" i="5" s="1"/>
  <c r="Q402" i="5"/>
  <c r="P402" i="5"/>
  <c r="U402" i="5" s="1"/>
  <c r="T401" i="5"/>
  <c r="S401" i="5"/>
  <c r="R401" i="5"/>
  <c r="V401" i="5" s="1"/>
  <c r="Q401" i="5"/>
  <c r="U401" i="5" s="1"/>
  <c r="P401" i="5"/>
  <c r="T400" i="5"/>
  <c r="S400" i="5"/>
  <c r="R400" i="5"/>
  <c r="V400" i="5" s="1"/>
  <c r="Q400" i="5"/>
  <c r="P400" i="5"/>
  <c r="U400" i="5" s="1"/>
  <c r="T399" i="5"/>
  <c r="S399" i="5"/>
  <c r="R399" i="5"/>
  <c r="V399" i="5" s="1"/>
  <c r="Q399" i="5"/>
  <c r="P399" i="5"/>
  <c r="U399" i="5" s="1"/>
  <c r="T398" i="5"/>
  <c r="S398" i="5"/>
  <c r="R398" i="5"/>
  <c r="V398" i="5" s="1"/>
  <c r="Q398" i="5"/>
  <c r="P398" i="5"/>
  <c r="U398" i="5" s="1"/>
  <c r="T397" i="5"/>
  <c r="S397" i="5"/>
  <c r="R397" i="5"/>
  <c r="V397" i="5" s="1"/>
  <c r="Q397" i="5"/>
  <c r="U397" i="5" s="1"/>
  <c r="P397" i="5"/>
  <c r="T396" i="5"/>
  <c r="S396" i="5"/>
  <c r="R396" i="5"/>
  <c r="V396" i="5" s="1"/>
  <c r="Q396" i="5"/>
  <c r="P396" i="5"/>
  <c r="U396" i="5" s="1"/>
  <c r="G367" i="6" l="1"/>
  <c r="F367" i="6"/>
  <c r="E367" i="6"/>
  <c r="G366" i="6"/>
  <c r="F366" i="6"/>
  <c r="E366" i="6"/>
  <c r="G365" i="6"/>
  <c r="F365" i="6"/>
  <c r="E365" i="6"/>
  <c r="G364" i="6"/>
  <c r="F364" i="6"/>
  <c r="E364" i="6"/>
  <c r="G363" i="6"/>
  <c r="F363" i="6"/>
  <c r="E363" i="6"/>
  <c r="G362" i="6"/>
  <c r="F362" i="6"/>
  <c r="E362" i="6"/>
  <c r="G361" i="6"/>
  <c r="F361" i="6"/>
  <c r="E361" i="6"/>
  <c r="G360" i="6"/>
  <c r="F360" i="6"/>
  <c r="E360" i="6"/>
  <c r="G359" i="6"/>
  <c r="F359" i="6"/>
  <c r="E359" i="6"/>
  <c r="G358" i="6"/>
  <c r="F358" i="6"/>
  <c r="E358" i="6"/>
  <c r="G357" i="6"/>
  <c r="F357" i="6"/>
  <c r="E357" i="6"/>
  <c r="G356" i="6"/>
  <c r="F356" i="6"/>
  <c r="E356" i="6"/>
  <c r="G355" i="6"/>
  <c r="F355" i="6"/>
  <c r="E355" i="6"/>
  <c r="G354" i="6"/>
  <c r="F354" i="6"/>
  <c r="E354" i="6"/>
  <c r="G353" i="6"/>
  <c r="F353" i="6"/>
  <c r="E353" i="6"/>
  <c r="G352" i="6"/>
  <c r="F352" i="6"/>
  <c r="E352" i="6"/>
  <c r="G351" i="6"/>
  <c r="F351" i="6"/>
  <c r="E351" i="6"/>
  <c r="G350" i="6"/>
  <c r="F350" i="6"/>
  <c r="E350" i="6"/>
  <c r="G349" i="6"/>
  <c r="F349" i="6"/>
  <c r="E349" i="6"/>
  <c r="T395" i="5"/>
  <c r="S395" i="5"/>
  <c r="R395" i="5"/>
  <c r="V395" i="5" s="1"/>
  <c r="Q395" i="5"/>
  <c r="P395" i="5"/>
  <c r="U395" i="5" s="1"/>
  <c r="T394" i="5"/>
  <c r="S394" i="5"/>
  <c r="R394" i="5"/>
  <c r="V394" i="5" s="1"/>
  <c r="Q394" i="5"/>
  <c r="P394" i="5"/>
  <c r="U394" i="5" s="1"/>
  <c r="T393" i="5"/>
  <c r="S393" i="5"/>
  <c r="R393" i="5"/>
  <c r="V393" i="5" s="1"/>
  <c r="Q393" i="5"/>
  <c r="U393" i="5" s="1"/>
  <c r="P393" i="5"/>
  <c r="T392" i="5"/>
  <c r="S392" i="5"/>
  <c r="R392" i="5"/>
  <c r="V392" i="5" s="1"/>
  <c r="Q392" i="5"/>
  <c r="P392" i="5"/>
  <c r="U392" i="5" s="1"/>
  <c r="T391" i="5"/>
  <c r="S391" i="5"/>
  <c r="R391" i="5"/>
  <c r="V391" i="5" s="1"/>
  <c r="Q391" i="5"/>
  <c r="P391" i="5"/>
  <c r="U391" i="5" s="1"/>
  <c r="T390" i="5"/>
  <c r="S390" i="5"/>
  <c r="R390" i="5"/>
  <c r="V390" i="5" s="1"/>
  <c r="Q390" i="5"/>
  <c r="P390" i="5"/>
  <c r="U390" i="5" s="1"/>
  <c r="T389" i="5"/>
  <c r="S389" i="5"/>
  <c r="R389" i="5"/>
  <c r="V389" i="5" s="1"/>
  <c r="Q389" i="5"/>
  <c r="U389" i="5" s="1"/>
  <c r="P389" i="5"/>
  <c r="T388" i="5"/>
  <c r="S388" i="5"/>
  <c r="R388" i="5"/>
  <c r="V388" i="5" s="1"/>
  <c r="Q388" i="5"/>
  <c r="P388" i="5"/>
  <c r="U388" i="5" s="1"/>
  <c r="T387" i="5"/>
  <c r="S387" i="5"/>
  <c r="R387" i="5"/>
  <c r="V387" i="5" s="1"/>
  <c r="Q387" i="5"/>
  <c r="P387" i="5"/>
  <c r="U387" i="5" s="1"/>
  <c r="T386" i="5"/>
  <c r="S386" i="5"/>
  <c r="R386" i="5"/>
  <c r="V386" i="5" s="1"/>
  <c r="Q386" i="5"/>
  <c r="P386" i="5"/>
  <c r="U386" i="5" s="1"/>
  <c r="T385" i="5"/>
  <c r="S385" i="5"/>
  <c r="R385" i="5"/>
  <c r="V385" i="5" s="1"/>
  <c r="Q385" i="5"/>
  <c r="U385" i="5" s="1"/>
  <c r="P385" i="5"/>
  <c r="T384" i="5"/>
  <c r="S384" i="5"/>
  <c r="R384" i="5"/>
  <c r="V384" i="5" s="1"/>
  <c r="Q384" i="5"/>
  <c r="P384" i="5"/>
  <c r="U384" i="5" s="1"/>
  <c r="T383" i="5"/>
  <c r="S383" i="5"/>
  <c r="R383" i="5"/>
  <c r="V383" i="5" s="1"/>
  <c r="Q383" i="5"/>
  <c r="P383" i="5"/>
  <c r="U383" i="5" s="1"/>
  <c r="T382" i="5"/>
  <c r="S382" i="5"/>
  <c r="R382" i="5"/>
  <c r="V382" i="5" s="1"/>
  <c r="Q382" i="5"/>
  <c r="P382" i="5"/>
  <c r="U382" i="5" s="1"/>
  <c r="T381" i="5"/>
  <c r="S381" i="5"/>
  <c r="R381" i="5"/>
  <c r="V381" i="5" s="1"/>
  <c r="Q381" i="5"/>
  <c r="U381" i="5" s="1"/>
  <c r="P381" i="5"/>
  <c r="T380" i="5"/>
  <c r="S380" i="5"/>
  <c r="R380" i="5"/>
  <c r="V380" i="5" s="1"/>
  <c r="Q380" i="5"/>
  <c r="P380" i="5"/>
  <c r="U380" i="5" s="1"/>
  <c r="T379" i="5"/>
  <c r="S379" i="5"/>
  <c r="R379" i="5"/>
  <c r="V379" i="5" s="1"/>
  <c r="Q379" i="5"/>
  <c r="P379" i="5"/>
  <c r="U379" i="5" s="1"/>
  <c r="T378" i="5"/>
  <c r="S378" i="5"/>
  <c r="R378" i="5"/>
  <c r="V378" i="5" s="1"/>
  <c r="Q378" i="5"/>
  <c r="P378" i="5"/>
  <c r="U378" i="5" s="1"/>
  <c r="T377" i="5"/>
  <c r="S377" i="5"/>
  <c r="R377" i="5"/>
  <c r="V377" i="5" s="1"/>
  <c r="Q377" i="5"/>
  <c r="U377" i="5" s="1"/>
  <c r="P377" i="5"/>
  <c r="T376" i="5"/>
  <c r="S376" i="5"/>
  <c r="R376" i="5"/>
  <c r="V376" i="5" s="1"/>
  <c r="Q376" i="5"/>
  <c r="P376" i="5"/>
  <c r="U376" i="5" s="1"/>
  <c r="O1098" i="2"/>
  <c r="N1098" i="2"/>
  <c r="M1098" i="2"/>
  <c r="L1098" i="2"/>
  <c r="O1097" i="2"/>
  <c r="N1097" i="2"/>
  <c r="M1097" i="2"/>
  <c r="L1097" i="2"/>
  <c r="O1096" i="2"/>
  <c r="N1096" i="2"/>
  <c r="M1096" i="2"/>
  <c r="L1096" i="2"/>
  <c r="O1095" i="2"/>
  <c r="N1095" i="2"/>
  <c r="M1095" i="2"/>
  <c r="L1095" i="2"/>
  <c r="O1094" i="2"/>
  <c r="N1094" i="2"/>
  <c r="M1094" i="2"/>
  <c r="L1094" i="2"/>
  <c r="O1093" i="2"/>
  <c r="N1093" i="2"/>
  <c r="M1093" i="2"/>
  <c r="L1093" i="2"/>
  <c r="O1092" i="2"/>
  <c r="N1092" i="2"/>
  <c r="M1092" i="2"/>
  <c r="L1092" i="2"/>
  <c r="O1091" i="2"/>
  <c r="N1091" i="2"/>
  <c r="M1091" i="2"/>
  <c r="L1091" i="2"/>
  <c r="O1090" i="2"/>
  <c r="N1090" i="2"/>
  <c r="M1090" i="2"/>
  <c r="L1090" i="2"/>
  <c r="O1089" i="2"/>
  <c r="N1089" i="2"/>
  <c r="M1089" i="2"/>
  <c r="L1089" i="2"/>
  <c r="O1088" i="2"/>
  <c r="N1088" i="2"/>
  <c r="M1088" i="2"/>
  <c r="L1088" i="2"/>
  <c r="O1087" i="2"/>
  <c r="N1087" i="2"/>
  <c r="M1087" i="2"/>
  <c r="L1087" i="2"/>
  <c r="O1086" i="2"/>
  <c r="N1086" i="2"/>
  <c r="M1086" i="2"/>
  <c r="L1086" i="2"/>
  <c r="O1085" i="2"/>
  <c r="N1085" i="2"/>
  <c r="M1085" i="2"/>
  <c r="L1085" i="2"/>
  <c r="O1084" i="2"/>
  <c r="N1084" i="2"/>
  <c r="M1084" i="2"/>
  <c r="L1084" i="2"/>
  <c r="O1083" i="2"/>
  <c r="N1083" i="2"/>
  <c r="M1083" i="2"/>
  <c r="L1083" i="2"/>
  <c r="O1082" i="2"/>
  <c r="N1082" i="2"/>
  <c r="M1082" i="2"/>
  <c r="L1082" i="2"/>
  <c r="O1081" i="2"/>
  <c r="N1081" i="2"/>
  <c r="M1081" i="2"/>
  <c r="L1081" i="2"/>
  <c r="O1080" i="2"/>
  <c r="N1080" i="2"/>
  <c r="M1080" i="2"/>
  <c r="L1080" i="2"/>
  <c r="O1079" i="2"/>
  <c r="N1079" i="2"/>
  <c r="M1079" i="2"/>
  <c r="L1079" i="2"/>
  <c r="O1078" i="2"/>
  <c r="N1078" i="2"/>
  <c r="M1078" i="2"/>
  <c r="L1078" i="2"/>
  <c r="O1077" i="2"/>
  <c r="N1077" i="2"/>
  <c r="M1077" i="2"/>
  <c r="L1077" i="2"/>
  <c r="O1076" i="2"/>
  <c r="N1076" i="2"/>
  <c r="M1076" i="2"/>
  <c r="L1076" i="2"/>
  <c r="O1075" i="2"/>
  <c r="N1075" i="2"/>
  <c r="M1075" i="2"/>
  <c r="L1075" i="2"/>
  <c r="O1074" i="2"/>
  <c r="N1074" i="2"/>
  <c r="M1074" i="2"/>
  <c r="L1074" i="2"/>
  <c r="O1073" i="2"/>
  <c r="N1073" i="2"/>
  <c r="M1073" i="2"/>
  <c r="L1073" i="2"/>
  <c r="O1072" i="2"/>
  <c r="N1072" i="2"/>
  <c r="M1072" i="2"/>
  <c r="L1072" i="2"/>
  <c r="O1071" i="2"/>
  <c r="N1071" i="2"/>
  <c r="M1071" i="2"/>
  <c r="L1071" i="2"/>
  <c r="O1070" i="2"/>
  <c r="N1070" i="2"/>
  <c r="M1070" i="2"/>
  <c r="L1070" i="2"/>
  <c r="O1069" i="2"/>
  <c r="N1069" i="2"/>
  <c r="M1069" i="2"/>
  <c r="L1069" i="2"/>
  <c r="O1068" i="2"/>
  <c r="N1068" i="2"/>
  <c r="M1068" i="2"/>
  <c r="L1068" i="2"/>
  <c r="O1067" i="2"/>
  <c r="N1067" i="2"/>
  <c r="M1067" i="2"/>
  <c r="L1067" i="2"/>
  <c r="O1066" i="2"/>
  <c r="N1066" i="2"/>
  <c r="M1066" i="2"/>
  <c r="L1066" i="2"/>
  <c r="O1065" i="2"/>
  <c r="N1065" i="2"/>
  <c r="M1065" i="2"/>
  <c r="L1065" i="2"/>
  <c r="O1064" i="2"/>
  <c r="N1064" i="2"/>
  <c r="M1064" i="2"/>
  <c r="L1064" i="2"/>
  <c r="O1063" i="2"/>
  <c r="N1063" i="2"/>
  <c r="M1063" i="2"/>
  <c r="L1063" i="2"/>
  <c r="O1062" i="2"/>
  <c r="N1062" i="2"/>
  <c r="M1062" i="2"/>
  <c r="L1062" i="2"/>
  <c r="O1061" i="2"/>
  <c r="N1061" i="2"/>
  <c r="M1061" i="2"/>
  <c r="L1061" i="2"/>
  <c r="O1060" i="2"/>
  <c r="N1060" i="2"/>
  <c r="M1060" i="2"/>
  <c r="L1060" i="2"/>
  <c r="O1059" i="2"/>
  <c r="N1059" i="2"/>
  <c r="M1059" i="2"/>
  <c r="L1059" i="2"/>
  <c r="O1058" i="2"/>
  <c r="N1058" i="2"/>
  <c r="M1058" i="2"/>
  <c r="L1058" i="2"/>
  <c r="O1057" i="2"/>
  <c r="N1057" i="2"/>
  <c r="M1057" i="2"/>
  <c r="L1057" i="2"/>
  <c r="O1056" i="2"/>
  <c r="N1056" i="2"/>
  <c r="M1056" i="2"/>
  <c r="L1056" i="2"/>
  <c r="O1055" i="2"/>
  <c r="N1055" i="2"/>
  <c r="M1055" i="2"/>
  <c r="L1055" i="2"/>
  <c r="O1054" i="2"/>
  <c r="N1054" i="2"/>
  <c r="M1054" i="2"/>
  <c r="L1054" i="2"/>
  <c r="O1053" i="2"/>
  <c r="N1053" i="2"/>
  <c r="M1053" i="2"/>
  <c r="L1053" i="2"/>
  <c r="O1052" i="2"/>
  <c r="N1052" i="2"/>
  <c r="M1052" i="2"/>
  <c r="L1052" i="2"/>
  <c r="O1051" i="2"/>
  <c r="N1051" i="2"/>
  <c r="M1051" i="2"/>
  <c r="L1051" i="2"/>
  <c r="O1050" i="2"/>
  <c r="N1050" i="2"/>
  <c r="M1050" i="2"/>
  <c r="L1050" i="2"/>
  <c r="G348" i="6" l="1"/>
  <c r="F348" i="6"/>
  <c r="E348" i="6"/>
  <c r="G347" i="6"/>
  <c r="F347" i="6"/>
  <c r="E347" i="6"/>
  <c r="G346" i="6"/>
  <c r="F346" i="6"/>
  <c r="E346" i="6"/>
  <c r="G345" i="6"/>
  <c r="F345" i="6"/>
  <c r="E345" i="6"/>
  <c r="G344" i="6"/>
  <c r="F344" i="6"/>
  <c r="E344" i="6"/>
  <c r="G343" i="6"/>
  <c r="F343" i="6"/>
  <c r="E343" i="6"/>
  <c r="G342" i="6"/>
  <c r="F342" i="6"/>
  <c r="E342" i="6"/>
  <c r="G341" i="6"/>
  <c r="F341" i="6"/>
  <c r="E341" i="6"/>
  <c r="G340" i="6"/>
  <c r="F340" i="6"/>
  <c r="E340" i="6"/>
  <c r="G339" i="6"/>
  <c r="F339" i="6"/>
  <c r="E339" i="6"/>
  <c r="G338" i="6"/>
  <c r="F338" i="6"/>
  <c r="E338" i="6"/>
  <c r="G337" i="6"/>
  <c r="F337" i="6"/>
  <c r="E337" i="6"/>
  <c r="G336" i="6"/>
  <c r="F336" i="6"/>
  <c r="E336" i="6"/>
  <c r="G335" i="6"/>
  <c r="F335" i="6"/>
  <c r="E335" i="6"/>
  <c r="G334" i="6"/>
  <c r="F334" i="6"/>
  <c r="E334" i="6"/>
  <c r="G333" i="6"/>
  <c r="F333" i="6"/>
  <c r="E333" i="6"/>
  <c r="G332" i="6"/>
  <c r="F332" i="6"/>
  <c r="E332" i="6"/>
  <c r="G331" i="6"/>
  <c r="F331" i="6"/>
  <c r="E331" i="6"/>
  <c r="G330" i="6"/>
  <c r="F330" i="6"/>
  <c r="E330" i="6"/>
  <c r="T375" i="5"/>
  <c r="S375" i="5"/>
  <c r="R375" i="5"/>
  <c r="V375" i="5" s="1"/>
  <c r="Q375" i="5"/>
  <c r="U375" i="5" s="1"/>
  <c r="P375" i="5"/>
  <c r="T374" i="5"/>
  <c r="S374" i="5"/>
  <c r="R374" i="5"/>
  <c r="V374" i="5" s="1"/>
  <c r="Q374" i="5"/>
  <c r="P374" i="5"/>
  <c r="U374" i="5" s="1"/>
  <c r="T373" i="5"/>
  <c r="S373" i="5"/>
  <c r="R373" i="5"/>
  <c r="V373" i="5" s="1"/>
  <c r="Q373" i="5"/>
  <c r="P373" i="5"/>
  <c r="U373" i="5" s="1"/>
  <c r="T372" i="5"/>
  <c r="S372" i="5"/>
  <c r="R372" i="5"/>
  <c r="V372" i="5" s="1"/>
  <c r="Q372" i="5"/>
  <c r="P372" i="5"/>
  <c r="U372" i="5" s="1"/>
  <c r="T371" i="5"/>
  <c r="S371" i="5"/>
  <c r="R371" i="5"/>
  <c r="V371" i="5" s="1"/>
  <c r="Q371" i="5"/>
  <c r="U371" i="5" s="1"/>
  <c r="P371" i="5"/>
  <c r="T370" i="5"/>
  <c r="S370" i="5"/>
  <c r="R370" i="5"/>
  <c r="V370" i="5" s="1"/>
  <c r="Q370" i="5"/>
  <c r="P370" i="5"/>
  <c r="U370" i="5" s="1"/>
  <c r="T369" i="5"/>
  <c r="S369" i="5"/>
  <c r="R369" i="5"/>
  <c r="V369" i="5" s="1"/>
  <c r="Q369" i="5"/>
  <c r="P369" i="5"/>
  <c r="U369" i="5" s="1"/>
  <c r="T368" i="5"/>
  <c r="S368" i="5"/>
  <c r="R368" i="5"/>
  <c r="V368" i="5" s="1"/>
  <c r="Q368" i="5"/>
  <c r="P368" i="5"/>
  <c r="U368" i="5" s="1"/>
  <c r="T367" i="5"/>
  <c r="S367" i="5"/>
  <c r="R367" i="5"/>
  <c r="V367" i="5" s="1"/>
  <c r="Q367" i="5"/>
  <c r="U367" i="5" s="1"/>
  <c r="P367" i="5"/>
  <c r="T366" i="5"/>
  <c r="S366" i="5"/>
  <c r="R366" i="5"/>
  <c r="V366" i="5" s="1"/>
  <c r="Q366" i="5"/>
  <c r="P366" i="5"/>
  <c r="U366" i="5" s="1"/>
  <c r="T365" i="5"/>
  <c r="S365" i="5"/>
  <c r="R365" i="5"/>
  <c r="V365" i="5" s="1"/>
  <c r="Q365" i="5"/>
  <c r="P365" i="5"/>
  <c r="U365" i="5" s="1"/>
  <c r="T364" i="5"/>
  <c r="S364" i="5"/>
  <c r="R364" i="5"/>
  <c r="V364" i="5" s="1"/>
  <c r="Q364" i="5"/>
  <c r="P364" i="5"/>
  <c r="U364" i="5" s="1"/>
  <c r="T363" i="5"/>
  <c r="S363" i="5"/>
  <c r="R363" i="5"/>
  <c r="V363" i="5" s="1"/>
  <c r="Q363" i="5"/>
  <c r="U363" i="5" s="1"/>
  <c r="P363" i="5"/>
  <c r="T362" i="5"/>
  <c r="S362" i="5"/>
  <c r="R362" i="5"/>
  <c r="V362" i="5" s="1"/>
  <c r="Q362" i="5"/>
  <c r="P362" i="5"/>
  <c r="U362" i="5" s="1"/>
  <c r="T361" i="5"/>
  <c r="S361" i="5"/>
  <c r="R361" i="5"/>
  <c r="V361" i="5" s="1"/>
  <c r="Q361" i="5"/>
  <c r="P361" i="5"/>
  <c r="U361" i="5" s="1"/>
  <c r="T360" i="5"/>
  <c r="S360" i="5"/>
  <c r="R360" i="5"/>
  <c r="V360" i="5" s="1"/>
  <c r="Q360" i="5"/>
  <c r="P360" i="5"/>
  <c r="U360" i="5" s="1"/>
  <c r="T359" i="5"/>
  <c r="S359" i="5"/>
  <c r="R359" i="5"/>
  <c r="V359" i="5" s="1"/>
  <c r="Q359" i="5"/>
  <c r="U359" i="5" s="1"/>
  <c r="P359" i="5"/>
  <c r="T358" i="5"/>
  <c r="S358" i="5"/>
  <c r="R358" i="5"/>
  <c r="V358" i="5" s="1"/>
  <c r="Q358" i="5"/>
  <c r="P358" i="5"/>
  <c r="U358" i="5" s="1"/>
  <c r="T357" i="5"/>
  <c r="S357" i="5"/>
  <c r="R357" i="5"/>
  <c r="V357" i="5" s="1"/>
  <c r="Q357" i="5"/>
  <c r="P357" i="5"/>
  <c r="U357" i="5" s="1"/>
  <c r="T356" i="5"/>
  <c r="S356" i="5"/>
  <c r="R356" i="5"/>
  <c r="V356" i="5" s="1"/>
  <c r="Q356" i="5"/>
  <c r="P356" i="5"/>
  <c r="U356" i="5" s="1"/>
  <c r="O1049" i="2"/>
  <c r="N1049" i="2"/>
  <c r="M1049" i="2"/>
  <c r="L1049" i="2"/>
  <c r="O1048" i="2"/>
  <c r="N1048" i="2"/>
  <c r="M1048" i="2"/>
  <c r="L1048" i="2"/>
  <c r="O1047" i="2"/>
  <c r="N1047" i="2"/>
  <c r="M1047" i="2"/>
  <c r="L1047" i="2"/>
  <c r="O1046" i="2"/>
  <c r="N1046" i="2"/>
  <c r="M1046" i="2"/>
  <c r="L1046" i="2"/>
  <c r="O1045" i="2"/>
  <c r="N1045" i="2"/>
  <c r="M1045" i="2"/>
  <c r="L1045" i="2"/>
  <c r="O1044" i="2"/>
  <c r="N1044" i="2"/>
  <c r="M1044" i="2"/>
  <c r="L1044" i="2"/>
  <c r="O1043" i="2"/>
  <c r="N1043" i="2"/>
  <c r="M1043" i="2"/>
  <c r="L1043" i="2"/>
  <c r="O1042" i="2"/>
  <c r="N1042" i="2"/>
  <c r="M1042" i="2"/>
  <c r="L1042" i="2"/>
  <c r="O1041" i="2"/>
  <c r="N1041" i="2"/>
  <c r="M1041" i="2"/>
  <c r="L1041" i="2"/>
  <c r="O1040" i="2"/>
  <c r="N1040" i="2"/>
  <c r="M1040" i="2"/>
  <c r="L1040" i="2"/>
  <c r="O1039" i="2"/>
  <c r="N1039" i="2"/>
  <c r="M1039" i="2"/>
  <c r="L1039" i="2"/>
  <c r="O1038" i="2"/>
  <c r="N1038" i="2"/>
  <c r="M1038" i="2"/>
  <c r="L1038" i="2"/>
  <c r="O1037" i="2"/>
  <c r="N1037" i="2"/>
  <c r="M1037" i="2"/>
  <c r="L1037" i="2"/>
  <c r="O1036" i="2"/>
  <c r="N1036" i="2"/>
  <c r="M1036" i="2"/>
  <c r="L1036" i="2"/>
  <c r="O1035" i="2"/>
  <c r="N1035" i="2"/>
  <c r="M1035" i="2"/>
  <c r="L1035" i="2"/>
  <c r="O1034" i="2"/>
  <c r="N1034" i="2"/>
  <c r="M1034" i="2"/>
  <c r="L1034" i="2"/>
  <c r="O1033" i="2"/>
  <c r="N1033" i="2"/>
  <c r="M1033" i="2"/>
  <c r="L1033" i="2"/>
  <c r="O1032" i="2"/>
  <c r="N1032" i="2"/>
  <c r="M1032" i="2"/>
  <c r="L1032" i="2"/>
  <c r="O1031" i="2"/>
  <c r="N1031" i="2"/>
  <c r="M1031" i="2"/>
  <c r="L1031" i="2"/>
  <c r="O1030" i="2"/>
  <c r="N1030" i="2"/>
  <c r="M1030" i="2"/>
  <c r="L1030" i="2"/>
  <c r="O1029" i="2"/>
  <c r="N1029" i="2"/>
  <c r="M1029" i="2"/>
  <c r="L1029" i="2"/>
  <c r="O1028" i="2"/>
  <c r="N1028" i="2"/>
  <c r="M1028" i="2"/>
  <c r="L1028" i="2"/>
  <c r="O1027" i="2"/>
  <c r="N1027" i="2"/>
  <c r="M1027" i="2"/>
  <c r="L1027" i="2"/>
  <c r="O1026" i="2"/>
  <c r="N1026" i="2"/>
  <c r="M1026" i="2"/>
  <c r="L1026" i="2"/>
  <c r="O1025" i="2"/>
  <c r="N1025" i="2"/>
  <c r="M1025" i="2"/>
  <c r="L1025" i="2"/>
  <c r="O1024" i="2"/>
  <c r="N1024" i="2"/>
  <c r="M1024" i="2"/>
  <c r="L1024" i="2"/>
  <c r="O1023" i="2"/>
  <c r="N1023" i="2"/>
  <c r="M1023" i="2"/>
  <c r="L1023" i="2"/>
  <c r="O1022" i="2"/>
  <c r="N1022" i="2"/>
  <c r="M1022" i="2"/>
  <c r="L1022" i="2"/>
  <c r="O1021" i="2"/>
  <c r="N1021" i="2"/>
  <c r="M1021" i="2"/>
  <c r="L1021" i="2"/>
  <c r="O1020" i="2"/>
  <c r="N1020" i="2"/>
  <c r="M1020" i="2"/>
  <c r="L1020" i="2"/>
  <c r="O1019" i="2"/>
  <c r="N1019" i="2"/>
  <c r="M1019" i="2"/>
  <c r="L1019" i="2"/>
  <c r="O1018" i="2"/>
  <c r="N1018" i="2"/>
  <c r="M1018" i="2"/>
  <c r="L1018" i="2"/>
  <c r="O1017" i="2"/>
  <c r="N1017" i="2"/>
  <c r="M1017" i="2"/>
  <c r="L1017" i="2"/>
  <c r="O1016" i="2"/>
  <c r="N1016" i="2"/>
  <c r="M1016" i="2"/>
  <c r="L1016" i="2"/>
  <c r="O1015" i="2"/>
  <c r="N1015" i="2"/>
  <c r="M1015" i="2"/>
  <c r="L1015" i="2"/>
  <c r="O1014" i="2"/>
  <c r="N1014" i="2"/>
  <c r="M1014" i="2"/>
  <c r="L1014" i="2"/>
  <c r="O1013" i="2"/>
  <c r="N1013" i="2"/>
  <c r="M1013" i="2"/>
  <c r="L1013" i="2"/>
  <c r="O1012" i="2"/>
  <c r="N1012" i="2"/>
  <c r="M1012" i="2"/>
  <c r="L1012" i="2"/>
  <c r="O1011" i="2"/>
  <c r="N1011" i="2"/>
  <c r="M1011" i="2"/>
  <c r="L1011" i="2"/>
  <c r="O1010" i="2"/>
  <c r="N1010" i="2"/>
  <c r="M1010" i="2"/>
  <c r="L1010" i="2"/>
  <c r="O1009" i="2"/>
  <c r="N1009" i="2"/>
  <c r="M1009" i="2"/>
  <c r="L1009" i="2"/>
  <c r="O1008" i="2"/>
  <c r="N1008" i="2"/>
  <c r="M1008" i="2"/>
  <c r="L1008" i="2"/>
  <c r="O1007" i="2"/>
  <c r="N1007" i="2"/>
  <c r="M1007" i="2"/>
  <c r="L1007" i="2"/>
  <c r="O1006" i="2"/>
  <c r="N1006" i="2"/>
  <c r="M1006" i="2"/>
  <c r="L1006" i="2"/>
  <c r="O1005" i="2"/>
  <c r="N1005" i="2"/>
  <c r="M1005" i="2"/>
  <c r="L1005" i="2"/>
  <c r="O1004" i="2"/>
  <c r="N1004" i="2"/>
  <c r="M1004" i="2"/>
  <c r="L1004" i="2"/>
  <c r="O1003" i="2"/>
  <c r="N1003" i="2"/>
  <c r="M1003" i="2"/>
  <c r="L1003" i="2"/>
  <c r="O1002" i="2"/>
  <c r="N1002" i="2"/>
  <c r="M1002" i="2"/>
  <c r="L1002" i="2"/>
  <c r="O1001" i="2"/>
  <c r="N1001" i="2"/>
  <c r="M1001" i="2"/>
  <c r="L1001" i="2"/>
  <c r="O1000" i="2"/>
  <c r="N1000" i="2"/>
  <c r="M1000" i="2"/>
  <c r="L1000" i="2"/>
  <c r="O999" i="2"/>
  <c r="N999" i="2"/>
  <c r="M999" i="2"/>
  <c r="L999" i="2"/>
  <c r="O998" i="2"/>
  <c r="N998" i="2"/>
  <c r="M998" i="2"/>
  <c r="L998" i="2"/>
  <c r="O997" i="2"/>
  <c r="N997" i="2"/>
  <c r="M997" i="2"/>
  <c r="L997" i="2"/>
  <c r="O996" i="2"/>
  <c r="N996" i="2"/>
  <c r="M996" i="2"/>
  <c r="L996" i="2"/>
  <c r="O995" i="2"/>
  <c r="N995" i="2"/>
  <c r="M995" i="2"/>
  <c r="L995" i="2"/>
  <c r="O994" i="2"/>
  <c r="N994" i="2"/>
  <c r="M994" i="2"/>
  <c r="L994" i="2"/>
  <c r="G329" i="6" l="1"/>
  <c r="F329" i="6"/>
  <c r="E329" i="6"/>
  <c r="G328" i="6"/>
  <c r="F328" i="6"/>
  <c r="E328" i="6"/>
  <c r="G327" i="6"/>
  <c r="F327" i="6"/>
  <c r="E327" i="6"/>
  <c r="G326" i="6"/>
  <c r="F326" i="6"/>
  <c r="E326" i="6"/>
  <c r="G325" i="6"/>
  <c r="F325" i="6"/>
  <c r="E325" i="6"/>
  <c r="G324" i="6"/>
  <c r="F324" i="6"/>
  <c r="E324" i="6"/>
  <c r="G323" i="6"/>
  <c r="F323" i="6"/>
  <c r="E323" i="6"/>
  <c r="G322" i="6"/>
  <c r="F322" i="6"/>
  <c r="E322" i="6"/>
  <c r="G321" i="6"/>
  <c r="F321" i="6"/>
  <c r="E321" i="6"/>
  <c r="G320" i="6"/>
  <c r="F320" i="6"/>
  <c r="E320" i="6"/>
  <c r="G319" i="6"/>
  <c r="F319" i="6"/>
  <c r="E319" i="6"/>
  <c r="G318" i="6"/>
  <c r="F318" i="6"/>
  <c r="E318" i="6"/>
  <c r="G317" i="6"/>
  <c r="F317" i="6"/>
  <c r="E317" i="6"/>
  <c r="G316" i="6"/>
  <c r="F316" i="6"/>
  <c r="E316" i="6"/>
  <c r="G315" i="6"/>
  <c r="F315" i="6"/>
  <c r="E315" i="6"/>
  <c r="G314" i="6"/>
  <c r="F314" i="6"/>
  <c r="E314" i="6"/>
  <c r="G313" i="6"/>
  <c r="F313" i="6"/>
  <c r="E313" i="6"/>
  <c r="G312" i="6"/>
  <c r="F312" i="6"/>
  <c r="E312" i="6"/>
  <c r="G311" i="6"/>
  <c r="F311" i="6"/>
  <c r="E311" i="6"/>
  <c r="G310" i="6"/>
  <c r="F310" i="6"/>
  <c r="E310" i="6"/>
  <c r="G309" i="6"/>
  <c r="F309" i="6"/>
  <c r="E309" i="6"/>
  <c r="G308" i="6"/>
  <c r="F308" i="6"/>
  <c r="E308" i="6"/>
  <c r="G307" i="6"/>
  <c r="F307" i="6"/>
  <c r="E307" i="6"/>
  <c r="G306" i="6"/>
  <c r="F306" i="6"/>
  <c r="E306" i="6"/>
  <c r="G305" i="6"/>
  <c r="F305" i="6"/>
  <c r="E305" i="6"/>
  <c r="G304" i="6"/>
  <c r="F304" i="6"/>
  <c r="E304" i="6"/>
  <c r="G303" i="6"/>
  <c r="F303" i="6"/>
  <c r="E303" i="6"/>
  <c r="G302" i="6"/>
  <c r="F302" i="6"/>
  <c r="E302" i="6"/>
  <c r="G301" i="6"/>
  <c r="F301" i="6"/>
  <c r="E301" i="6"/>
  <c r="G300" i="6"/>
  <c r="F300" i="6"/>
  <c r="E300" i="6"/>
  <c r="G299" i="6"/>
  <c r="F299" i="6"/>
  <c r="E299" i="6"/>
  <c r="G298" i="6"/>
  <c r="F298" i="6"/>
  <c r="E298" i="6"/>
  <c r="G297" i="6"/>
  <c r="F297" i="6"/>
  <c r="E297" i="6"/>
  <c r="G296" i="6"/>
  <c r="F296" i="6"/>
  <c r="E296" i="6"/>
  <c r="G295" i="6"/>
  <c r="F295" i="6"/>
  <c r="E295" i="6"/>
  <c r="G294" i="6"/>
  <c r="F294" i="6"/>
  <c r="E294" i="6"/>
  <c r="G293" i="6"/>
  <c r="F293" i="6"/>
  <c r="E293" i="6"/>
  <c r="G292" i="6"/>
  <c r="F292" i="6"/>
  <c r="E292" i="6"/>
  <c r="T355" i="5"/>
  <c r="S355" i="5"/>
  <c r="R355" i="5"/>
  <c r="V355" i="5" s="1"/>
  <c r="Q355" i="5"/>
  <c r="P355" i="5"/>
  <c r="U355" i="5" s="1"/>
  <c r="T354" i="5"/>
  <c r="S354" i="5"/>
  <c r="R354" i="5"/>
  <c r="V354" i="5" s="1"/>
  <c r="Q354" i="5"/>
  <c r="U354" i="5" s="1"/>
  <c r="P354" i="5"/>
  <c r="T353" i="5"/>
  <c r="S353" i="5"/>
  <c r="R353" i="5"/>
  <c r="V353" i="5" s="1"/>
  <c r="Q353" i="5"/>
  <c r="P353" i="5"/>
  <c r="U353" i="5" s="1"/>
  <c r="T352" i="5"/>
  <c r="S352" i="5"/>
  <c r="R352" i="5"/>
  <c r="V352" i="5" s="1"/>
  <c r="Q352" i="5"/>
  <c r="P352" i="5"/>
  <c r="U352" i="5" s="1"/>
  <c r="T351" i="5"/>
  <c r="S351" i="5"/>
  <c r="R351" i="5"/>
  <c r="V351" i="5" s="1"/>
  <c r="Q351" i="5"/>
  <c r="P351" i="5"/>
  <c r="U351" i="5" s="1"/>
  <c r="T350" i="5"/>
  <c r="S350" i="5"/>
  <c r="R350" i="5"/>
  <c r="V350" i="5" s="1"/>
  <c r="Q350" i="5"/>
  <c r="U350" i="5" s="1"/>
  <c r="P350" i="5"/>
  <c r="T349" i="5"/>
  <c r="S349" i="5"/>
  <c r="R349" i="5"/>
  <c r="V349" i="5" s="1"/>
  <c r="Q349" i="5"/>
  <c r="P349" i="5"/>
  <c r="U349" i="5" s="1"/>
  <c r="T348" i="5"/>
  <c r="S348" i="5"/>
  <c r="R348" i="5"/>
  <c r="V348" i="5" s="1"/>
  <c r="Q348" i="5"/>
  <c r="P348" i="5"/>
  <c r="U348" i="5" s="1"/>
  <c r="T347" i="5"/>
  <c r="S347" i="5"/>
  <c r="R347" i="5"/>
  <c r="V347" i="5" s="1"/>
  <c r="Q347" i="5"/>
  <c r="P347" i="5"/>
  <c r="U347" i="5" s="1"/>
  <c r="T346" i="5"/>
  <c r="S346" i="5"/>
  <c r="R346" i="5"/>
  <c r="V346" i="5" s="1"/>
  <c r="Q346" i="5"/>
  <c r="U346" i="5" s="1"/>
  <c r="P346" i="5"/>
  <c r="T345" i="5"/>
  <c r="S345" i="5"/>
  <c r="R345" i="5"/>
  <c r="V345" i="5" s="1"/>
  <c r="Q345" i="5"/>
  <c r="P345" i="5"/>
  <c r="U345" i="5" s="1"/>
  <c r="T344" i="5"/>
  <c r="S344" i="5"/>
  <c r="R344" i="5"/>
  <c r="V344" i="5" s="1"/>
  <c r="Q344" i="5"/>
  <c r="P344" i="5"/>
  <c r="U344" i="5" s="1"/>
  <c r="T343" i="5"/>
  <c r="S343" i="5"/>
  <c r="R343" i="5"/>
  <c r="V343" i="5" s="1"/>
  <c r="Q343" i="5"/>
  <c r="P343" i="5"/>
  <c r="U343" i="5" s="1"/>
  <c r="T342" i="5"/>
  <c r="S342" i="5"/>
  <c r="R342" i="5"/>
  <c r="V342" i="5" s="1"/>
  <c r="Q342" i="5"/>
  <c r="U342" i="5" s="1"/>
  <c r="P342" i="5"/>
  <c r="T341" i="5"/>
  <c r="S341" i="5"/>
  <c r="R341" i="5"/>
  <c r="V341" i="5" s="1"/>
  <c r="Q341" i="5"/>
  <c r="P341" i="5"/>
  <c r="U341" i="5" s="1"/>
  <c r="T340" i="5"/>
  <c r="S340" i="5"/>
  <c r="R340" i="5"/>
  <c r="V340" i="5" s="1"/>
  <c r="Q340" i="5"/>
  <c r="P340" i="5"/>
  <c r="U340" i="5" s="1"/>
  <c r="T339" i="5"/>
  <c r="S339" i="5"/>
  <c r="R339" i="5"/>
  <c r="V339" i="5" s="1"/>
  <c r="Q339" i="5"/>
  <c r="P339" i="5"/>
  <c r="U339" i="5" s="1"/>
  <c r="T338" i="5"/>
  <c r="S338" i="5"/>
  <c r="R338" i="5"/>
  <c r="V338" i="5" s="1"/>
  <c r="Q338" i="5"/>
  <c r="U338" i="5" s="1"/>
  <c r="P338" i="5"/>
  <c r="T337" i="5"/>
  <c r="S337" i="5"/>
  <c r="R337" i="5"/>
  <c r="V337" i="5" s="1"/>
  <c r="Q337" i="5"/>
  <c r="P337" i="5"/>
  <c r="U337" i="5" s="1"/>
  <c r="T336" i="5"/>
  <c r="S336" i="5"/>
  <c r="R336" i="5"/>
  <c r="V336" i="5" s="1"/>
  <c r="Q336" i="5"/>
  <c r="P336" i="5"/>
  <c r="U336" i="5" s="1"/>
  <c r="T335" i="5"/>
  <c r="S335" i="5"/>
  <c r="R335" i="5"/>
  <c r="V335" i="5" s="1"/>
  <c r="Q335" i="5"/>
  <c r="P335" i="5"/>
  <c r="U335" i="5" s="1"/>
  <c r="T334" i="5"/>
  <c r="S334" i="5"/>
  <c r="R334" i="5"/>
  <c r="V334" i="5" s="1"/>
  <c r="Q334" i="5"/>
  <c r="U334" i="5" s="1"/>
  <c r="P334" i="5"/>
  <c r="T333" i="5"/>
  <c r="S333" i="5"/>
  <c r="R333" i="5"/>
  <c r="V333" i="5" s="1"/>
  <c r="Q333" i="5"/>
  <c r="P333" i="5"/>
  <c r="U333" i="5" s="1"/>
  <c r="T332" i="5"/>
  <c r="S332" i="5"/>
  <c r="R332" i="5"/>
  <c r="V332" i="5" s="1"/>
  <c r="Q332" i="5"/>
  <c r="P332" i="5"/>
  <c r="U332" i="5" s="1"/>
  <c r="T331" i="5"/>
  <c r="S331" i="5"/>
  <c r="R331" i="5"/>
  <c r="V331" i="5" s="1"/>
  <c r="Q331" i="5"/>
  <c r="P331" i="5"/>
  <c r="U331" i="5" s="1"/>
  <c r="T330" i="5"/>
  <c r="S330" i="5"/>
  <c r="R330" i="5"/>
  <c r="V330" i="5" s="1"/>
  <c r="Q330" i="5"/>
  <c r="U330" i="5" s="1"/>
  <c r="P330" i="5"/>
  <c r="T329" i="5"/>
  <c r="S329" i="5"/>
  <c r="R329" i="5"/>
  <c r="V329" i="5" s="1"/>
  <c r="Q329" i="5"/>
  <c r="P329" i="5"/>
  <c r="U329" i="5" s="1"/>
  <c r="T328" i="5"/>
  <c r="S328" i="5"/>
  <c r="R328" i="5"/>
  <c r="V328" i="5" s="1"/>
  <c r="Q328" i="5"/>
  <c r="P328" i="5"/>
  <c r="U328" i="5" s="1"/>
  <c r="T327" i="5"/>
  <c r="S327" i="5"/>
  <c r="R327" i="5"/>
  <c r="V327" i="5" s="1"/>
  <c r="Q327" i="5"/>
  <c r="P327" i="5"/>
  <c r="U327" i="5" s="1"/>
  <c r="T326" i="5"/>
  <c r="S326" i="5"/>
  <c r="R326" i="5"/>
  <c r="V326" i="5" s="1"/>
  <c r="Q326" i="5"/>
  <c r="U326" i="5" s="1"/>
  <c r="P326" i="5"/>
  <c r="T325" i="5"/>
  <c r="S325" i="5"/>
  <c r="R325" i="5"/>
  <c r="V325" i="5" s="1"/>
  <c r="Q325" i="5"/>
  <c r="P325" i="5"/>
  <c r="U325" i="5" s="1"/>
  <c r="T324" i="5"/>
  <c r="S324" i="5"/>
  <c r="R324" i="5"/>
  <c r="V324" i="5" s="1"/>
  <c r="Q324" i="5"/>
  <c r="P324" i="5"/>
  <c r="U324" i="5" s="1"/>
  <c r="T323" i="5"/>
  <c r="S323" i="5"/>
  <c r="R323" i="5"/>
  <c r="V323" i="5" s="1"/>
  <c r="Q323" i="5"/>
  <c r="P323" i="5"/>
  <c r="U323" i="5" s="1"/>
  <c r="T322" i="5"/>
  <c r="S322" i="5"/>
  <c r="R322" i="5"/>
  <c r="V322" i="5" s="1"/>
  <c r="Q322" i="5"/>
  <c r="U322" i="5" s="1"/>
  <c r="P322" i="5"/>
  <c r="T321" i="5"/>
  <c r="S321" i="5"/>
  <c r="R321" i="5"/>
  <c r="V321" i="5" s="1"/>
  <c r="Q321" i="5"/>
  <c r="P321" i="5"/>
  <c r="U321" i="5" s="1"/>
  <c r="T320" i="5"/>
  <c r="S320" i="5"/>
  <c r="R320" i="5"/>
  <c r="V320" i="5" s="1"/>
  <c r="Q320" i="5"/>
  <c r="P320" i="5"/>
  <c r="U320" i="5" s="1"/>
  <c r="T319" i="5"/>
  <c r="S319" i="5"/>
  <c r="R319" i="5"/>
  <c r="V319" i="5" s="1"/>
  <c r="Q319" i="5"/>
  <c r="P319" i="5"/>
  <c r="U319" i="5" s="1"/>
  <c r="T318" i="5"/>
  <c r="S318" i="5"/>
  <c r="R318" i="5"/>
  <c r="V318" i="5" s="1"/>
  <c r="Q318" i="5"/>
  <c r="U318" i="5" s="1"/>
  <c r="P318" i="5"/>
  <c r="T317" i="5"/>
  <c r="S317" i="5"/>
  <c r="R317" i="5"/>
  <c r="V317" i="5" s="1"/>
  <c r="Q317" i="5"/>
  <c r="P317" i="5"/>
  <c r="U317" i="5" s="1"/>
  <c r="T316" i="5"/>
  <c r="S316" i="5"/>
  <c r="R316" i="5"/>
  <c r="V316" i="5" s="1"/>
  <c r="Q316" i="5"/>
  <c r="P316" i="5"/>
  <c r="U316" i="5" s="1"/>
  <c r="O993" i="2"/>
  <c r="N993" i="2"/>
  <c r="M993" i="2"/>
  <c r="L993" i="2"/>
  <c r="O992" i="2"/>
  <c r="N992" i="2"/>
  <c r="M992" i="2"/>
  <c r="L992" i="2"/>
  <c r="O991" i="2"/>
  <c r="N991" i="2"/>
  <c r="M991" i="2"/>
  <c r="L991" i="2"/>
  <c r="O990" i="2"/>
  <c r="N990" i="2"/>
  <c r="M990" i="2"/>
  <c r="L990" i="2"/>
  <c r="O989" i="2"/>
  <c r="N989" i="2"/>
  <c r="M989" i="2"/>
  <c r="L989" i="2"/>
  <c r="O988" i="2"/>
  <c r="N988" i="2"/>
  <c r="M988" i="2"/>
  <c r="L988" i="2"/>
  <c r="O987" i="2"/>
  <c r="N987" i="2"/>
  <c r="M987" i="2"/>
  <c r="L987" i="2"/>
  <c r="O986" i="2"/>
  <c r="N986" i="2"/>
  <c r="M986" i="2"/>
  <c r="L986" i="2"/>
  <c r="O985" i="2"/>
  <c r="N985" i="2"/>
  <c r="M985" i="2"/>
  <c r="L985" i="2"/>
  <c r="O984" i="2"/>
  <c r="N984" i="2"/>
  <c r="M984" i="2"/>
  <c r="L984" i="2"/>
  <c r="O983" i="2"/>
  <c r="N983" i="2"/>
  <c r="M983" i="2"/>
  <c r="L983" i="2"/>
  <c r="O982" i="2"/>
  <c r="N982" i="2"/>
  <c r="M982" i="2"/>
  <c r="L982" i="2"/>
  <c r="O981" i="2"/>
  <c r="N981" i="2"/>
  <c r="M981" i="2"/>
  <c r="L981" i="2"/>
  <c r="O980" i="2"/>
  <c r="N980" i="2"/>
  <c r="M980" i="2"/>
  <c r="L980" i="2"/>
  <c r="O979" i="2"/>
  <c r="N979" i="2"/>
  <c r="M979" i="2"/>
  <c r="L979" i="2"/>
  <c r="O978" i="2"/>
  <c r="N978" i="2"/>
  <c r="M978" i="2"/>
  <c r="L978" i="2"/>
  <c r="O977" i="2"/>
  <c r="N977" i="2"/>
  <c r="M977" i="2"/>
  <c r="L977" i="2"/>
  <c r="O976" i="2"/>
  <c r="N976" i="2"/>
  <c r="M976" i="2"/>
  <c r="L976" i="2"/>
  <c r="O975" i="2"/>
  <c r="N975" i="2"/>
  <c r="M975" i="2"/>
  <c r="L975" i="2"/>
  <c r="O974" i="2"/>
  <c r="N974" i="2"/>
  <c r="M974" i="2"/>
  <c r="L974" i="2"/>
  <c r="O973" i="2"/>
  <c r="N973" i="2"/>
  <c r="M973" i="2"/>
  <c r="L973" i="2"/>
  <c r="O972" i="2"/>
  <c r="N972" i="2"/>
  <c r="M972" i="2"/>
  <c r="L972" i="2"/>
  <c r="O971" i="2"/>
  <c r="N971" i="2"/>
  <c r="M971" i="2"/>
  <c r="L971" i="2"/>
  <c r="O970" i="2"/>
  <c r="N970" i="2"/>
  <c r="M970" i="2"/>
  <c r="L970" i="2"/>
  <c r="O969" i="2"/>
  <c r="N969" i="2"/>
  <c r="M969" i="2"/>
  <c r="L969" i="2"/>
  <c r="O968" i="2"/>
  <c r="N968" i="2"/>
  <c r="M968" i="2"/>
  <c r="L968" i="2"/>
  <c r="O967" i="2"/>
  <c r="N967" i="2"/>
  <c r="M967" i="2"/>
  <c r="L967" i="2"/>
  <c r="O966" i="2"/>
  <c r="N966" i="2"/>
  <c r="M966" i="2"/>
  <c r="L966" i="2"/>
  <c r="O965" i="2"/>
  <c r="N965" i="2"/>
  <c r="M965" i="2"/>
  <c r="L965" i="2"/>
  <c r="O964" i="2"/>
  <c r="N964" i="2"/>
  <c r="M964" i="2"/>
  <c r="L964" i="2"/>
  <c r="O963" i="2"/>
  <c r="N963" i="2"/>
  <c r="M963" i="2"/>
  <c r="L963" i="2"/>
  <c r="O962" i="2"/>
  <c r="N962" i="2"/>
  <c r="M962" i="2"/>
  <c r="L962" i="2"/>
  <c r="O961" i="2"/>
  <c r="N961" i="2"/>
  <c r="M961" i="2"/>
  <c r="L961" i="2"/>
  <c r="O960" i="2"/>
  <c r="N960" i="2"/>
  <c r="M960" i="2"/>
  <c r="L960" i="2"/>
  <c r="O959" i="2"/>
  <c r="N959" i="2"/>
  <c r="M959" i="2"/>
  <c r="L959" i="2"/>
  <c r="O958" i="2"/>
  <c r="N958" i="2"/>
  <c r="M958" i="2"/>
  <c r="L958" i="2"/>
  <c r="O957" i="2"/>
  <c r="N957" i="2"/>
  <c r="M957" i="2"/>
  <c r="L957" i="2"/>
  <c r="O956" i="2"/>
  <c r="N956" i="2"/>
  <c r="M956" i="2"/>
  <c r="L956" i="2"/>
  <c r="O955" i="2"/>
  <c r="N955" i="2"/>
  <c r="M955" i="2"/>
  <c r="L955" i="2"/>
  <c r="O954" i="2"/>
  <c r="N954" i="2"/>
  <c r="M954" i="2"/>
  <c r="L954" i="2"/>
  <c r="O953" i="2"/>
  <c r="N953" i="2"/>
  <c r="M953" i="2"/>
  <c r="L953" i="2"/>
  <c r="O952" i="2"/>
  <c r="N952" i="2"/>
  <c r="M952" i="2"/>
  <c r="L952" i="2"/>
  <c r="O951" i="2"/>
  <c r="N951" i="2"/>
  <c r="M951" i="2"/>
  <c r="L951" i="2"/>
  <c r="O950" i="2"/>
  <c r="N950" i="2"/>
  <c r="M950" i="2"/>
  <c r="L950" i="2"/>
  <c r="O949" i="2"/>
  <c r="N949" i="2"/>
  <c r="M949" i="2"/>
  <c r="L949" i="2"/>
  <c r="O948" i="2"/>
  <c r="N948" i="2"/>
  <c r="M948" i="2"/>
  <c r="L948" i="2"/>
  <c r="O947" i="2"/>
  <c r="N947" i="2"/>
  <c r="M947" i="2"/>
  <c r="L947" i="2"/>
  <c r="O946" i="2"/>
  <c r="N946" i="2"/>
  <c r="M946" i="2"/>
  <c r="L946" i="2"/>
  <c r="O945" i="2"/>
  <c r="N945" i="2"/>
  <c r="M945" i="2"/>
  <c r="L945" i="2"/>
  <c r="O944" i="2"/>
  <c r="N944" i="2"/>
  <c r="M944" i="2"/>
  <c r="L944" i="2"/>
  <c r="O943" i="2"/>
  <c r="N943" i="2"/>
  <c r="M943" i="2"/>
  <c r="L943" i="2"/>
  <c r="O942" i="2"/>
  <c r="N942" i="2"/>
  <c r="M942" i="2"/>
  <c r="L942" i="2"/>
  <c r="O941" i="2"/>
  <c r="N941" i="2"/>
  <c r="M941" i="2"/>
  <c r="L941" i="2"/>
  <c r="O940" i="2"/>
  <c r="N940" i="2"/>
  <c r="M940" i="2"/>
  <c r="L940" i="2"/>
  <c r="O939" i="2"/>
  <c r="N939" i="2"/>
  <c r="M939" i="2"/>
  <c r="L939" i="2"/>
  <c r="O938" i="2"/>
  <c r="N938" i="2"/>
  <c r="M938" i="2"/>
  <c r="L938" i="2"/>
  <c r="O937" i="2"/>
  <c r="N937" i="2"/>
  <c r="M937" i="2"/>
  <c r="L937" i="2"/>
  <c r="O936" i="2"/>
  <c r="N936" i="2"/>
  <c r="M936" i="2"/>
  <c r="L936" i="2"/>
  <c r="O935" i="2"/>
  <c r="N935" i="2"/>
  <c r="M935" i="2"/>
  <c r="L935" i="2"/>
  <c r="O934" i="2"/>
  <c r="N934" i="2"/>
  <c r="M934" i="2"/>
  <c r="L934" i="2"/>
  <c r="O933" i="2"/>
  <c r="N933" i="2"/>
  <c r="M933" i="2"/>
  <c r="L933" i="2"/>
  <c r="O932" i="2"/>
  <c r="N932" i="2"/>
  <c r="M932" i="2"/>
  <c r="L932" i="2"/>
  <c r="O931" i="2"/>
  <c r="N931" i="2"/>
  <c r="M931" i="2"/>
  <c r="L931" i="2"/>
  <c r="O930" i="2"/>
  <c r="N930" i="2"/>
  <c r="M930" i="2"/>
  <c r="L930" i="2"/>
  <c r="O929" i="2"/>
  <c r="N929" i="2"/>
  <c r="M929" i="2"/>
  <c r="L929" i="2"/>
  <c r="O928" i="2"/>
  <c r="N928" i="2"/>
  <c r="M928" i="2"/>
  <c r="L928" i="2"/>
  <c r="O927" i="2"/>
  <c r="N927" i="2"/>
  <c r="M927" i="2"/>
  <c r="L927" i="2"/>
  <c r="O926" i="2"/>
  <c r="N926" i="2"/>
  <c r="M926" i="2"/>
  <c r="L926" i="2"/>
  <c r="O925" i="2"/>
  <c r="N925" i="2"/>
  <c r="M925" i="2"/>
  <c r="L925" i="2"/>
  <c r="O924" i="2"/>
  <c r="N924" i="2"/>
  <c r="M924" i="2"/>
  <c r="L924" i="2"/>
  <c r="O923" i="2"/>
  <c r="N923" i="2"/>
  <c r="M923" i="2"/>
  <c r="L923" i="2"/>
  <c r="O922" i="2"/>
  <c r="N922" i="2"/>
  <c r="M922" i="2"/>
  <c r="L922" i="2"/>
  <c r="O921" i="2"/>
  <c r="N921" i="2"/>
  <c r="M921" i="2"/>
  <c r="L921" i="2"/>
  <c r="O920" i="2"/>
  <c r="N920" i="2"/>
  <c r="M920" i="2"/>
  <c r="L920" i="2"/>
  <c r="O919" i="2"/>
  <c r="N919" i="2"/>
  <c r="M919" i="2"/>
  <c r="L919" i="2"/>
  <c r="O918" i="2"/>
  <c r="N918" i="2"/>
  <c r="M918" i="2"/>
  <c r="L918" i="2"/>
  <c r="O917" i="2"/>
  <c r="N917" i="2"/>
  <c r="M917" i="2"/>
  <c r="L917" i="2"/>
  <c r="O916" i="2"/>
  <c r="N916" i="2"/>
  <c r="M916" i="2"/>
  <c r="L916" i="2"/>
  <c r="O915" i="2"/>
  <c r="N915" i="2"/>
  <c r="M915" i="2"/>
  <c r="L915" i="2"/>
  <c r="O914" i="2"/>
  <c r="N914" i="2"/>
  <c r="M914" i="2"/>
  <c r="L914" i="2"/>
  <c r="O913" i="2"/>
  <c r="N913" i="2"/>
  <c r="M913" i="2"/>
  <c r="L913" i="2"/>
  <c r="O912" i="2"/>
  <c r="N912" i="2"/>
  <c r="M912" i="2"/>
  <c r="L912" i="2"/>
  <c r="O911" i="2"/>
  <c r="N911" i="2"/>
  <c r="M911" i="2"/>
  <c r="L911" i="2"/>
  <c r="O910" i="2"/>
  <c r="N910" i="2"/>
  <c r="M910" i="2"/>
  <c r="L910" i="2"/>
  <c r="O909" i="2"/>
  <c r="N909" i="2"/>
  <c r="M909" i="2"/>
  <c r="L909" i="2"/>
  <c r="O908" i="2"/>
  <c r="N908" i="2"/>
  <c r="M908" i="2"/>
  <c r="L908" i="2"/>
  <c r="O907" i="2"/>
  <c r="N907" i="2"/>
  <c r="M907" i="2"/>
  <c r="L907" i="2"/>
  <c r="O906" i="2"/>
  <c r="N906" i="2"/>
  <c r="M906" i="2"/>
  <c r="L906" i="2"/>
  <c r="O905" i="2"/>
  <c r="N905" i="2"/>
  <c r="M905" i="2"/>
  <c r="L905" i="2"/>
  <c r="O904" i="2"/>
  <c r="N904" i="2"/>
  <c r="M904" i="2"/>
  <c r="L904" i="2"/>
  <c r="O903" i="2"/>
  <c r="N903" i="2"/>
  <c r="M903" i="2"/>
  <c r="L903" i="2"/>
  <c r="O902" i="2"/>
  <c r="N902" i="2"/>
  <c r="M902" i="2"/>
  <c r="L902" i="2"/>
  <c r="O901" i="2"/>
  <c r="N901" i="2"/>
  <c r="M901" i="2"/>
  <c r="L901" i="2"/>
  <c r="O900" i="2"/>
  <c r="N900" i="2"/>
  <c r="M900" i="2"/>
  <c r="L900" i="2"/>
  <c r="O899" i="2"/>
  <c r="N899" i="2"/>
  <c r="M899" i="2"/>
  <c r="L899" i="2"/>
  <c r="O898" i="2"/>
  <c r="N898" i="2"/>
  <c r="M898" i="2"/>
  <c r="L898" i="2"/>
  <c r="O897" i="2"/>
  <c r="N897" i="2"/>
  <c r="M897" i="2"/>
  <c r="L897" i="2"/>
  <c r="O896" i="2"/>
  <c r="N896" i="2"/>
  <c r="M896" i="2"/>
  <c r="L896" i="2"/>
  <c r="O895" i="2"/>
  <c r="N895" i="2"/>
  <c r="M895" i="2"/>
  <c r="L895" i="2"/>
  <c r="O894" i="2"/>
  <c r="N894" i="2"/>
  <c r="M894" i="2"/>
  <c r="L894" i="2"/>
  <c r="O893" i="2"/>
  <c r="N893" i="2"/>
  <c r="M893" i="2"/>
  <c r="L893" i="2"/>
  <c r="O892" i="2"/>
  <c r="N892" i="2"/>
  <c r="M892" i="2"/>
  <c r="L892" i="2"/>
  <c r="O891" i="2"/>
  <c r="N891" i="2"/>
  <c r="M891" i="2"/>
  <c r="L891" i="2"/>
  <c r="O890" i="2"/>
  <c r="N890" i="2"/>
  <c r="M890" i="2"/>
  <c r="L890" i="2"/>
  <c r="O889" i="2"/>
  <c r="N889" i="2"/>
  <c r="M889" i="2"/>
  <c r="L889" i="2"/>
  <c r="O888" i="2"/>
  <c r="N888" i="2"/>
  <c r="M888" i="2"/>
  <c r="L888" i="2"/>
  <c r="G291" i="6" l="1"/>
  <c r="F291" i="6"/>
  <c r="E291" i="6"/>
  <c r="G290" i="6"/>
  <c r="F290" i="6"/>
  <c r="E290" i="6"/>
  <c r="G289" i="6"/>
  <c r="F289" i="6"/>
  <c r="E289" i="6"/>
  <c r="G288" i="6"/>
  <c r="F288" i="6"/>
  <c r="E288" i="6"/>
  <c r="G287" i="6"/>
  <c r="F287" i="6"/>
  <c r="E287" i="6"/>
  <c r="G286" i="6"/>
  <c r="F286" i="6"/>
  <c r="E286" i="6"/>
  <c r="G285" i="6"/>
  <c r="F285" i="6"/>
  <c r="E285" i="6"/>
  <c r="G284" i="6"/>
  <c r="F284" i="6"/>
  <c r="E284" i="6"/>
  <c r="G283" i="6"/>
  <c r="F283" i="6"/>
  <c r="E283" i="6"/>
  <c r="G282" i="6"/>
  <c r="F282" i="6"/>
  <c r="E282" i="6"/>
  <c r="G281" i="6"/>
  <c r="F281" i="6"/>
  <c r="E281" i="6"/>
  <c r="G280" i="6"/>
  <c r="F280" i="6"/>
  <c r="E280" i="6"/>
  <c r="G279" i="6"/>
  <c r="F279" i="6"/>
  <c r="E279" i="6"/>
  <c r="G278" i="6"/>
  <c r="F278" i="6"/>
  <c r="E278" i="6"/>
  <c r="G277" i="6"/>
  <c r="F277" i="6"/>
  <c r="E277" i="6"/>
  <c r="G276" i="6"/>
  <c r="F276" i="6"/>
  <c r="E276" i="6"/>
  <c r="G275" i="6"/>
  <c r="F275" i="6"/>
  <c r="E275" i="6"/>
  <c r="G274" i="6"/>
  <c r="F274" i="6"/>
  <c r="E274" i="6"/>
  <c r="G273" i="6"/>
  <c r="F273" i="6"/>
  <c r="E273" i="6"/>
  <c r="O887" i="2"/>
  <c r="N887" i="2"/>
  <c r="M887" i="2"/>
  <c r="L887" i="2"/>
  <c r="O886" i="2"/>
  <c r="N886" i="2"/>
  <c r="M886" i="2"/>
  <c r="L886" i="2"/>
  <c r="O885" i="2"/>
  <c r="N885" i="2"/>
  <c r="M885" i="2"/>
  <c r="L885" i="2"/>
  <c r="O884" i="2"/>
  <c r="N884" i="2"/>
  <c r="M884" i="2"/>
  <c r="L884" i="2"/>
  <c r="O883" i="2"/>
  <c r="N883" i="2"/>
  <c r="M883" i="2"/>
  <c r="L883" i="2"/>
  <c r="O882" i="2"/>
  <c r="N882" i="2"/>
  <c r="M882" i="2"/>
  <c r="L882" i="2"/>
  <c r="O881" i="2"/>
  <c r="N881" i="2"/>
  <c r="M881" i="2"/>
  <c r="L881" i="2"/>
  <c r="O880" i="2"/>
  <c r="N880" i="2"/>
  <c r="M880" i="2"/>
  <c r="L880" i="2"/>
  <c r="O879" i="2"/>
  <c r="N879" i="2"/>
  <c r="M879" i="2"/>
  <c r="L879" i="2"/>
  <c r="O878" i="2"/>
  <c r="N878" i="2"/>
  <c r="M878" i="2"/>
  <c r="L878" i="2"/>
  <c r="O877" i="2"/>
  <c r="N877" i="2"/>
  <c r="M877" i="2"/>
  <c r="L877" i="2"/>
  <c r="O876" i="2"/>
  <c r="N876" i="2"/>
  <c r="M876" i="2"/>
  <c r="L876" i="2"/>
  <c r="O875" i="2"/>
  <c r="N875" i="2"/>
  <c r="M875" i="2"/>
  <c r="L875" i="2"/>
  <c r="O874" i="2"/>
  <c r="N874" i="2"/>
  <c r="M874" i="2"/>
  <c r="L874" i="2"/>
  <c r="O873" i="2"/>
  <c r="N873" i="2"/>
  <c r="M873" i="2"/>
  <c r="L873" i="2"/>
  <c r="O872" i="2"/>
  <c r="N872" i="2"/>
  <c r="M872" i="2"/>
  <c r="L872" i="2"/>
  <c r="O871" i="2"/>
  <c r="N871" i="2"/>
  <c r="M871" i="2"/>
  <c r="L871" i="2"/>
  <c r="O870" i="2"/>
  <c r="N870" i="2"/>
  <c r="M870" i="2"/>
  <c r="L870" i="2"/>
  <c r="O869" i="2"/>
  <c r="N869" i="2"/>
  <c r="M869" i="2"/>
  <c r="L869" i="2"/>
  <c r="O868" i="2"/>
  <c r="N868" i="2"/>
  <c r="M868" i="2"/>
  <c r="L868" i="2"/>
  <c r="O867" i="2"/>
  <c r="N867" i="2"/>
  <c r="M867" i="2"/>
  <c r="L867" i="2"/>
  <c r="O866" i="2"/>
  <c r="N866" i="2"/>
  <c r="M866" i="2"/>
  <c r="L866" i="2"/>
  <c r="O865" i="2"/>
  <c r="N865" i="2"/>
  <c r="M865" i="2"/>
  <c r="L865" i="2"/>
  <c r="O864" i="2"/>
  <c r="N864" i="2"/>
  <c r="M864" i="2"/>
  <c r="L864" i="2"/>
  <c r="O863" i="2"/>
  <c r="N863" i="2"/>
  <c r="M863" i="2"/>
  <c r="L863" i="2"/>
  <c r="O862" i="2"/>
  <c r="N862" i="2"/>
  <c r="M862" i="2"/>
  <c r="L862" i="2"/>
  <c r="O861" i="2"/>
  <c r="N861" i="2"/>
  <c r="M861" i="2"/>
  <c r="L861" i="2"/>
  <c r="O860" i="2"/>
  <c r="N860" i="2"/>
  <c r="M860" i="2"/>
  <c r="L860" i="2"/>
  <c r="O859" i="2"/>
  <c r="N859" i="2"/>
  <c r="M859" i="2"/>
  <c r="L859" i="2"/>
  <c r="O858" i="2"/>
  <c r="N858" i="2"/>
  <c r="M858" i="2"/>
  <c r="L858" i="2"/>
  <c r="O857" i="2"/>
  <c r="N857" i="2"/>
  <c r="M857" i="2"/>
  <c r="L857" i="2"/>
  <c r="O856" i="2"/>
  <c r="N856" i="2"/>
  <c r="M856" i="2"/>
  <c r="L856" i="2"/>
  <c r="O855" i="2"/>
  <c r="N855" i="2"/>
  <c r="M855" i="2"/>
  <c r="L855" i="2"/>
  <c r="O854" i="2"/>
  <c r="N854" i="2"/>
  <c r="M854" i="2"/>
  <c r="L854" i="2"/>
  <c r="O853" i="2"/>
  <c r="N853" i="2"/>
  <c r="M853" i="2"/>
  <c r="L853" i="2"/>
  <c r="O852" i="2"/>
  <c r="N852" i="2"/>
  <c r="M852" i="2"/>
  <c r="L852" i="2"/>
  <c r="O851" i="2"/>
  <c r="N851" i="2"/>
  <c r="M851" i="2"/>
  <c r="L851" i="2"/>
  <c r="O850" i="2"/>
  <c r="N850" i="2"/>
  <c r="M850" i="2"/>
  <c r="L850" i="2"/>
  <c r="O849" i="2"/>
  <c r="N849" i="2"/>
  <c r="M849" i="2"/>
  <c r="L849" i="2"/>
  <c r="O848" i="2"/>
  <c r="N848" i="2"/>
  <c r="M848" i="2"/>
  <c r="L848" i="2"/>
  <c r="O847" i="2"/>
  <c r="N847" i="2"/>
  <c r="M847" i="2"/>
  <c r="L847" i="2"/>
  <c r="O846" i="2"/>
  <c r="N846" i="2"/>
  <c r="M846" i="2"/>
  <c r="L846" i="2"/>
  <c r="O845" i="2"/>
  <c r="N845" i="2"/>
  <c r="M845" i="2"/>
  <c r="L845" i="2"/>
  <c r="O844" i="2"/>
  <c r="N844" i="2"/>
  <c r="M844" i="2"/>
  <c r="L844" i="2"/>
  <c r="O843" i="2"/>
  <c r="N843" i="2"/>
  <c r="M843" i="2"/>
  <c r="L843" i="2"/>
  <c r="O842" i="2"/>
  <c r="N842" i="2"/>
  <c r="M842" i="2"/>
  <c r="L842" i="2"/>
  <c r="O841" i="2"/>
  <c r="N841" i="2"/>
  <c r="M841" i="2"/>
  <c r="L841" i="2"/>
  <c r="O840" i="2"/>
  <c r="N840" i="2"/>
  <c r="M840" i="2"/>
  <c r="L840" i="2"/>
  <c r="O839" i="2"/>
  <c r="N839" i="2"/>
  <c r="M839" i="2"/>
  <c r="L839" i="2"/>
  <c r="O838" i="2"/>
  <c r="N838" i="2"/>
  <c r="M838" i="2"/>
  <c r="L838" i="2"/>
  <c r="O837" i="2"/>
  <c r="N837" i="2"/>
  <c r="M837" i="2"/>
  <c r="L837" i="2"/>
  <c r="T315" i="5"/>
  <c r="S315" i="5"/>
  <c r="R315" i="5"/>
  <c r="V315" i="5" s="1"/>
  <c r="Q315" i="5"/>
  <c r="P315" i="5"/>
  <c r="U315" i="5" s="1"/>
  <c r="T314" i="5"/>
  <c r="S314" i="5"/>
  <c r="R314" i="5"/>
  <c r="V314" i="5" s="1"/>
  <c r="Q314" i="5"/>
  <c r="P314" i="5"/>
  <c r="U314" i="5" s="1"/>
  <c r="T313" i="5"/>
  <c r="S313" i="5"/>
  <c r="R313" i="5"/>
  <c r="V313" i="5" s="1"/>
  <c r="Q313" i="5"/>
  <c r="U313" i="5" s="1"/>
  <c r="P313" i="5"/>
  <c r="T312" i="5"/>
  <c r="S312" i="5"/>
  <c r="R312" i="5"/>
  <c r="V312" i="5" s="1"/>
  <c r="Q312" i="5"/>
  <c r="P312" i="5"/>
  <c r="U312" i="5" s="1"/>
  <c r="T311" i="5"/>
  <c r="S311" i="5"/>
  <c r="R311" i="5"/>
  <c r="V311" i="5" s="1"/>
  <c r="Q311" i="5"/>
  <c r="P311" i="5"/>
  <c r="U311" i="5" s="1"/>
  <c r="T310" i="5"/>
  <c r="S310" i="5"/>
  <c r="R310" i="5"/>
  <c r="V310" i="5" s="1"/>
  <c r="Q310" i="5"/>
  <c r="P310" i="5"/>
  <c r="U310" i="5" s="1"/>
  <c r="T309" i="5"/>
  <c r="S309" i="5"/>
  <c r="R309" i="5"/>
  <c r="V309" i="5" s="1"/>
  <c r="Q309" i="5"/>
  <c r="U309" i="5" s="1"/>
  <c r="P309" i="5"/>
  <c r="T308" i="5"/>
  <c r="S308" i="5"/>
  <c r="R308" i="5"/>
  <c r="V308" i="5" s="1"/>
  <c r="Q308" i="5"/>
  <c r="P308" i="5"/>
  <c r="U308" i="5" s="1"/>
  <c r="T307" i="5"/>
  <c r="S307" i="5"/>
  <c r="R307" i="5"/>
  <c r="V307" i="5" s="1"/>
  <c r="Q307" i="5"/>
  <c r="P307" i="5"/>
  <c r="U307" i="5" s="1"/>
  <c r="T306" i="5"/>
  <c r="S306" i="5"/>
  <c r="R306" i="5"/>
  <c r="V306" i="5" s="1"/>
  <c r="Q306" i="5"/>
  <c r="P306" i="5"/>
  <c r="U306" i="5" s="1"/>
  <c r="T305" i="5"/>
  <c r="S305" i="5"/>
  <c r="R305" i="5"/>
  <c r="V305" i="5" s="1"/>
  <c r="Q305" i="5"/>
  <c r="U305" i="5" s="1"/>
  <c r="P305" i="5"/>
  <c r="T304" i="5"/>
  <c r="S304" i="5"/>
  <c r="R304" i="5"/>
  <c r="V304" i="5" s="1"/>
  <c r="Q304" i="5"/>
  <c r="P304" i="5"/>
  <c r="U304" i="5" s="1"/>
  <c r="T303" i="5"/>
  <c r="S303" i="5"/>
  <c r="R303" i="5"/>
  <c r="V303" i="5" s="1"/>
  <c r="Q303" i="5"/>
  <c r="P303" i="5"/>
  <c r="U303" i="5" s="1"/>
  <c r="T302" i="5"/>
  <c r="S302" i="5"/>
  <c r="R302" i="5"/>
  <c r="V302" i="5" s="1"/>
  <c r="Q302" i="5"/>
  <c r="P302" i="5"/>
  <c r="U302" i="5" s="1"/>
  <c r="T301" i="5"/>
  <c r="S301" i="5"/>
  <c r="R301" i="5"/>
  <c r="V301" i="5" s="1"/>
  <c r="Q301" i="5"/>
  <c r="U301" i="5" s="1"/>
  <c r="P301" i="5"/>
  <c r="T300" i="5"/>
  <c r="S300" i="5"/>
  <c r="R300" i="5"/>
  <c r="V300" i="5" s="1"/>
  <c r="Q300" i="5"/>
  <c r="P300" i="5"/>
  <c r="U300" i="5" s="1"/>
  <c r="T299" i="5"/>
  <c r="S299" i="5"/>
  <c r="R299" i="5"/>
  <c r="V299" i="5" s="1"/>
  <c r="Q299" i="5"/>
  <c r="P299" i="5"/>
  <c r="U299" i="5" s="1"/>
  <c r="T298" i="5"/>
  <c r="S298" i="5"/>
  <c r="R298" i="5"/>
  <c r="V298" i="5" s="1"/>
  <c r="Q298" i="5"/>
  <c r="P298" i="5"/>
  <c r="U298" i="5" s="1"/>
  <c r="T297" i="5"/>
  <c r="S297" i="5"/>
  <c r="R297" i="5"/>
  <c r="V297" i="5" s="1"/>
  <c r="Q297" i="5"/>
  <c r="U297" i="5" s="1"/>
  <c r="P297" i="5"/>
  <c r="T296" i="5"/>
  <c r="S296" i="5"/>
  <c r="R296" i="5"/>
  <c r="V296" i="5" s="1"/>
  <c r="Q296" i="5"/>
  <c r="P296" i="5"/>
  <c r="U296" i="5" s="1"/>
  <c r="G272" i="6" l="1"/>
  <c r="F272" i="6"/>
  <c r="E272" i="6"/>
  <c r="G271" i="6"/>
  <c r="F271" i="6"/>
  <c r="E271" i="6"/>
  <c r="G270" i="6"/>
  <c r="F270" i="6"/>
  <c r="E270" i="6"/>
  <c r="G269" i="6"/>
  <c r="F269" i="6"/>
  <c r="E269" i="6"/>
  <c r="G268" i="6"/>
  <c r="F268" i="6"/>
  <c r="E268" i="6"/>
  <c r="G267" i="6"/>
  <c r="F267" i="6"/>
  <c r="E267" i="6"/>
  <c r="G266" i="6"/>
  <c r="F266" i="6"/>
  <c r="E266" i="6"/>
  <c r="G265" i="6"/>
  <c r="F265" i="6"/>
  <c r="E265" i="6"/>
  <c r="G264" i="6"/>
  <c r="F264" i="6"/>
  <c r="E264" i="6"/>
  <c r="G263" i="6"/>
  <c r="F263" i="6"/>
  <c r="E263" i="6"/>
  <c r="G262" i="6"/>
  <c r="F262" i="6"/>
  <c r="E262" i="6"/>
  <c r="G261" i="6"/>
  <c r="F261" i="6"/>
  <c r="E261" i="6"/>
  <c r="G260" i="6"/>
  <c r="F260" i="6"/>
  <c r="E260" i="6"/>
  <c r="G259" i="6"/>
  <c r="F259" i="6"/>
  <c r="E259" i="6"/>
  <c r="G258" i="6"/>
  <c r="F258" i="6"/>
  <c r="E258" i="6"/>
  <c r="G257" i="6"/>
  <c r="F257" i="6"/>
  <c r="E257" i="6"/>
  <c r="G256" i="6"/>
  <c r="F256" i="6"/>
  <c r="E256" i="6"/>
  <c r="G255" i="6"/>
  <c r="F255" i="6"/>
  <c r="E255" i="6"/>
  <c r="G254" i="6"/>
  <c r="F254" i="6"/>
  <c r="E254" i="6"/>
  <c r="O836" i="2"/>
  <c r="N836" i="2"/>
  <c r="M836" i="2"/>
  <c r="L836" i="2"/>
  <c r="O835" i="2"/>
  <c r="N835" i="2"/>
  <c r="M835" i="2"/>
  <c r="L835" i="2"/>
  <c r="O834" i="2"/>
  <c r="N834" i="2"/>
  <c r="M834" i="2"/>
  <c r="L834" i="2"/>
  <c r="O833" i="2"/>
  <c r="N833" i="2"/>
  <c r="M833" i="2"/>
  <c r="L833" i="2"/>
  <c r="O832" i="2"/>
  <c r="N832" i="2"/>
  <c r="M832" i="2"/>
  <c r="L832" i="2"/>
  <c r="O831" i="2"/>
  <c r="N831" i="2"/>
  <c r="M831" i="2"/>
  <c r="L831" i="2"/>
  <c r="O830" i="2"/>
  <c r="N830" i="2"/>
  <c r="M830" i="2"/>
  <c r="L830" i="2"/>
  <c r="O829" i="2"/>
  <c r="N829" i="2"/>
  <c r="M829" i="2"/>
  <c r="L829" i="2"/>
  <c r="O828" i="2"/>
  <c r="N828" i="2"/>
  <c r="M828" i="2"/>
  <c r="L828" i="2"/>
  <c r="O827" i="2"/>
  <c r="N827" i="2"/>
  <c r="M827" i="2"/>
  <c r="L827" i="2"/>
  <c r="O826" i="2"/>
  <c r="N826" i="2"/>
  <c r="M826" i="2"/>
  <c r="L826" i="2"/>
  <c r="O825" i="2"/>
  <c r="N825" i="2"/>
  <c r="M825" i="2"/>
  <c r="L825" i="2"/>
  <c r="O824" i="2"/>
  <c r="N824" i="2"/>
  <c r="M824" i="2"/>
  <c r="L824" i="2"/>
  <c r="O823" i="2"/>
  <c r="N823" i="2"/>
  <c r="M823" i="2"/>
  <c r="L823" i="2"/>
  <c r="O822" i="2"/>
  <c r="N822" i="2"/>
  <c r="M822" i="2"/>
  <c r="L822" i="2"/>
  <c r="O821" i="2"/>
  <c r="N821" i="2"/>
  <c r="M821" i="2"/>
  <c r="L821" i="2"/>
  <c r="O820" i="2"/>
  <c r="N820" i="2"/>
  <c r="M820" i="2"/>
  <c r="L820" i="2"/>
  <c r="O819" i="2"/>
  <c r="N819" i="2"/>
  <c r="M819" i="2"/>
  <c r="L819" i="2"/>
  <c r="O818" i="2"/>
  <c r="N818" i="2"/>
  <c r="M818" i="2"/>
  <c r="L818" i="2"/>
  <c r="O817" i="2"/>
  <c r="N817" i="2"/>
  <c r="M817" i="2"/>
  <c r="L817" i="2"/>
  <c r="O816" i="2"/>
  <c r="N816" i="2"/>
  <c r="M816" i="2"/>
  <c r="L816" i="2"/>
  <c r="O815" i="2"/>
  <c r="N815" i="2"/>
  <c r="M815" i="2"/>
  <c r="L815" i="2"/>
  <c r="O814" i="2"/>
  <c r="N814" i="2"/>
  <c r="M814" i="2"/>
  <c r="L814" i="2"/>
  <c r="O813" i="2"/>
  <c r="N813" i="2"/>
  <c r="M813" i="2"/>
  <c r="L813" i="2"/>
  <c r="O812" i="2"/>
  <c r="N812" i="2"/>
  <c r="M812" i="2"/>
  <c r="L812" i="2"/>
  <c r="O811" i="2"/>
  <c r="N811" i="2"/>
  <c r="M811" i="2"/>
  <c r="L811" i="2"/>
  <c r="O810" i="2"/>
  <c r="N810" i="2"/>
  <c r="M810" i="2"/>
  <c r="L810" i="2"/>
  <c r="O809" i="2"/>
  <c r="N809" i="2"/>
  <c r="M809" i="2"/>
  <c r="L809" i="2"/>
  <c r="O808" i="2"/>
  <c r="N808" i="2"/>
  <c r="M808" i="2"/>
  <c r="L808" i="2"/>
  <c r="O807" i="2"/>
  <c r="N807" i="2"/>
  <c r="M807" i="2"/>
  <c r="L807" i="2"/>
  <c r="O806" i="2"/>
  <c r="N806" i="2"/>
  <c r="M806" i="2"/>
  <c r="L806" i="2"/>
  <c r="O805" i="2"/>
  <c r="N805" i="2"/>
  <c r="M805" i="2"/>
  <c r="L805" i="2"/>
  <c r="O804" i="2"/>
  <c r="N804" i="2"/>
  <c r="M804" i="2"/>
  <c r="L804" i="2"/>
  <c r="O803" i="2"/>
  <c r="N803" i="2"/>
  <c r="M803" i="2"/>
  <c r="L803" i="2"/>
  <c r="O802" i="2"/>
  <c r="N802" i="2"/>
  <c r="M802" i="2"/>
  <c r="L802" i="2"/>
  <c r="O801" i="2"/>
  <c r="N801" i="2"/>
  <c r="M801" i="2"/>
  <c r="L801" i="2"/>
  <c r="O800" i="2"/>
  <c r="N800" i="2"/>
  <c r="M800" i="2"/>
  <c r="L800" i="2"/>
  <c r="O799" i="2"/>
  <c r="N799" i="2"/>
  <c r="M799" i="2"/>
  <c r="L799" i="2"/>
  <c r="O798" i="2"/>
  <c r="N798" i="2"/>
  <c r="M798" i="2"/>
  <c r="L798" i="2"/>
  <c r="O797" i="2"/>
  <c r="N797" i="2"/>
  <c r="M797" i="2"/>
  <c r="L797" i="2"/>
  <c r="O796" i="2"/>
  <c r="N796" i="2"/>
  <c r="M796" i="2"/>
  <c r="L796" i="2"/>
  <c r="O795" i="2"/>
  <c r="N795" i="2"/>
  <c r="M795" i="2"/>
  <c r="L795" i="2"/>
  <c r="O794" i="2"/>
  <c r="N794" i="2"/>
  <c r="M794" i="2"/>
  <c r="L794" i="2"/>
  <c r="O793" i="2"/>
  <c r="N793" i="2"/>
  <c r="M793" i="2"/>
  <c r="L793" i="2"/>
  <c r="O792" i="2"/>
  <c r="N792" i="2"/>
  <c r="M792" i="2"/>
  <c r="L792" i="2"/>
  <c r="O791" i="2"/>
  <c r="N791" i="2"/>
  <c r="M791" i="2"/>
  <c r="L791" i="2"/>
  <c r="O790" i="2"/>
  <c r="N790" i="2"/>
  <c r="M790" i="2"/>
  <c r="L790" i="2"/>
  <c r="O789" i="2"/>
  <c r="N789" i="2"/>
  <c r="M789" i="2"/>
  <c r="L789" i="2"/>
  <c r="O788" i="2"/>
  <c r="N788" i="2"/>
  <c r="M788" i="2"/>
  <c r="L788" i="2"/>
  <c r="O787" i="2"/>
  <c r="N787" i="2"/>
  <c r="M787" i="2"/>
  <c r="L787" i="2"/>
  <c r="O786" i="2"/>
  <c r="N786" i="2"/>
  <c r="M786" i="2"/>
  <c r="L786" i="2"/>
  <c r="O785" i="2"/>
  <c r="N785" i="2"/>
  <c r="M785" i="2"/>
  <c r="L785" i="2"/>
  <c r="O784" i="2"/>
  <c r="N784" i="2"/>
  <c r="M784" i="2"/>
  <c r="L784" i="2"/>
  <c r="O783" i="2"/>
  <c r="N783" i="2"/>
  <c r="M783" i="2"/>
  <c r="L783" i="2"/>
  <c r="T295" i="5"/>
  <c r="S295" i="5"/>
  <c r="R295" i="5"/>
  <c r="V295" i="5" s="1"/>
  <c r="Q295" i="5"/>
  <c r="P295" i="5"/>
  <c r="U295" i="5" s="1"/>
  <c r="T294" i="5"/>
  <c r="S294" i="5"/>
  <c r="R294" i="5"/>
  <c r="V294" i="5" s="1"/>
  <c r="Q294" i="5"/>
  <c r="P294" i="5"/>
  <c r="U294" i="5" s="1"/>
  <c r="T293" i="5"/>
  <c r="S293" i="5"/>
  <c r="R293" i="5"/>
  <c r="V293" i="5" s="1"/>
  <c r="Q293" i="5"/>
  <c r="U293" i="5" s="1"/>
  <c r="P293" i="5"/>
  <c r="T292" i="5"/>
  <c r="S292" i="5"/>
  <c r="R292" i="5"/>
  <c r="V292" i="5" s="1"/>
  <c r="Q292" i="5"/>
  <c r="P292" i="5"/>
  <c r="U292" i="5" s="1"/>
  <c r="T291" i="5"/>
  <c r="S291" i="5"/>
  <c r="R291" i="5"/>
  <c r="V291" i="5" s="1"/>
  <c r="Q291" i="5"/>
  <c r="P291" i="5"/>
  <c r="U291" i="5" s="1"/>
  <c r="T290" i="5"/>
  <c r="S290" i="5"/>
  <c r="R290" i="5"/>
  <c r="V290" i="5" s="1"/>
  <c r="Q290" i="5"/>
  <c r="P290" i="5"/>
  <c r="U290" i="5" s="1"/>
  <c r="T289" i="5"/>
  <c r="S289" i="5"/>
  <c r="R289" i="5"/>
  <c r="V289" i="5" s="1"/>
  <c r="Q289" i="5"/>
  <c r="U289" i="5" s="1"/>
  <c r="P289" i="5"/>
  <c r="T288" i="5"/>
  <c r="S288" i="5"/>
  <c r="R288" i="5"/>
  <c r="V288" i="5" s="1"/>
  <c r="Q288" i="5"/>
  <c r="P288" i="5"/>
  <c r="U288" i="5" s="1"/>
  <c r="T287" i="5"/>
  <c r="S287" i="5"/>
  <c r="R287" i="5"/>
  <c r="V287" i="5" s="1"/>
  <c r="Q287" i="5"/>
  <c r="P287" i="5"/>
  <c r="U287" i="5" s="1"/>
  <c r="T286" i="5"/>
  <c r="S286" i="5"/>
  <c r="R286" i="5"/>
  <c r="V286" i="5" s="1"/>
  <c r="Q286" i="5"/>
  <c r="U286" i="5" s="1"/>
  <c r="P286" i="5"/>
  <c r="T285" i="5"/>
  <c r="S285" i="5"/>
  <c r="R285" i="5"/>
  <c r="V285" i="5" s="1"/>
  <c r="Q285" i="5"/>
  <c r="U285" i="5" s="1"/>
  <c r="P285" i="5"/>
  <c r="T284" i="5"/>
  <c r="S284" i="5"/>
  <c r="R284" i="5"/>
  <c r="V284" i="5" s="1"/>
  <c r="Q284" i="5"/>
  <c r="P284" i="5"/>
  <c r="U284" i="5" s="1"/>
  <c r="T283" i="5"/>
  <c r="S283" i="5"/>
  <c r="R283" i="5"/>
  <c r="V283" i="5" s="1"/>
  <c r="Q283" i="5"/>
  <c r="P283" i="5"/>
  <c r="U283" i="5" s="1"/>
  <c r="T282" i="5"/>
  <c r="S282" i="5"/>
  <c r="R282" i="5"/>
  <c r="V282" i="5" s="1"/>
  <c r="Q282" i="5"/>
  <c r="U282" i="5" s="1"/>
  <c r="P282" i="5"/>
  <c r="T281" i="5"/>
  <c r="S281" i="5"/>
  <c r="R281" i="5"/>
  <c r="V281" i="5" s="1"/>
  <c r="Q281" i="5"/>
  <c r="U281" i="5" s="1"/>
  <c r="P281" i="5"/>
  <c r="T280" i="5"/>
  <c r="S280" i="5"/>
  <c r="R280" i="5"/>
  <c r="V280" i="5" s="1"/>
  <c r="Q280" i="5"/>
  <c r="P280" i="5"/>
  <c r="U280" i="5" s="1"/>
  <c r="T279" i="5"/>
  <c r="S279" i="5"/>
  <c r="R279" i="5"/>
  <c r="V279" i="5" s="1"/>
  <c r="Q279" i="5"/>
  <c r="P279" i="5"/>
  <c r="U279" i="5" s="1"/>
  <c r="T278" i="5"/>
  <c r="S278" i="5"/>
  <c r="R278" i="5"/>
  <c r="V278" i="5" s="1"/>
  <c r="Q278" i="5"/>
  <c r="U278" i="5" s="1"/>
  <c r="P278" i="5"/>
  <c r="T277" i="5"/>
  <c r="S277" i="5"/>
  <c r="R277" i="5"/>
  <c r="V277" i="5" s="1"/>
  <c r="Q277" i="5"/>
  <c r="U277" i="5" s="1"/>
  <c r="P277" i="5"/>
  <c r="T276" i="5"/>
  <c r="S276" i="5"/>
  <c r="R276" i="5"/>
  <c r="V276" i="5" s="1"/>
  <c r="Q276" i="5"/>
  <c r="P276" i="5"/>
  <c r="U276" i="5" s="1"/>
  <c r="G253" i="6" l="1"/>
  <c r="F253" i="6"/>
  <c r="E253" i="6"/>
  <c r="G252" i="6"/>
  <c r="F252" i="6"/>
  <c r="E252" i="6"/>
  <c r="G251" i="6"/>
  <c r="F251" i="6"/>
  <c r="E251" i="6"/>
  <c r="G250" i="6"/>
  <c r="F250" i="6"/>
  <c r="E250" i="6"/>
  <c r="G249" i="6"/>
  <c r="F249" i="6"/>
  <c r="E249" i="6"/>
  <c r="G248" i="6"/>
  <c r="F248" i="6"/>
  <c r="E248" i="6"/>
  <c r="G247" i="6"/>
  <c r="F247" i="6"/>
  <c r="E247" i="6"/>
  <c r="G246" i="6"/>
  <c r="F246" i="6"/>
  <c r="E246" i="6"/>
  <c r="G245" i="6"/>
  <c r="F245" i="6"/>
  <c r="E245" i="6"/>
  <c r="G244" i="6"/>
  <c r="F244" i="6"/>
  <c r="E244" i="6"/>
  <c r="G243" i="6"/>
  <c r="F243" i="6"/>
  <c r="E243" i="6"/>
  <c r="G242" i="6"/>
  <c r="F242" i="6"/>
  <c r="E242" i="6"/>
  <c r="G241" i="6"/>
  <c r="F241" i="6"/>
  <c r="E241" i="6"/>
  <c r="G240" i="6"/>
  <c r="F240" i="6"/>
  <c r="E240" i="6"/>
  <c r="G239" i="6"/>
  <c r="F239" i="6"/>
  <c r="E239" i="6"/>
  <c r="G238" i="6"/>
  <c r="F238" i="6"/>
  <c r="E238" i="6"/>
  <c r="G237" i="6"/>
  <c r="F237" i="6"/>
  <c r="E237" i="6"/>
  <c r="G236" i="6"/>
  <c r="F236" i="6"/>
  <c r="E236" i="6"/>
  <c r="G235" i="6"/>
  <c r="F235" i="6"/>
  <c r="E235" i="6"/>
  <c r="O782" i="2"/>
  <c r="N782" i="2"/>
  <c r="M782" i="2"/>
  <c r="L782" i="2"/>
  <c r="O781" i="2"/>
  <c r="N781" i="2"/>
  <c r="M781" i="2"/>
  <c r="L781" i="2"/>
  <c r="O780" i="2"/>
  <c r="N780" i="2"/>
  <c r="M780" i="2"/>
  <c r="L780" i="2"/>
  <c r="O779" i="2"/>
  <c r="N779" i="2"/>
  <c r="M779" i="2"/>
  <c r="L779" i="2"/>
  <c r="O778" i="2"/>
  <c r="N778" i="2"/>
  <c r="M778" i="2"/>
  <c r="L778" i="2"/>
  <c r="O777" i="2"/>
  <c r="N777" i="2"/>
  <c r="M777" i="2"/>
  <c r="L777" i="2"/>
  <c r="O776" i="2"/>
  <c r="N776" i="2"/>
  <c r="M776" i="2"/>
  <c r="L776" i="2"/>
  <c r="O775" i="2"/>
  <c r="N775" i="2"/>
  <c r="M775" i="2"/>
  <c r="L775" i="2"/>
  <c r="O774" i="2"/>
  <c r="N774" i="2"/>
  <c r="M774" i="2"/>
  <c r="L774" i="2"/>
  <c r="O773" i="2"/>
  <c r="N773" i="2"/>
  <c r="M773" i="2"/>
  <c r="L773" i="2"/>
  <c r="O772" i="2"/>
  <c r="N772" i="2"/>
  <c r="M772" i="2"/>
  <c r="L772" i="2"/>
  <c r="O771" i="2"/>
  <c r="N771" i="2"/>
  <c r="M771" i="2"/>
  <c r="L771" i="2"/>
  <c r="O770" i="2"/>
  <c r="N770" i="2"/>
  <c r="M770" i="2"/>
  <c r="L770" i="2"/>
  <c r="O769" i="2"/>
  <c r="N769" i="2"/>
  <c r="M769" i="2"/>
  <c r="L769" i="2"/>
  <c r="O768" i="2"/>
  <c r="N768" i="2"/>
  <c r="M768" i="2"/>
  <c r="L768" i="2"/>
  <c r="O767" i="2"/>
  <c r="N767" i="2"/>
  <c r="M767" i="2"/>
  <c r="L767" i="2"/>
  <c r="O766" i="2"/>
  <c r="N766" i="2"/>
  <c r="M766" i="2"/>
  <c r="L766" i="2"/>
  <c r="O765" i="2"/>
  <c r="N765" i="2"/>
  <c r="M765" i="2"/>
  <c r="L765" i="2"/>
  <c r="O764" i="2"/>
  <c r="N764" i="2"/>
  <c r="M764" i="2"/>
  <c r="L764" i="2"/>
  <c r="O763" i="2"/>
  <c r="N763" i="2"/>
  <c r="M763" i="2"/>
  <c r="L763" i="2"/>
  <c r="O762" i="2"/>
  <c r="N762" i="2"/>
  <c r="M762" i="2"/>
  <c r="L762" i="2"/>
  <c r="O761" i="2"/>
  <c r="N761" i="2"/>
  <c r="M761" i="2"/>
  <c r="L761" i="2"/>
  <c r="O760" i="2"/>
  <c r="N760" i="2"/>
  <c r="M760" i="2"/>
  <c r="L760" i="2"/>
  <c r="O759" i="2"/>
  <c r="N759" i="2"/>
  <c r="M759" i="2"/>
  <c r="L759" i="2"/>
  <c r="O758" i="2"/>
  <c r="N758" i="2"/>
  <c r="M758" i="2"/>
  <c r="L758" i="2"/>
  <c r="O757" i="2"/>
  <c r="N757" i="2"/>
  <c r="M757" i="2"/>
  <c r="L757" i="2"/>
  <c r="O756" i="2"/>
  <c r="N756" i="2"/>
  <c r="M756" i="2"/>
  <c r="L756" i="2"/>
  <c r="O755" i="2"/>
  <c r="N755" i="2"/>
  <c r="M755" i="2"/>
  <c r="L755" i="2"/>
  <c r="O754" i="2"/>
  <c r="N754" i="2"/>
  <c r="M754" i="2"/>
  <c r="L754" i="2"/>
  <c r="O753" i="2"/>
  <c r="N753" i="2"/>
  <c r="M753" i="2"/>
  <c r="L753" i="2"/>
  <c r="O752" i="2"/>
  <c r="N752" i="2"/>
  <c r="M752" i="2"/>
  <c r="L752" i="2"/>
  <c r="O751" i="2"/>
  <c r="N751" i="2"/>
  <c r="M751" i="2"/>
  <c r="L751" i="2"/>
  <c r="O750" i="2"/>
  <c r="N750" i="2"/>
  <c r="M750" i="2"/>
  <c r="L750" i="2"/>
  <c r="O749" i="2"/>
  <c r="N749" i="2"/>
  <c r="M749" i="2"/>
  <c r="L749" i="2"/>
  <c r="O748" i="2"/>
  <c r="N748" i="2"/>
  <c r="M748" i="2"/>
  <c r="L748" i="2"/>
  <c r="O747" i="2"/>
  <c r="N747" i="2"/>
  <c r="M747" i="2"/>
  <c r="L747" i="2"/>
  <c r="O746" i="2"/>
  <c r="N746" i="2"/>
  <c r="M746" i="2"/>
  <c r="L746" i="2"/>
  <c r="O745" i="2"/>
  <c r="N745" i="2"/>
  <c r="M745" i="2"/>
  <c r="L745" i="2"/>
  <c r="O744" i="2"/>
  <c r="N744" i="2"/>
  <c r="M744" i="2"/>
  <c r="L744" i="2"/>
  <c r="O743" i="2"/>
  <c r="N743" i="2"/>
  <c r="M743" i="2"/>
  <c r="L743" i="2"/>
  <c r="O742" i="2"/>
  <c r="N742" i="2"/>
  <c r="M742" i="2"/>
  <c r="L742" i="2"/>
  <c r="O741" i="2"/>
  <c r="N741" i="2"/>
  <c r="M741" i="2"/>
  <c r="L741" i="2"/>
  <c r="O740" i="2"/>
  <c r="N740" i="2"/>
  <c r="M740" i="2"/>
  <c r="L740" i="2"/>
  <c r="O739" i="2"/>
  <c r="N739" i="2"/>
  <c r="M739" i="2"/>
  <c r="L739" i="2"/>
  <c r="O738" i="2"/>
  <c r="N738" i="2"/>
  <c r="M738" i="2"/>
  <c r="L738" i="2"/>
  <c r="O737" i="2"/>
  <c r="N737" i="2"/>
  <c r="M737" i="2"/>
  <c r="L737" i="2"/>
  <c r="O736" i="2"/>
  <c r="N736" i="2"/>
  <c r="M736" i="2"/>
  <c r="L736" i="2"/>
  <c r="O735" i="2"/>
  <c r="N735" i="2"/>
  <c r="M735" i="2"/>
  <c r="L735" i="2"/>
  <c r="O734" i="2"/>
  <c r="N734" i="2"/>
  <c r="M734" i="2"/>
  <c r="L734" i="2"/>
  <c r="O733" i="2"/>
  <c r="N733" i="2"/>
  <c r="M733" i="2"/>
  <c r="L733" i="2"/>
  <c r="O732" i="2"/>
  <c r="N732" i="2"/>
  <c r="M732" i="2"/>
  <c r="L732" i="2"/>
  <c r="O731" i="2"/>
  <c r="N731" i="2"/>
  <c r="M731" i="2"/>
  <c r="L731" i="2"/>
  <c r="O730" i="2"/>
  <c r="N730" i="2"/>
  <c r="M730" i="2"/>
  <c r="L730" i="2"/>
  <c r="O729" i="2"/>
  <c r="N729" i="2"/>
  <c r="M729" i="2"/>
  <c r="L729" i="2"/>
  <c r="O728" i="2"/>
  <c r="N728" i="2"/>
  <c r="M728" i="2"/>
  <c r="L728" i="2"/>
  <c r="O727" i="2"/>
  <c r="N727" i="2"/>
  <c r="M727" i="2"/>
  <c r="L727" i="2"/>
  <c r="O726" i="2"/>
  <c r="N726" i="2"/>
  <c r="M726" i="2"/>
  <c r="L726" i="2"/>
  <c r="O725" i="2"/>
  <c r="N725" i="2"/>
  <c r="M725" i="2"/>
  <c r="L725" i="2"/>
  <c r="O724" i="2"/>
  <c r="N724" i="2"/>
  <c r="M724" i="2"/>
  <c r="L724" i="2"/>
  <c r="O723" i="2"/>
  <c r="N723" i="2"/>
  <c r="M723" i="2"/>
  <c r="L723" i="2"/>
  <c r="O722" i="2"/>
  <c r="N722" i="2"/>
  <c r="M722" i="2"/>
  <c r="L722" i="2"/>
  <c r="O721" i="2"/>
  <c r="N721" i="2"/>
  <c r="M721" i="2"/>
  <c r="L721" i="2"/>
  <c r="O720" i="2"/>
  <c r="N720" i="2"/>
  <c r="M720" i="2"/>
  <c r="L720" i="2"/>
  <c r="O719" i="2"/>
  <c r="N719" i="2"/>
  <c r="M719" i="2"/>
  <c r="L719" i="2"/>
  <c r="T275" i="5"/>
  <c r="S275" i="5"/>
  <c r="R275" i="5"/>
  <c r="V275" i="5" s="1"/>
  <c r="Q275" i="5"/>
  <c r="P275" i="5"/>
  <c r="U275" i="5" s="1"/>
  <c r="V274" i="5"/>
  <c r="T274" i="5"/>
  <c r="S274" i="5"/>
  <c r="R274" i="5"/>
  <c r="Q274" i="5"/>
  <c r="P274" i="5"/>
  <c r="U274" i="5" s="1"/>
  <c r="T273" i="5"/>
  <c r="S273" i="5"/>
  <c r="R273" i="5"/>
  <c r="V273" i="5" s="1"/>
  <c r="Q273" i="5"/>
  <c r="U273" i="5" s="1"/>
  <c r="P273" i="5"/>
  <c r="T272" i="5"/>
  <c r="S272" i="5"/>
  <c r="R272" i="5"/>
  <c r="V272" i="5" s="1"/>
  <c r="Q272" i="5"/>
  <c r="P272" i="5"/>
  <c r="U272" i="5" s="1"/>
  <c r="T271" i="5"/>
  <c r="S271" i="5"/>
  <c r="R271" i="5"/>
  <c r="V271" i="5" s="1"/>
  <c r="Q271" i="5"/>
  <c r="P271" i="5"/>
  <c r="U271" i="5" s="1"/>
  <c r="T270" i="5"/>
  <c r="S270" i="5"/>
  <c r="R270" i="5"/>
  <c r="V270" i="5" s="1"/>
  <c r="Q270" i="5"/>
  <c r="P270" i="5"/>
  <c r="U270" i="5" s="1"/>
  <c r="T269" i="5"/>
  <c r="S269" i="5"/>
  <c r="R269" i="5"/>
  <c r="V269" i="5" s="1"/>
  <c r="Q269" i="5"/>
  <c r="U269" i="5" s="1"/>
  <c r="P269" i="5"/>
  <c r="T268" i="5"/>
  <c r="S268" i="5"/>
  <c r="R268" i="5"/>
  <c r="V268" i="5" s="1"/>
  <c r="Q268" i="5"/>
  <c r="P268" i="5"/>
  <c r="U268" i="5" s="1"/>
  <c r="T267" i="5"/>
  <c r="S267" i="5"/>
  <c r="R267" i="5"/>
  <c r="V267" i="5" s="1"/>
  <c r="Q267" i="5"/>
  <c r="P267" i="5"/>
  <c r="U267" i="5" s="1"/>
  <c r="T266" i="5"/>
  <c r="S266" i="5"/>
  <c r="R266" i="5"/>
  <c r="V266" i="5" s="1"/>
  <c r="Q266" i="5"/>
  <c r="P266" i="5"/>
  <c r="U266" i="5" s="1"/>
  <c r="T265" i="5"/>
  <c r="S265" i="5"/>
  <c r="R265" i="5"/>
  <c r="V265" i="5" s="1"/>
  <c r="Q265" i="5"/>
  <c r="U265" i="5" s="1"/>
  <c r="P265" i="5"/>
  <c r="T264" i="5"/>
  <c r="S264" i="5"/>
  <c r="R264" i="5"/>
  <c r="V264" i="5" s="1"/>
  <c r="Q264" i="5"/>
  <c r="P264" i="5"/>
  <c r="U264" i="5" s="1"/>
  <c r="T263" i="5"/>
  <c r="S263" i="5"/>
  <c r="R263" i="5"/>
  <c r="V263" i="5" s="1"/>
  <c r="Q263" i="5"/>
  <c r="P263" i="5"/>
  <c r="U263" i="5" s="1"/>
  <c r="T262" i="5"/>
  <c r="S262" i="5"/>
  <c r="R262" i="5"/>
  <c r="V262" i="5" s="1"/>
  <c r="Q262" i="5"/>
  <c r="P262" i="5"/>
  <c r="U262" i="5" s="1"/>
  <c r="T261" i="5"/>
  <c r="S261" i="5"/>
  <c r="R261" i="5"/>
  <c r="V261" i="5" s="1"/>
  <c r="Q261" i="5"/>
  <c r="U261" i="5" s="1"/>
  <c r="P261" i="5"/>
  <c r="T260" i="5"/>
  <c r="S260" i="5"/>
  <c r="R260" i="5"/>
  <c r="V260" i="5" s="1"/>
  <c r="Q260" i="5"/>
  <c r="P260" i="5"/>
  <c r="U260" i="5" s="1"/>
  <c r="T259" i="5"/>
  <c r="S259" i="5"/>
  <c r="R259" i="5"/>
  <c r="V259" i="5" s="1"/>
  <c r="Q259" i="5"/>
  <c r="P259" i="5"/>
  <c r="U259" i="5" s="1"/>
  <c r="T258" i="5"/>
  <c r="S258" i="5"/>
  <c r="R258" i="5"/>
  <c r="V258" i="5" s="1"/>
  <c r="Q258" i="5"/>
  <c r="P258" i="5"/>
  <c r="U258" i="5" s="1"/>
  <c r="T257" i="5"/>
  <c r="S257" i="5"/>
  <c r="R257" i="5"/>
  <c r="V257" i="5" s="1"/>
  <c r="Q257" i="5"/>
  <c r="U257" i="5" s="1"/>
  <c r="P257" i="5"/>
  <c r="T256" i="5"/>
  <c r="S256" i="5"/>
  <c r="R256" i="5"/>
  <c r="V256" i="5" s="1"/>
  <c r="Q256" i="5"/>
  <c r="P256" i="5"/>
  <c r="U256" i="5" s="1"/>
  <c r="G234" i="6" l="1"/>
  <c r="F234" i="6"/>
  <c r="E234" i="6"/>
  <c r="G233" i="6"/>
  <c r="F233" i="6"/>
  <c r="E233" i="6"/>
  <c r="G232" i="6"/>
  <c r="F232" i="6"/>
  <c r="E232" i="6"/>
  <c r="G231" i="6"/>
  <c r="F231" i="6"/>
  <c r="E231" i="6"/>
  <c r="G230" i="6"/>
  <c r="F230" i="6"/>
  <c r="E230" i="6"/>
  <c r="G229" i="6"/>
  <c r="F229" i="6"/>
  <c r="E229" i="6"/>
  <c r="G228" i="6"/>
  <c r="F228" i="6"/>
  <c r="E228" i="6"/>
  <c r="G227" i="6"/>
  <c r="F227" i="6"/>
  <c r="E227" i="6"/>
  <c r="G226" i="6"/>
  <c r="F226" i="6"/>
  <c r="E226" i="6"/>
  <c r="G225" i="6"/>
  <c r="F225" i="6"/>
  <c r="E225" i="6"/>
  <c r="G224" i="6"/>
  <c r="F224" i="6"/>
  <c r="E224" i="6"/>
  <c r="G223" i="6"/>
  <c r="F223" i="6"/>
  <c r="E223" i="6"/>
  <c r="G222" i="6"/>
  <c r="F222" i="6"/>
  <c r="E222" i="6"/>
  <c r="G221" i="6"/>
  <c r="F221" i="6"/>
  <c r="E221" i="6"/>
  <c r="G220" i="6"/>
  <c r="F220" i="6"/>
  <c r="E220" i="6"/>
  <c r="G219" i="6"/>
  <c r="F219" i="6"/>
  <c r="E219" i="6"/>
  <c r="G218" i="6"/>
  <c r="F218" i="6"/>
  <c r="E218" i="6"/>
  <c r="G217" i="6"/>
  <c r="F217" i="6"/>
  <c r="E217" i="6"/>
  <c r="G216" i="6"/>
  <c r="F216" i="6"/>
  <c r="E216" i="6"/>
  <c r="O718" i="2"/>
  <c r="N718" i="2"/>
  <c r="M718" i="2"/>
  <c r="L718" i="2"/>
  <c r="O717" i="2"/>
  <c r="N717" i="2"/>
  <c r="M717" i="2"/>
  <c r="L717" i="2"/>
  <c r="O716" i="2"/>
  <c r="N716" i="2"/>
  <c r="M716" i="2"/>
  <c r="L716" i="2"/>
  <c r="O715" i="2"/>
  <c r="N715" i="2"/>
  <c r="M715" i="2"/>
  <c r="L715" i="2"/>
  <c r="O714" i="2"/>
  <c r="N714" i="2"/>
  <c r="M714" i="2"/>
  <c r="L714" i="2"/>
  <c r="O713" i="2"/>
  <c r="N713" i="2"/>
  <c r="M713" i="2"/>
  <c r="L713" i="2"/>
  <c r="O712" i="2"/>
  <c r="N712" i="2"/>
  <c r="M712" i="2"/>
  <c r="L712" i="2"/>
  <c r="O711" i="2"/>
  <c r="N711" i="2"/>
  <c r="M711" i="2"/>
  <c r="L711" i="2"/>
  <c r="O710" i="2"/>
  <c r="N710" i="2"/>
  <c r="M710" i="2"/>
  <c r="L710" i="2"/>
  <c r="O709" i="2"/>
  <c r="N709" i="2"/>
  <c r="M709" i="2"/>
  <c r="L709" i="2"/>
  <c r="O708" i="2"/>
  <c r="N708" i="2"/>
  <c r="M708" i="2"/>
  <c r="L708" i="2"/>
  <c r="O707" i="2"/>
  <c r="N707" i="2"/>
  <c r="M707" i="2"/>
  <c r="L707" i="2"/>
  <c r="O706" i="2"/>
  <c r="N706" i="2"/>
  <c r="M706" i="2"/>
  <c r="L706" i="2"/>
  <c r="O705" i="2"/>
  <c r="N705" i="2"/>
  <c r="M705" i="2"/>
  <c r="L705" i="2"/>
  <c r="O704" i="2"/>
  <c r="N704" i="2"/>
  <c r="M704" i="2"/>
  <c r="L704" i="2"/>
  <c r="O703" i="2"/>
  <c r="N703" i="2"/>
  <c r="M703" i="2"/>
  <c r="L703" i="2"/>
  <c r="O702" i="2"/>
  <c r="N702" i="2"/>
  <c r="M702" i="2"/>
  <c r="L702" i="2"/>
  <c r="O701" i="2"/>
  <c r="N701" i="2"/>
  <c r="M701" i="2"/>
  <c r="L701" i="2"/>
  <c r="O700" i="2"/>
  <c r="N700" i="2"/>
  <c r="M700" i="2"/>
  <c r="L700" i="2"/>
  <c r="O699" i="2"/>
  <c r="N699" i="2"/>
  <c r="M699" i="2"/>
  <c r="L699" i="2"/>
  <c r="O698" i="2"/>
  <c r="N698" i="2"/>
  <c r="M698" i="2"/>
  <c r="L698" i="2"/>
  <c r="O697" i="2"/>
  <c r="N697" i="2"/>
  <c r="M697" i="2"/>
  <c r="L697" i="2"/>
  <c r="O696" i="2"/>
  <c r="N696" i="2"/>
  <c r="M696" i="2"/>
  <c r="L696" i="2"/>
  <c r="O695" i="2"/>
  <c r="N695" i="2"/>
  <c r="M695" i="2"/>
  <c r="L695" i="2"/>
  <c r="O694" i="2"/>
  <c r="N694" i="2"/>
  <c r="M694" i="2"/>
  <c r="L694" i="2"/>
  <c r="O693" i="2"/>
  <c r="N693" i="2"/>
  <c r="M693" i="2"/>
  <c r="L693" i="2"/>
  <c r="O692" i="2"/>
  <c r="N692" i="2"/>
  <c r="M692" i="2"/>
  <c r="L692" i="2"/>
  <c r="O691" i="2"/>
  <c r="N691" i="2"/>
  <c r="M691" i="2"/>
  <c r="L691" i="2"/>
  <c r="O690" i="2"/>
  <c r="N690" i="2"/>
  <c r="M690" i="2"/>
  <c r="L690" i="2"/>
  <c r="O689" i="2"/>
  <c r="N689" i="2"/>
  <c r="M689" i="2"/>
  <c r="L689" i="2"/>
  <c r="O688" i="2"/>
  <c r="N688" i="2"/>
  <c r="M688" i="2"/>
  <c r="L688" i="2"/>
  <c r="O687" i="2"/>
  <c r="N687" i="2"/>
  <c r="M687" i="2"/>
  <c r="L687" i="2"/>
  <c r="O686" i="2"/>
  <c r="N686" i="2"/>
  <c r="M686" i="2"/>
  <c r="L686" i="2"/>
  <c r="O685" i="2"/>
  <c r="N685" i="2"/>
  <c r="M685" i="2"/>
  <c r="L685" i="2"/>
  <c r="O684" i="2"/>
  <c r="N684" i="2"/>
  <c r="M684" i="2"/>
  <c r="L684" i="2"/>
  <c r="O683" i="2"/>
  <c r="N683" i="2"/>
  <c r="M683" i="2"/>
  <c r="L683" i="2"/>
  <c r="O682" i="2"/>
  <c r="N682" i="2"/>
  <c r="M682" i="2"/>
  <c r="L682" i="2"/>
  <c r="O681" i="2"/>
  <c r="N681" i="2"/>
  <c r="M681" i="2"/>
  <c r="L681" i="2"/>
  <c r="O680" i="2"/>
  <c r="N680" i="2"/>
  <c r="M680" i="2"/>
  <c r="L680" i="2"/>
  <c r="O679" i="2"/>
  <c r="N679" i="2"/>
  <c r="M679" i="2"/>
  <c r="L679" i="2"/>
  <c r="O678" i="2"/>
  <c r="N678" i="2"/>
  <c r="M678" i="2"/>
  <c r="L678" i="2"/>
  <c r="O677" i="2"/>
  <c r="N677" i="2"/>
  <c r="M677" i="2"/>
  <c r="L677" i="2"/>
  <c r="O676" i="2"/>
  <c r="N676" i="2"/>
  <c r="M676" i="2"/>
  <c r="L676" i="2"/>
  <c r="O675" i="2"/>
  <c r="N675" i="2"/>
  <c r="M675" i="2"/>
  <c r="L675" i="2"/>
  <c r="O674" i="2"/>
  <c r="N674" i="2"/>
  <c r="M674" i="2"/>
  <c r="L674" i="2"/>
  <c r="O673" i="2"/>
  <c r="N673" i="2"/>
  <c r="M673" i="2"/>
  <c r="L673" i="2"/>
  <c r="O672" i="2"/>
  <c r="N672" i="2"/>
  <c r="M672" i="2"/>
  <c r="L672" i="2"/>
  <c r="O671" i="2"/>
  <c r="N671" i="2"/>
  <c r="M671" i="2"/>
  <c r="L671" i="2"/>
  <c r="O670" i="2"/>
  <c r="N670" i="2"/>
  <c r="M670" i="2"/>
  <c r="L670" i="2"/>
  <c r="O669" i="2"/>
  <c r="N669" i="2"/>
  <c r="M669" i="2"/>
  <c r="L669" i="2"/>
  <c r="T255" i="5"/>
  <c r="S255" i="5"/>
  <c r="R255" i="5"/>
  <c r="V255" i="5" s="1"/>
  <c r="Q255" i="5"/>
  <c r="U255" i="5" s="1"/>
  <c r="P255" i="5"/>
  <c r="T254" i="5"/>
  <c r="S254" i="5"/>
  <c r="R254" i="5"/>
  <c r="V254" i="5" s="1"/>
  <c r="Q254" i="5"/>
  <c r="P254" i="5"/>
  <c r="U254" i="5" s="1"/>
  <c r="T253" i="5"/>
  <c r="S253" i="5"/>
  <c r="R253" i="5"/>
  <c r="V253" i="5" s="1"/>
  <c r="Q253" i="5"/>
  <c r="U253" i="5" s="1"/>
  <c r="P253" i="5"/>
  <c r="T252" i="5"/>
  <c r="S252" i="5"/>
  <c r="R252" i="5"/>
  <c r="V252" i="5" s="1"/>
  <c r="Q252" i="5"/>
  <c r="P252" i="5"/>
  <c r="U252" i="5" s="1"/>
  <c r="T251" i="5"/>
  <c r="S251" i="5"/>
  <c r="R251" i="5"/>
  <c r="V251" i="5" s="1"/>
  <c r="Q251" i="5"/>
  <c r="U251" i="5" s="1"/>
  <c r="P251" i="5"/>
  <c r="T250" i="5"/>
  <c r="S250" i="5"/>
  <c r="R250" i="5"/>
  <c r="V250" i="5" s="1"/>
  <c r="Q250" i="5"/>
  <c r="P250" i="5"/>
  <c r="U250" i="5" s="1"/>
  <c r="T249" i="5"/>
  <c r="S249" i="5"/>
  <c r="R249" i="5"/>
  <c r="V249" i="5" s="1"/>
  <c r="Q249" i="5"/>
  <c r="U249" i="5" s="1"/>
  <c r="P249" i="5"/>
  <c r="T248" i="5"/>
  <c r="S248" i="5"/>
  <c r="R248" i="5"/>
  <c r="V248" i="5" s="1"/>
  <c r="Q248" i="5"/>
  <c r="P248" i="5"/>
  <c r="U248" i="5" s="1"/>
  <c r="T247" i="5"/>
  <c r="S247" i="5"/>
  <c r="R247" i="5"/>
  <c r="V247" i="5" s="1"/>
  <c r="Q247" i="5"/>
  <c r="U247" i="5" s="1"/>
  <c r="P247" i="5"/>
  <c r="T246" i="5"/>
  <c r="S246" i="5"/>
  <c r="R246" i="5"/>
  <c r="V246" i="5" s="1"/>
  <c r="Q246" i="5"/>
  <c r="P246" i="5"/>
  <c r="U246" i="5" s="1"/>
  <c r="T245" i="5"/>
  <c r="S245" i="5"/>
  <c r="R245" i="5"/>
  <c r="V245" i="5" s="1"/>
  <c r="Q245" i="5"/>
  <c r="U245" i="5" s="1"/>
  <c r="P245" i="5"/>
  <c r="T244" i="5"/>
  <c r="S244" i="5"/>
  <c r="R244" i="5"/>
  <c r="V244" i="5" s="1"/>
  <c r="Q244" i="5"/>
  <c r="P244" i="5"/>
  <c r="U244" i="5" s="1"/>
  <c r="T243" i="5"/>
  <c r="S243" i="5"/>
  <c r="R243" i="5"/>
  <c r="V243" i="5" s="1"/>
  <c r="Q243" i="5"/>
  <c r="U243" i="5" s="1"/>
  <c r="P243" i="5"/>
  <c r="T242" i="5"/>
  <c r="S242" i="5"/>
  <c r="R242" i="5"/>
  <c r="V242" i="5" s="1"/>
  <c r="Q242" i="5"/>
  <c r="P242" i="5"/>
  <c r="U242" i="5" s="1"/>
  <c r="T241" i="5"/>
  <c r="S241" i="5"/>
  <c r="R241" i="5"/>
  <c r="V241" i="5" s="1"/>
  <c r="Q241" i="5"/>
  <c r="U241" i="5" s="1"/>
  <c r="P241" i="5"/>
  <c r="T240" i="5"/>
  <c r="S240" i="5"/>
  <c r="R240" i="5"/>
  <c r="V240" i="5" s="1"/>
  <c r="Q240" i="5"/>
  <c r="P240" i="5"/>
  <c r="U240" i="5" s="1"/>
  <c r="T239" i="5"/>
  <c r="S239" i="5"/>
  <c r="R239" i="5"/>
  <c r="V239" i="5" s="1"/>
  <c r="Q239" i="5"/>
  <c r="U239" i="5" s="1"/>
  <c r="P239" i="5"/>
  <c r="T238" i="5"/>
  <c r="S238" i="5"/>
  <c r="R238" i="5"/>
  <c r="V238" i="5" s="1"/>
  <c r="Q238" i="5"/>
  <c r="P238" i="5"/>
  <c r="U238" i="5" s="1"/>
  <c r="T237" i="5"/>
  <c r="S237" i="5"/>
  <c r="R237" i="5"/>
  <c r="V237" i="5" s="1"/>
  <c r="Q237" i="5"/>
  <c r="U237" i="5" s="1"/>
  <c r="P237" i="5"/>
  <c r="T236" i="5"/>
  <c r="S236" i="5"/>
  <c r="R236" i="5"/>
  <c r="V236" i="5" s="1"/>
  <c r="Q236" i="5"/>
  <c r="P236" i="5"/>
  <c r="U236" i="5" s="1"/>
  <c r="T235" i="5"/>
  <c r="S235" i="5"/>
  <c r="R235" i="5"/>
  <c r="V235" i="5" s="1"/>
  <c r="Q235" i="5"/>
  <c r="U235" i="5" s="1"/>
  <c r="P235" i="5"/>
  <c r="G215" i="6" l="1"/>
  <c r="F215" i="6"/>
  <c r="E215" i="6"/>
  <c r="G214" i="6"/>
  <c r="F214" i="6"/>
  <c r="E214" i="6"/>
  <c r="G213" i="6"/>
  <c r="F213" i="6"/>
  <c r="E213" i="6"/>
  <c r="G212" i="6"/>
  <c r="F212" i="6"/>
  <c r="E212" i="6"/>
  <c r="G211" i="6"/>
  <c r="F211" i="6"/>
  <c r="E211" i="6"/>
  <c r="G210" i="6"/>
  <c r="F210" i="6"/>
  <c r="E210" i="6"/>
  <c r="G209" i="6"/>
  <c r="F209" i="6"/>
  <c r="E209" i="6"/>
  <c r="G208" i="6"/>
  <c r="F208" i="6"/>
  <c r="E208" i="6"/>
  <c r="G207" i="6"/>
  <c r="F207" i="6"/>
  <c r="E207" i="6"/>
  <c r="G206" i="6"/>
  <c r="F206" i="6"/>
  <c r="E206" i="6"/>
  <c r="G205" i="6"/>
  <c r="F205" i="6"/>
  <c r="E205" i="6"/>
  <c r="G204" i="6"/>
  <c r="F204" i="6"/>
  <c r="E204" i="6"/>
  <c r="G203" i="6"/>
  <c r="F203" i="6"/>
  <c r="E203" i="6"/>
  <c r="G202" i="6"/>
  <c r="F202" i="6"/>
  <c r="E202" i="6"/>
  <c r="G201" i="6"/>
  <c r="F201" i="6"/>
  <c r="E201" i="6"/>
  <c r="G200" i="6"/>
  <c r="F200" i="6"/>
  <c r="E200" i="6"/>
  <c r="G199" i="6"/>
  <c r="F199" i="6"/>
  <c r="E199" i="6"/>
  <c r="G198" i="6"/>
  <c r="F198" i="6"/>
  <c r="E198" i="6"/>
  <c r="G197" i="6"/>
  <c r="F197" i="6"/>
  <c r="E197" i="6"/>
  <c r="G196" i="6"/>
  <c r="F196" i="6"/>
  <c r="E196" i="6"/>
  <c r="G195" i="6"/>
  <c r="F195" i="6"/>
  <c r="E195" i="6"/>
  <c r="G194" i="6"/>
  <c r="F194" i="6"/>
  <c r="E194" i="6"/>
  <c r="G193" i="6"/>
  <c r="F193" i="6"/>
  <c r="E193" i="6"/>
  <c r="G192" i="6"/>
  <c r="F192" i="6"/>
  <c r="E192" i="6"/>
  <c r="G191" i="6"/>
  <c r="F191" i="6"/>
  <c r="E191" i="6"/>
  <c r="G190" i="6"/>
  <c r="F190" i="6"/>
  <c r="E190" i="6"/>
  <c r="G189" i="6"/>
  <c r="F189" i="6"/>
  <c r="E189" i="6"/>
  <c r="G188" i="6"/>
  <c r="F188" i="6"/>
  <c r="E188" i="6"/>
  <c r="G187" i="6"/>
  <c r="F187" i="6"/>
  <c r="E187" i="6"/>
  <c r="G186" i="6"/>
  <c r="F186" i="6"/>
  <c r="E186" i="6"/>
  <c r="G185" i="6"/>
  <c r="F185" i="6"/>
  <c r="E185" i="6"/>
  <c r="G184" i="6"/>
  <c r="F184" i="6"/>
  <c r="E184" i="6"/>
  <c r="G183" i="6"/>
  <c r="F183" i="6"/>
  <c r="E183" i="6"/>
  <c r="G182" i="6"/>
  <c r="F182" i="6"/>
  <c r="E182" i="6"/>
  <c r="G181" i="6"/>
  <c r="F181" i="6"/>
  <c r="E181" i="6"/>
  <c r="G180" i="6"/>
  <c r="F180" i="6"/>
  <c r="E180" i="6"/>
  <c r="G179" i="6"/>
  <c r="F179" i="6"/>
  <c r="E179" i="6"/>
  <c r="G178" i="6"/>
  <c r="F178" i="6"/>
  <c r="E178" i="6"/>
  <c r="G177" i="6"/>
  <c r="F177" i="6"/>
  <c r="E177" i="6"/>
  <c r="G176" i="6"/>
  <c r="F176" i="6"/>
  <c r="E176" i="6"/>
  <c r="O668" i="2"/>
  <c r="N668" i="2"/>
  <c r="M668" i="2"/>
  <c r="L668" i="2"/>
  <c r="O667" i="2"/>
  <c r="N667" i="2"/>
  <c r="M667" i="2"/>
  <c r="L667" i="2"/>
  <c r="O666" i="2"/>
  <c r="N666" i="2"/>
  <c r="M666" i="2"/>
  <c r="L666" i="2"/>
  <c r="O665" i="2"/>
  <c r="N665" i="2"/>
  <c r="M665" i="2"/>
  <c r="L665" i="2"/>
  <c r="O664" i="2"/>
  <c r="N664" i="2"/>
  <c r="M664" i="2"/>
  <c r="L664" i="2"/>
  <c r="O663" i="2"/>
  <c r="N663" i="2"/>
  <c r="M663" i="2"/>
  <c r="L663" i="2"/>
  <c r="O662" i="2"/>
  <c r="N662" i="2"/>
  <c r="M662" i="2"/>
  <c r="L662" i="2"/>
  <c r="O661" i="2"/>
  <c r="N661" i="2"/>
  <c r="M661" i="2"/>
  <c r="L661" i="2"/>
  <c r="O660" i="2"/>
  <c r="N660" i="2"/>
  <c r="M660" i="2"/>
  <c r="L660" i="2"/>
  <c r="O659" i="2"/>
  <c r="N659" i="2"/>
  <c r="M659" i="2"/>
  <c r="L659" i="2"/>
  <c r="O658" i="2"/>
  <c r="N658" i="2"/>
  <c r="M658" i="2"/>
  <c r="L658" i="2"/>
  <c r="O657" i="2"/>
  <c r="N657" i="2"/>
  <c r="M657" i="2"/>
  <c r="L657" i="2"/>
  <c r="O656" i="2"/>
  <c r="N656" i="2"/>
  <c r="M656" i="2"/>
  <c r="L656" i="2"/>
  <c r="O655" i="2"/>
  <c r="N655" i="2"/>
  <c r="M655" i="2"/>
  <c r="L655" i="2"/>
  <c r="O654" i="2"/>
  <c r="N654" i="2"/>
  <c r="M654" i="2"/>
  <c r="L654" i="2"/>
  <c r="O653" i="2"/>
  <c r="N653" i="2"/>
  <c r="M653" i="2"/>
  <c r="L653" i="2"/>
  <c r="O652" i="2"/>
  <c r="N652" i="2"/>
  <c r="M652" i="2"/>
  <c r="L652" i="2"/>
  <c r="O651" i="2"/>
  <c r="N651" i="2"/>
  <c r="M651" i="2"/>
  <c r="L651" i="2"/>
  <c r="O650" i="2"/>
  <c r="N650" i="2"/>
  <c r="M650" i="2"/>
  <c r="L650" i="2"/>
  <c r="O649" i="2"/>
  <c r="N649" i="2"/>
  <c r="M649" i="2"/>
  <c r="L649" i="2"/>
  <c r="O648" i="2"/>
  <c r="N648" i="2"/>
  <c r="M648" i="2"/>
  <c r="L648" i="2"/>
  <c r="O647" i="2"/>
  <c r="N647" i="2"/>
  <c r="M647" i="2"/>
  <c r="L647" i="2"/>
  <c r="O646" i="2"/>
  <c r="N646" i="2"/>
  <c r="M646" i="2"/>
  <c r="L646" i="2"/>
  <c r="O645" i="2"/>
  <c r="N645" i="2"/>
  <c r="M645" i="2"/>
  <c r="L645" i="2"/>
  <c r="O644" i="2"/>
  <c r="N644" i="2"/>
  <c r="M644" i="2"/>
  <c r="L644" i="2"/>
  <c r="O643" i="2"/>
  <c r="N643" i="2"/>
  <c r="M643" i="2"/>
  <c r="L643" i="2"/>
  <c r="O642" i="2"/>
  <c r="N642" i="2"/>
  <c r="M642" i="2"/>
  <c r="L642" i="2"/>
  <c r="O641" i="2"/>
  <c r="N641" i="2"/>
  <c r="M641" i="2"/>
  <c r="L641" i="2"/>
  <c r="O640" i="2"/>
  <c r="N640" i="2"/>
  <c r="M640" i="2"/>
  <c r="L640" i="2"/>
  <c r="O639" i="2"/>
  <c r="N639" i="2"/>
  <c r="M639" i="2"/>
  <c r="L639" i="2"/>
  <c r="O638" i="2"/>
  <c r="N638" i="2"/>
  <c r="M638" i="2"/>
  <c r="L638" i="2"/>
  <c r="O637" i="2"/>
  <c r="N637" i="2"/>
  <c r="M637" i="2"/>
  <c r="L637" i="2"/>
  <c r="O636" i="2"/>
  <c r="N636" i="2"/>
  <c r="M636" i="2"/>
  <c r="L636" i="2"/>
  <c r="O635" i="2"/>
  <c r="N635" i="2"/>
  <c r="M635" i="2"/>
  <c r="L635" i="2"/>
  <c r="O634" i="2"/>
  <c r="N634" i="2"/>
  <c r="M634" i="2"/>
  <c r="L634" i="2"/>
  <c r="O633" i="2"/>
  <c r="N633" i="2"/>
  <c r="M633" i="2"/>
  <c r="L633" i="2"/>
  <c r="O632" i="2"/>
  <c r="N632" i="2"/>
  <c r="M632" i="2"/>
  <c r="L632" i="2"/>
  <c r="O631" i="2"/>
  <c r="N631" i="2"/>
  <c r="M631" i="2"/>
  <c r="L631" i="2"/>
  <c r="O630" i="2"/>
  <c r="N630" i="2"/>
  <c r="M630" i="2"/>
  <c r="L630" i="2"/>
  <c r="O629" i="2"/>
  <c r="N629" i="2"/>
  <c r="M629" i="2"/>
  <c r="L629" i="2"/>
  <c r="O628" i="2"/>
  <c r="N628" i="2"/>
  <c r="M628" i="2"/>
  <c r="L628" i="2"/>
  <c r="O627" i="2"/>
  <c r="N627" i="2"/>
  <c r="M627" i="2"/>
  <c r="L627" i="2"/>
  <c r="O626" i="2"/>
  <c r="N626" i="2"/>
  <c r="M626" i="2"/>
  <c r="L626" i="2"/>
  <c r="O625" i="2"/>
  <c r="N625" i="2"/>
  <c r="M625" i="2"/>
  <c r="L625" i="2"/>
  <c r="O624" i="2"/>
  <c r="N624" i="2"/>
  <c r="M624" i="2"/>
  <c r="L624" i="2"/>
  <c r="O623" i="2"/>
  <c r="N623" i="2"/>
  <c r="M623" i="2"/>
  <c r="L623" i="2"/>
  <c r="O622" i="2"/>
  <c r="N622" i="2"/>
  <c r="M622" i="2"/>
  <c r="L622" i="2"/>
  <c r="O621" i="2"/>
  <c r="N621" i="2"/>
  <c r="M621" i="2"/>
  <c r="L621" i="2"/>
  <c r="O620" i="2"/>
  <c r="N620" i="2"/>
  <c r="M620" i="2"/>
  <c r="L620" i="2"/>
  <c r="O619" i="2"/>
  <c r="N619" i="2"/>
  <c r="M619" i="2"/>
  <c r="L619" i="2"/>
  <c r="O618" i="2"/>
  <c r="N618" i="2"/>
  <c r="M618" i="2"/>
  <c r="L618" i="2"/>
  <c r="O617" i="2"/>
  <c r="N617" i="2"/>
  <c r="M617" i="2"/>
  <c r="L617" i="2"/>
  <c r="O616" i="2"/>
  <c r="N616" i="2"/>
  <c r="M616" i="2"/>
  <c r="L616" i="2"/>
  <c r="O615" i="2"/>
  <c r="N615" i="2"/>
  <c r="M615" i="2"/>
  <c r="L615" i="2"/>
  <c r="O614" i="2"/>
  <c r="N614" i="2"/>
  <c r="M614" i="2"/>
  <c r="L614" i="2"/>
  <c r="O613" i="2"/>
  <c r="N613" i="2"/>
  <c r="M613" i="2"/>
  <c r="L613" i="2"/>
  <c r="O612" i="2"/>
  <c r="N612" i="2"/>
  <c r="M612" i="2"/>
  <c r="L612" i="2"/>
  <c r="O611" i="2"/>
  <c r="N611" i="2"/>
  <c r="M611" i="2"/>
  <c r="L611" i="2"/>
  <c r="O610" i="2"/>
  <c r="N610" i="2"/>
  <c r="M610" i="2"/>
  <c r="L610" i="2"/>
  <c r="O609" i="2"/>
  <c r="N609" i="2"/>
  <c r="M609" i="2"/>
  <c r="L609" i="2"/>
  <c r="O608" i="2"/>
  <c r="N608" i="2"/>
  <c r="M608" i="2"/>
  <c r="L608" i="2"/>
  <c r="O607" i="2"/>
  <c r="N607" i="2"/>
  <c r="M607" i="2"/>
  <c r="L607" i="2"/>
  <c r="O606" i="2"/>
  <c r="N606" i="2"/>
  <c r="M606" i="2"/>
  <c r="L606" i="2"/>
  <c r="O605" i="2"/>
  <c r="N605" i="2"/>
  <c r="M605" i="2"/>
  <c r="L605" i="2"/>
  <c r="O604" i="2"/>
  <c r="N604" i="2"/>
  <c r="M604" i="2"/>
  <c r="L604" i="2"/>
  <c r="O603" i="2"/>
  <c r="N603" i="2"/>
  <c r="M603" i="2"/>
  <c r="L603" i="2"/>
  <c r="O602" i="2"/>
  <c r="N602" i="2"/>
  <c r="M602" i="2"/>
  <c r="L602" i="2"/>
  <c r="O601" i="2"/>
  <c r="N601" i="2"/>
  <c r="M601" i="2"/>
  <c r="L601" i="2"/>
  <c r="O600" i="2"/>
  <c r="N600" i="2"/>
  <c r="M600" i="2"/>
  <c r="L600" i="2"/>
  <c r="O599" i="2"/>
  <c r="N599" i="2"/>
  <c r="M599" i="2"/>
  <c r="L599" i="2"/>
  <c r="O598" i="2"/>
  <c r="N598" i="2"/>
  <c r="M598" i="2"/>
  <c r="L598" i="2"/>
  <c r="O597" i="2"/>
  <c r="N597" i="2"/>
  <c r="M597" i="2"/>
  <c r="L597" i="2"/>
  <c r="O596" i="2"/>
  <c r="N596" i="2"/>
  <c r="M596" i="2"/>
  <c r="L596" i="2"/>
  <c r="O595" i="2"/>
  <c r="N595" i="2"/>
  <c r="M595" i="2"/>
  <c r="L595" i="2"/>
  <c r="O594" i="2"/>
  <c r="N594" i="2"/>
  <c r="M594" i="2"/>
  <c r="L594" i="2"/>
  <c r="O593" i="2"/>
  <c r="N593" i="2"/>
  <c r="M593" i="2"/>
  <c r="L593" i="2"/>
  <c r="O592" i="2"/>
  <c r="N592" i="2"/>
  <c r="M592" i="2"/>
  <c r="L592" i="2"/>
  <c r="O591" i="2"/>
  <c r="N591" i="2"/>
  <c r="M591" i="2"/>
  <c r="L591" i="2"/>
  <c r="O590" i="2"/>
  <c r="N590" i="2"/>
  <c r="M590" i="2"/>
  <c r="L590" i="2"/>
  <c r="O589" i="2"/>
  <c r="N589" i="2"/>
  <c r="M589" i="2"/>
  <c r="L589" i="2"/>
  <c r="O588" i="2"/>
  <c r="N588" i="2"/>
  <c r="M588" i="2"/>
  <c r="L588" i="2"/>
  <c r="O587" i="2"/>
  <c r="N587" i="2"/>
  <c r="M587" i="2"/>
  <c r="L587" i="2"/>
  <c r="O586" i="2"/>
  <c r="N586" i="2"/>
  <c r="M586" i="2"/>
  <c r="L586" i="2"/>
  <c r="O585" i="2"/>
  <c r="N585" i="2"/>
  <c r="M585" i="2"/>
  <c r="L585" i="2"/>
  <c r="O584" i="2"/>
  <c r="N584" i="2"/>
  <c r="M584" i="2"/>
  <c r="L584" i="2"/>
  <c r="O583" i="2"/>
  <c r="N583" i="2"/>
  <c r="M583" i="2"/>
  <c r="L583" i="2"/>
  <c r="O582" i="2"/>
  <c r="N582" i="2"/>
  <c r="M582" i="2"/>
  <c r="L582" i="2"/>
  <c r="O581" i="2"/>
  <c r="N581" i="2"/>
  <c r="M581" i="2"/>
  <c r="L581" i="2"/>
  <c r="O580" i="2"/>
  <c r="N580" i="2"/>
  <c r="M580" i="2"/>
  <c r="L580" i="2"/>
  <c r="O579" i="2"/>
  <c r="N579" i="2"/>
  <c r="M579" i="2"/>
  <c r="L579" i="2"/>
  <c r="O578" i="2"/>
  <c r="N578" i="2"/>
  <c r="M578" i="2"/>
  <c r="L578" i="2"/>
  <c r="O577" i="2"/>
  <c r="N577" i="2"/>
  <c r="M577" i="2"/>
  <c r="L577" i="2"/>
  <c r="O576" i="2"/>
  <c r="N576" i="2"/>
  <c r="M576" i="2"/>
  <c r="L576" i="2"/>
  <c r="O575" i="2"/>
  <c r="N575" i="2"/>
  <c r="M575" i="2"/>
  <c r="L575" i="2"/>
  <c r="O574" i="2"/>
  <c r="N574" i="2"/>
  <c r="M574" i="2"/>
  <c r="L574" i="2"/>
  <c r="O573" i="2"/>
  <c r="N573" i="2"/>
  <c r="M573" i="2"/>
  <c r="L573" i="2"/>
  <c r="O572" i="2"/>
  <c r="N572" i="2"/>
  <c r="M572" i="2"/>
  <c r="L572" i="2"/>
  <c r="O571" i="2"/>
  <c r="N571" i="2"/>
  <c r="M571" i="2"/>
  <c r="L571" i="2"/>
  <c r="O570" i="2"/>
  <c r="N570" i="2"/>
  <c r="M570" i="2"/>
  <c r="L570" i="2"/>
  <c r="O569" i="2"/>
  <c r="N569" i="2"/>
  <c r="M569" i="2"/>
  <c r="L569" i="2"/>
  <c r="O568" i="2"/>
  <c r="N568" i="2"/>
  <c r="M568" i="2"/>
  <c r="L568" i="2"/>
  <c r="O567" i="2"/>
  <c r="N567" i="2"/>
  <c r="M567" i="2"/>
  <c r="L567" i="2"/>
  <c r="O566" i="2"/>
  <c r="N566" i="2"/>
  <c r="M566" i="2"/>
  <c r="L566" i="2"/>
  <c r="O565" i="2"/>
  <c r="N565" i="2"/>
  <c r="M565" i="2"/>
  <c r="L565" i="2"/>
  <c r="O564" i="2"/>
  <c r="N564" i="2"/>
  <c r="M564" i="2"/>
  <c r="L564" i="2"/>
  <c r="O563" i="2"/>
  <c r="N563" i="2"/>
  <c r="M563" i="2"/>
  <c r="L563" i="2"/>
  <c r="O562" i="2"/>
  <c r="N562" i="2"/>
  <c r="M562" i="2"/>
  <c r="L562" i="2"/>
  <c r="O561" i="2"/>
  <c r="N561" i="2"/>
  <c r="M561" i="2"/>
  <c r="L561" i="2"/>
  <c r="O560" i="2"/>
  <c r="N560" i="2"/>
  <c r="M560" i="2"/>
  <c r="L560" i="2"/>
  <c r="O559" i="2"/>
  <c r="N559" i="2"/>
  <c r="M559" i="2"/>
  <c r="L559" i="2"/>
  <c r="O558" i="2"/>
  <c r="N558" i="2"/>
  <c r="M558" i="2"/>
  <c r="L558" i="2"/>
  <c r="O557" i="2"/>
  <c r="N557" i="2"/>
  <c r="M557" i="2"/>
  <c r="L557" i="2"/>
  <c r="O556" i="2"/>
  <c r="N556" i="2"/>
  <c r="M556" i="2"/>
  <c r="L556" i="2"/>
  <c r="O555" i="2"/>
  <c r="N555" i="2"/>
  <c r="M555" i="2"/>
  <c r="L555" i="2"/>
  <c r="O554" i="2"/>
  <c r="N554" i="2"/>
  <c r="M554" i="2"/>
  <c r="L554" i="2"/>
  <c r="T234" i="5"/>
  <c r="S234" i="5"/>
  <c r="R234" i="5"/>
  <c r="V234" i="5" s="1"/>
  <c r="Q234" i="5"/>
  <c r="P234" i="5"/>
  <c r="U234" i="5" s="1"/>
  <c r="T233" i="5"/>
  <c r="S233" i="5"/>
  <c r="R233" i="5"/>
  <c r="V233" i="5" s="1"/>
  <c r="Q233" i="5"/>
  <c r="P233" i="5"/>
  <c r="U233" i="5" s="1"/>
  <c r="T232" i="5"/>
  <c r="S232" i="5"/>
  <c r="R232" i="5"/>
  <c r="V232" i="5" s="1"/>
  <c r="Q232" i="5"/>
  <c r="U232" i="5" s="1"/>
  <c r="P232" i="5"/>
  <c r="T231" i="5"/>
  <c r="S231" i="5"/>
  <c r="R231" i="5"/>
  <c r="V231" i="5" s="1"/>
  <c r="Q231" i="5"/>
  <c r="P231" i="5"/>
  <c r="U231" i="5" s="1"/>
  <c r="T230" i="5"/>
  <c r="S230" i="5"/>
  <c r="R230" i="5"/>
  <c r="V230" i="5" s="1"/>
  <c r="Q230" i="5"/>
  <c r="P230" i="5"/>
  <c r="U230" i="5" s="1"/>
  <c r="T229" i="5"/>
  <c r="S229" i="5"/>
  <c r="R229" i="5"/>
  <c r="V229" i="5" s="1"/>
  <c r="Q229" i="5"/>
  <c r="P229" i="5"/>
  <c r="U229" i="5" s="1"/>
  <c r="T228" i="5"/>
  <c r="S228" i="5"/>
  <c r="R228" i="5"/>
  <c r="V228" i="5" s="1"/>
  <c r="Q228" i="5"/>
  <c r="U228" i="5" s="1"/>
  <c r="P228" i="5"/>
  <c r="T227" i="5"/>
  <c r="S227" i="5"/>
  <c r="R227" i="5"/>
  <c r="V227" i="5" s="1"/>
  <c r="Q227" i="5"/>
  <c r="P227" i="5"/>
  <c r="U227" i="5" s="1"/>
  <c r="T226" i="5"/>
  <c r="S226" i="5"/>
  <c r="R226" i="5"/>
  <c r="V226" i="5" s="1"/>
  <c r="Q226" i="5"/>
  <c r="P226" i="5"/>
  <c r="U226" i="5" s="1"/>
  <c r="T225" i="5"/>
  <c r="S225" i="5"/>
  <c r="R225" i="5"/>
  <c r="V225" i="5" s="1"/>
  <c r="Q225" i="5"/>
  <c r="P225" i="5"/>
  <c r="U225" i="5" s="1"/>
  <c r="T224" i="5"/>
  <c r="S224" i="5"/>
  <c r="R224" i="5"/>
  <c r="V224" i="5" s="1"/>
  <c r="Q224" i="5"/>
  <c r="U224" i="5" s="1"/>
  <c r="P224" i="5"/>
  <c r="T223" i="5"/>
  <c r="S223" i="5"/>
  <c r="R223" i="5"/>
  <c r="V223" i="5" s="1"/>
  <c r="Q223" i="5"/>
  <c r="P223" i="5"/>
  <c r="U223" i="5" s="1"/>
  <c r="T222" i="5"/>
  <c r="S222" i="5"/>
  <c r="R222" i="5"/>
  <c r="V222" i="5" s="1"/>
  <c r="Q222" i="5"/>
  <c r="P222" i="5"/>
  <c r="U222" i="5" s="1"/>
  <c r="T221" i="5"/>
  <c r="S221" i="5"/>
  <c r="R221" i="5"/>
  <c r="V221" i="5" s="1"/>
  <c r="Q221" i="5"/>
  <c r="P221" i="5"/>
  <c r="U221" i="5" s="1"/>
  <c r="T220" i="5"/>
  <c r="S220" i="5"/>
  <c r="R220" i="5"/>
  <c r="V220" i="5" s="1"/>
  <c r="Q220" i="5"/>
  <c r="U220" i="5" s="1"/>
  <c r="P220" i="5"/>
  <c r="T219" i="5"/>
  <c r="S219" i="5"/>
  <c r="R219" i="5"/>
  <c r="V219" i="5" s="1"/>
  <c r="Q219" i="5"/>
  <c r="P219" i="5"/>
  <c r="U219" i="5" s="1"/>
  <c r="T218" i="5"/>
  <c r="S218" i="5"/>
  <c r="R218" i="5"/>
  <c r="V218" i="5" s="1"/>
  <c r="Q218" i="5"/>
  <c r="P218" i="5"/>
  <c r="U218" i="5" s="1"/>
  <c r="T217" i="5"/>
  <c r="S217" i="5"/>
  <c r="R217" i="5"/>
  <c r="V217" i="5" s="1"/>
  <c r="Q217" i="5"/>
  <c r="P217" i="5"/>
  <c r="U217" i="5" s="1"/>
  <c r="T216" i="5"/>
  <c r="S216" i="5"/>
  <c r="R216" i="5"/>
  <c r="V216" i="5" s="1"/>
  <c r="Q216" i="5"/>
  <c r="U216" i="5" s="1"/>
  <c r="P216" i="5"/>
  <c r="T215" i="5"/>
  <c r="S215" i="5"/>
  <c r="R215" i="5"/>
  <c r="V215" i="5" s="1"/>
  <c r="Q215" i="5"/>
  <c r="P215" i="5"/>
  <c r="U215" i="5" s="1"/>
  <c r="T214" i="5"/>
  <c r="S214" i="5"/>
  <c r="R214" i="5"/>
  <c r="V214" i="5" s="1"/>
  <c r="Q214" i="5"/>
  <c r="P214" i="5"/>
  <c r="U214" i="5" s="1"/>
  <c r="T213" i="5"/>
  <c r="S213" i="5"/>
  <c r="R213" i="5"/>
  <c r="V213" i="5" s="1"/>
  <c r="Q213" i="5"/>
  <c r="P213" i="5"/>
  <c r="U213" i="5" s="1"/>
  <c r="T212" i="5"/>
  <c r="S212" i="5"/>
  <c r="R212" i="5"/>
  <c r="V212" i="5" s="1"/>
  <c r="Q212" i="5"/>
  <c r="U212" i="5" s="1"/>
  <c r="P212" i="5"/>
  <c r="T211" i="5"/>
  <c r="S211" i="5"/>
  <c r="R211" i="5"/>
  <c r="V211" i="5" s="1"/>
  <c r="Q211" i="5"/>
  <c r="P211" i="5"/>
  <c r="U211" i="5" s="1"/>
  <c r="T210" i="5"/>
  <c r="S210" i="5"/>
  <c r="R210" i="5"/>
  <c r="V210" i="5" s="1"/>
  <c r="Q210" i="5"/>
  <c r="P210" i="5"/>
  <c r="U210" i="5" s="1"/>
  <c r="T209" i="5"/>
  <c r="S209" i="5"/>
  <c r="R209" i="5"/>
  <c r="V209" i="5" s="1"/>
  <c r="Q209" i="5"/>
  <c r="P209" i="5"/>
  <c r="U209" i="5" s="1"/>
  <c r="T208" i="5"/>
  <c r="S208" i="5"/>
  <c r="R208" i="5"/>
  <c r="V208" i="5" s="1"/>
  <c r="Q208" i="5"/>
  <c r="U208" i="5" s="1"/>
  <c r="P208" i="5"/>
  <c r="T207" i="5"/>
  <c r="S207" i="5"/>
  <c r="R207" i="5"/>
  <c r="V207" i="5" s="1"/>
  <c r="Q207" i="5"/>
  <c r="P207" i="5"/>
  <c r="U207" i="5" s="1"/>
  <c r="T206" i="5"/>
  <c r="S206" i="5"/>
  <c r="R206" i="5"/>
  <c r="V206" i="5" s="1"/>
  <c r="Q206" i="5"/>
  <c r="P206" i="5"/>
  <c r="U206" i="5" s="1"/>
  <c r="T205" i="5"/>
  <c r="S205" i="5"/>
  <c r="R205" i="5"/>
  <c r="V205" i="5" s="1"/>
  <c r="Q205" i="5"/>
  <c r="P205" i="5"/>
  <c r="U205" i="5" s="1"/>
  <c r="T204" i="5"/>
  <c r="S204" i="5"/>
  <c r="R204" i="5"/>
  <c r="V204" i="5" s="1"/>
  <c r="Q204" i="5"/>
  <c r="U204" i="5" s="1"/>
  <c r="P204" i="5"/>
  <c r="T203" i="5"/>
  <c r="S203" i="5"/>
  <c r="R203" i="5"/>
  <c r="V203" i="5" s="1"/>
  <c r="Q203" i="5"/>
  <c r="P203" i="5"/>
  <c r="U203" i="5" s="1"/>
  <c r="T202" i="5"/>
  <c r="S202" i="5"/>
  <c r="R202" i="5"/>
  <c r="V202" i="5" s="1"/>
  <c r="Q202" i="5"/>
  <c r="P202" i="5"/>
  <c r="U202" i="5" s="1"/>
  <c r="T201" i="5"/>
  <c r="S201" i="5"/>
  <c r="R201" i="5"/>
  <c r="V201" i="5" s="1"/>
  <c r="Q201" i="5"/>
  <c r="P201" i="5"/>
  <c r="U201" i="5" s="1"/>
  <c r="T200" i="5"/>
  <c r="S200" i="5"/>
  <c r="R200" i="5"/>
  <c r="V200" i="5" s="1"/>
  <c r="Q200" i="5"/>
  <c r="U200" i="5" s="1"/>
  <c r="P200" i="5"/>
  <c r="T199" i="5"/>
  <c r="S199" i="5"/>
  <c r="R199" i="5"/>
  <c r="V199" i="5" s="1"/>
  <c r="Q199" i="5"/>
  <c r="P199" i="5"/>
  <c r="U199" i="5" s="1"/>
  <c r="T198" i="5"/>
  <c r="S198" i="5"/>
  <c r="R198" i="5"/>
  <c r="V198" i="5" s="1"/>
  <c r="Q198" i="5"/>
  <c r="P198" i="5"/>
  <c r="U198" i="5" s="1"/>
  <c r="T197" i="5"/>
  <c r="S197" i="5"/>
  <c r="R197" i="5"/>
  <c r="V197" i="5" s="1"/>
  <c r="Q197" i="5"/>
  <c r="P197" i="5"/>
  <c r="U197" i="5" s="1"/>
  <c r="T196" i="5"/>
  <c r="S196" i="5"/>
  <c r="R196" i="5"/>
  <c r="V196" i="5" s="1"/>
  <c r="Q196" i="5"/>
  <c r="U196" i="5" s="1"/>
  <c r="P196" i="5"/>
  <c r="T195" i="5"/>
  <c r="S195" i="5"/>
  <c r="R195" i="5"/>
  <c r="V195" i="5" s="1"/>
  <c r="Q195" i="5"/>
  <c r="P195" i="5"/>
  <c r="U195" i="5" s="1"/>
  <c r="T194" i="5"/>
  <c r="S194" i="5"/>
  <c r="R194" i="5"/>
  <c r="V194" i="5" s="1"/>
  <c r="Q194" i="5"/>
  <c r="P194" i="5"/>
  <c r="U194" i="5" s="1"/>
  <c r="T193" i="5"/>
  <c r="S193" i="5"/>
  <c r="R193" i="5"/>
  <c r="V193" i="5" s="1"/>
  <c r="Q193" i="5"/>
  <c r="P193" i="5"/>
  <c r="U193" i="5" s="1"/>
  <c r="G175" i="6" l="1"/>
  <c r="F175" i="6"/>
  <c r="E175" i="6"/>
  <c r="G174" i="6"/>
  <c r="F174" i="6"/>
  <c r="E174" i="6"/>
  <c r="G173" i="6"/>
  <c r="F173" i="6"/>
  <c r="E173" i="6"/>
  <c r="G172" i="6"/>
  <c r="F172" i="6"/>
  <c r="E172" i="6"/>
  <c r="G171" i="6"/>
  <c r="F171" i="6"/>
  <c r="E171" i="6"/>
  <c r="G170" i="6"/>
  <c r="F170" i="6"/>
  <c r="E170" i="6"/>
  <c r="G169" i="6"/>
  <c r="F169" i="6"/>
  <c r="E169" i="6"/>
  <c r="G168" i="6"/>
  <c r="F168" i="6"/>
  <c r="E168" i="6"/>
  <c r="G167" i="6"/>
  <c r="F167" i="6"/>
  <c r="E167" i="6"/>
  <c r="G166" i="6"/>
  <c r="F166" i="6"/>
  <c r="E166" i="6"/>
  <c r="G165" i="6"/>
  <c r="F165" i="6"/>
  <c r="E165" i="6"/>
  <c r="G164" i="6"/>
  <c r="F164" i="6"/>
  <c r="E164" i="6"/>
  <c r="G163" i="6"/>
  <c r="F163" i="6"/>
  <c r="E163" i="6"/>
  <c r="G162" i="6"/>
  <c r="F162" i="6"/>
  <c r="E162" i="6"/>
  <c r="G161" i="6"/>
  <c r="F161" i="6"/>
  <c r="E161" i="6"/>
  <c r="G160" i="6"/>
  <c r="F160" i="6"/>
  <c r="E160" i="6"/>
  <c r="G159" i="6"/>
  <c r="F159" i="6"/>
  <c r="E159" i="6"/>
  <c r="G158" i="6"/>
  <c r="F158" i="6"/>
  <c r="E158" i="6"/>
  <c r="G157" i="6"/>
  <c r="F157" i="6"/>
  <c r="E157" i="6"/>
  <c r="G156" i="6"/>
  <c r="F156" i="6"/>
  <c r="E156" i="6"/>
  <c r="O553" i="2"/>
  <c r="N553" i="2"/>
  <c r="M553" i="2"/>
  <c r="L553" i="2"/>
  <c r="O552" i="2"/>
  <c r="N552" i="2"/>
  <c r="M552" i="2"/>
  <c r="L552" i="2"/>
  <c r="O551" i="2"/>
  <c r="N551" i="2"/>
  <c r="M551" i="2"/>
  <c r="L551" i="2"/>
  <c r="O550" i="2"/>
  <c r="N550" i="2"/>
  <c r="M550" i="2"/>
  <c r="L550" i="2"/>
  <c r="O549" i="2"/>
  <c r="N549" i="2"/>
  <c r="M549" i="2"/>
  <c r="L549" i="2"/>
  <c r="O548" i="2"/>
  <c r="N548" i="2"/>
  <c r="M548" i="2"/>
  <c r="L548" i="2"/>
  <c r="O547" i="2"/>
  <c r="N547" i="2"/>
  <c r="M547" i="2"/>
  <c r="L547" i="2"/>
  <c r="O546" i="2"/>
  <c r="N546" i="2"/>
  <c r="M546" i="2"/>
  <c r="L546" i="2"/>
  <c r="O545" i="2"/>
  <c r="N545" i="2"/>
  <c r="M545" i="2"/>
  <c r="L545" i="2"/>
  <c r="O544" i="2"/>
  <c r="N544" i="2"/>
  <c r="M544" i="2"/>
  <c r="L544" i="2"/>
  <c r="O543" i="2"/>
  <c r="N543" i="2"/>
  <c r="M543" i="2"/>
  <c r="L543" i="2"/>
  <c r="O542" i="2"/>
  <c r="N542" i="2"/>
  <c r="M542" i="2"/>
  <c r="L542" i="2"/>
  <c r="O541" i="2"/>
  <c r="N541" i="2"/>
  <c r="M541" i="2"/>
  <c r="L541" i="2"/>
  <c r="O540" i="2"/>
  <c r="N540" i="2"/>
  <c r="M540" i="2"/>
  <c r="L540" i="2"/>
  <c r="O539" i="2"/>
  <c r="N539" i="2"/>
  <c r="M539" i="2"/>
  <c r="L539" i="2"/>
  <c r="O538" i="2"/>
  <c r="N538" i="2"/>
  <c r="M538" i="2"/>
  <c r="L538" i="2"/>
  <c r="O537" i="2"/>
  <c r="N537" i="2"/>
  <c r="M537" i="2"/>
  <c r="L537" i="2"/>
  <c r="O536" i="2"/>
  <c r="N536" i="2"/>
  <c r="M536" i="2"/>
  <c r="L536" i="2"/>
  <c r="O535" i="2"/>
  <c r="N535" i="2"/>
  <c r="M535" i="2"/>
  <c r="L535" i="2"/>
  <c r="O534" i="2"/>
  <c r="N534" i="2"/>
  <c r="M534" i="2"/>
  <c r="L534" i="2"/>
  <c r="O533" i="2"/>
  <c r="N533" i="2"/>
  <c r="M533" i="2"/>
  <c r="L533" i="2"/>
  <c r="O532" i="2"/>
  <c r="N532" i="2"/>
  <c r="M532" i="2"/>
  <c r="L532" i="2"/>
  <c r="O531" i="2"/>
  <c r="N531" i="2"/>
  <c r="M531" i="2"/>
  <c r="L531" i="2"/>
  <c r="O530" i="2"/>
  <c r="N530" i="2"/>
  <c r="M530" i="2"/>
  <c r="L530" i="2"/>
  <c r="O529" i="2"/>
  <c r="N529" i="2"/>
  <c r="M529" i="2"/>
  <c r="L529" i="2"/>
  <c r="O528" i="2"/>
  <c r="N528" i="2"/>
  <c r="M528" i="2"/>
  <c r="L528" i="2"/>
  <c r="O527" i="2"/>
  <c r="N527" i="2"/>
  <c r="M527" i="2"/>
  <c r="L527" i="2"/>
  <c r="O526" i="2"/>
  <c r="N526" i="2"/>
  <c r="M526" i="2"/>
  <c r="L526" i="2"/>
  <c r="O525" i="2"/>
  <c r="N525" i="2"/>
  <c r="M525" i="2"/>
  <c r="L525" i="2"/>
  <c r="O524" i="2"/>
  <c r="N524" i="2"/>
  <c r="M524" i="2"/>
  <c r="L524" i="2"/>
  <c r="O523" i="2"/>
  <c r="N523" i="2"/>
  <c r="M523" i="2"/>
  <c r="L523" i="2"/>
  <c r="O522" i="2"/>
  <c r="N522" i="2"/>
  <c r="M522" i="2"/>
  <c r="L522" i="2"/>
  <c r="O521" i="2"/>
  <c r="N521" i="2"/>
  <c r="M521" i="2"/>
  <c r="L521" i="2"/>
  <c r="O520" i="2"/>
  <c r="N520" i="2"/>
  <c r="M520" i="2"/>
  <c r="L520" i="2"/>
  <c r="O519" i="2"/>
  <c r="N519" i="2"/>
  <c r="M519" i="2"/>
  <c r="L519" i="2"/>
  <c r="O518" i="2"/>
  <c r="N518" i="2"/>
  <c r="M518" i="2"/>
  <c r="L518" i="2"/>
  <c r="O517" i="2"/>
  <c r="N517" i="2"/>
  <c r="M517" i="2"/>
  <c r="L517" i="2"/>
  <c r="O516" i="2"/>
  <c r="N516" i="2"/>
  <c r="M516" i="2"/>
  <c r="L516" i="2"/>
  <c r="O515" i="2"/>
  <c r="N515" i="2"/>
  <c r="M515" i="2"/>
  <c r="L515" i="2"/>
  <c r="O514" i="2"/>
  <c r="N514" i="2"/>
  <c r="M514" i="2"/>
  <c r="L514" i="2"/>
  <c r="O513" i="2"/>
  <c r="N513" i="2"/>
  <c r="M513" i="2"/>
  <c r="L513" i="2"/>
  <c r="O512" i="2"/>
  <c r="N512" i="2"/>
  <c r="M512" i="2"/>
  <c r="L512" i="2"/>
  <c r="O511" i="2"/>
  <c r="N511" i="2"/>
  <c r="M511" i="2"/>
  <c r="L511" i="2"/>
  <c r="O510" i="2"/>
  <c r="N510" i="2"/>
  <c r="M510" i="2"/>
  <c r="L510" i="2"/>
  <c r="O509" i="2"/>
  <c r="N509" i="2"/>
  <c r="M509" i="2"/>
  <c r="L509" i="2"/>
  <c r="O508" i="2"/>
  <c r="N508" i="2"/>
  <c r="M508" i="2"/>
  <c r="L508" i="2"/>
  <c r="O507" i="2"/>
  <c r="N507" i="2"/>
  <c r="M507" i="2"/>
  <c r="L507" i="2"/>
  <c r="O506" i="2"/>
  <c r="N506" i="2"/>
  <c r="M506" i="2"/>
  <c r="L506" i="2"/>
  <c r="O505" i="2"/>
  <c r="N505" i="2"/>
  <c r="M505" i="2"/>
  <c r="L505" i="2"/>
  <c r="O504" i="2"/>
  <c r="N504" i="2"/>
  <c r="M504" i="2"/>
  <c r="L504" i="2"/>
  <c r="O503" i="2"/>
  <c r="N503" i="2"/>
  <c r="M503" i="2"/>
  <c r="L503" i="2"/>
  <c r="O502" i="2"/>
  <c r="N502" i="2"/>
  <c r="M502" i="2"/>
  <c r="L502" i="2"/>
  <c r="O501" i="2"/>
  <c r="N501" i="2"/>
  <c r="M501" i="2"/>
  <c r="L501" i="2"/>
  <c r="O500" i="2"/>
  <c r="N500" i="2"/>
  <c r="M500" i="2"/>
  <c r="L500" i="2"/>
  <c r="O499" i="2"/>
  <c r="N499" i="2"/>
  <c r="M499" i="2"/>
  <c r="L499" i="2"/>
  <c r="O498" i="2"/>
  <c r="N498" i="2"/>
  <c r="M498" i="2"/>
  <c r="L498" i="2"/>
  <c r="O497" i="2"/>
  <c r="N497" i="2"/>
  <c r="M497" i="2"/>
  <c r="L497" i="2"/>
  <c r="O496" i="2"/>
  <c r="N496" i="2"/>
  <c r="M496" i="2"/>
  <c r="L496" i="2"/>
  <c r="O495" i="2"/>
  <c r="N495" i="2"/>
  <c r="M495" i="2"/>
  <c r="L495" i="2"/>
  <c r="O494" i="2"/>
  <c r="N494" i="2"/>
  <c r="M494" i="2"/>
  <c r="L494" i="2"/>
  <c r="O493" i="2"/>
  <c r="N493" i="2"/>
  <c r="M493" i="2"/>
  <c r="L493" i="2"/>
  <c r="O492" i="2"/>
  <c r="N492" i="2"/>
  <c r="M492" i="2"/>
  <c r="L492" i="2"/>
  <c r="O491" i="2"/>
  <c r="N491" i="2"/>
  <c r="M491" i="2"/>
  <c r="L491" i="2"/>
  <c r="O490" i="2"/>
  <c r="N490" i="2"/>
  <c r="M490" i="2"/>
  <c r="L490" i="2"/>
  <c r="O489" i="2"/>
  <c r="N489" i="2"/>
  <c r="M489" i="2"/>
  <c r="L489" i="2"/>
  <c r="O488" i="2"/>
  <c r="N488" i="2"/>
  <c r="M488" i="2"/>
  <c r="L488" i="2"/>
  <c r="O487" i="2"/>
  <c r="N487" i="2"/>
  <c r="M487" i="2"/>
  <c r="L487" i="2"/>
  <c r="O486" i="2"/>
  <c r="N486" i="2"/>
  <c r="M486" i="2"/>
  <c r="L486" i="2"/>
  <c r="O485" i="2"/>
  <c r="N485" i="2"/>
  <c r="M485" i="2"/>
  <c r="L485" i="2"/>
  <c r="O484" i="2"/>
  <c r="N484" i="2"/>
  <c r="M484" i="2"/>
  <c r="L484" i="2"/>
  <c r="O483" i="2"/>
  <c r="N483" i="2"/>
  <c r="M483" i="2"/>
  <c r="L483" i="2"/>
  <c r="T192" i="5"/>
  <c r="S192" i="5"/>
  <c r="R192" i="5"/>
  <c r="V192" i="5" s="1"/>
  <c r="Q192" i="5"/>
  <c r="P192" i="5"/>
  <c r="U192" i="5" s="1"/>
  <c r="T191" i="5"/>
  <c r="S191" i="5"/>
  <c r="R191" i="5"/>
  <c r="V191" i="5" s="1"/>
  <c r="Q191" i="5"/>
  <c r="P191" i="5"/>
  <c r="U191" i="5" s="1"/>
  <c r="T190" i="5"/>
  <c r="S190" i="5"/>
  <c r="R190" i="5"/>
  <c r="V190" i="5" s="1"/>
  <c r="Q190" i="5"/>
  <c r="P190" i="5"/>
  <c r="U190" i="5" s="1"/>
  <c r="T189" i="5"/>
  <c r="S189" i="5"/>
  <c r="R189" i="5"/>
  <c r="V189" i="5" s="1"/>
  <c r="Q189" i="5"/>
  <c r="U189" i="5" s="1"/>
  <c r="P189" i="5"/>
  <c r="T188" i="5"/>
  <c r="S188" i="5"/>
  <c r="R188" i="5"/>
  <c r="V188" i="5" s="1"/>
  <c r="Q188" i="5"/>
  <c r="P188" i="5"/>
  <c r="U188" i="5" s="1"/>
  <c r="T187" i="5"/>
  <c r="S187" i="5"/>
  <c r="R187" i="5"/>
  <c r="V187" i="5" s="1"/>
  <c r="Q187" i="5"/>
  <c r="P187" i="5"/>
  <c r="U187" i="5" s="1"/>
  <c r="T186" i="5"/>
  <c r="S186" i="5"/>
  <c r="R186" i="5"/>
  <c r="V186" i="5" s="1"/>
  <c r="Q186" i="5"/>
  <c r="P186" i="5"/>
  <c r="U186" i="5" s="1"/>
  <c r="T185" i="5"/>
  <c r="S185" i="5"/>
  <c r="R185" i="5"/>
  <c r="V185" i="5" s="1"/>
  <c r="Q185" i="5"/>
  <c r="U185" i="5" s="1"/>
  <c r="P185" i="5"/>
  <c r="T184" i="5"/>
  <c r="S184" i="5"/>
  <c r="R184" i="5"/>
  <c r="V184" i="5" s="1"/>
  <c r="Q184" i="5"/>
  <c r="P184" i="5"/>
  <c r="U184" i="5" s="1"/>
  <c r="T183" i="5"/>
  <c r="S183" i="5"/>
  <c r="R183" i="5"/>
  <c r="V183" i="5" s="1"/>
  <c r="Q183" i="5"/>
  <c r="P183" i="5"/>
  <c r="U183" i="5" s="1"/>
  <c r="T182" i="5"/>
  <c r="S182" i="5"/>
  <c r="R182" i="5"/>
  <c r="V182" i="5" s="1"/>
  <c r="Q182" i="5"/>
  <c r="P182" i="5"/>
  <c r="U182" i="5" s="1"/>
  <c r="T181" i="5"/>
  <c r="S181" i="5"/>
  <c r="R181" i="5"/>
  <c r="V181" i="5" s="1"/>
  <c r="Q181" i="5"/>
  <c r="U181" i="5" s="1"/>
  <c r="P181" i="5"/>
  <c r="T180" i="5"/>
  <c r="S180" i="5"/>
  <c r="R180" i="5"/>
  <c r="V180" i="5" s="1"/>
  <c r="Q180" i="5"/>
  <c r="P180" i="5"/>
  <c r="U180" i="5" s="1"/>
  <c r="T179" i="5"/>
  <c r="S179" i="5"/>
  <c r="R179" i="5"/>
  <c r="V179" i="5" s="1"/>
  <c r="Q179" i="5"/>
  <c r="P179" i="5"/>
  <c r="U179" i="5" s="1"/>
  <c r="T178" i="5"/>
  <c r="S178" i="5"/>
  <c r="R178" i="5"/>
  <c r="V178" i="5" s="1"/>
  <c r="Q178" i="5"/>
  <c r="P178" i="5"/>
  <c r="U178" i="5" s="1"/>
  <c r="T177" i="5"/>
  <c r="S177" i="5"/>
  <c r="R177" i="5"/>
  <c r="V177" i="5" s="1"/>
  <c r="Q177" i="5"/>
  <c r="U177" i="5" s="1"/>
  <c r="P177" i="5"/>
  <c r="T176" i="5"/>
  <c r="S176" i="5"/>
  <c r="R176" i="5"/>
  <c r="V176" i="5" s="1"/>
  <c r="Q176" i="5"/>
  <c r="P176" i="5"/>
  <c r="U176" i="5" s="1"/>
  <c r="T175" i="5"/>
  <c r="S175" i="5"/>
  <c r="R175" i="5"/>
  <c r="V175" i="5" s="1"/>
  <c r="Q175" i="5"/>
  <c r="P175" i="5"/>
  <c r="U175" i="5" s="1"/>
  <c r="T174" i="5"/>
  <c r="S174" i="5"/>
  <c r="R174" i="5"/>
  <c r="V174" i="5" s="1"/>
  <c r="Q174" i="5"/>
  <c r="P174" i="5"/>
  <c r="U174" i="5" s="1"/>
  <c r="T173" i="5"/>
  <c r="S173" i="5"/>
  <c r="R173" i="5"/>
  <c r="V173" i="5" s="1"/>
  <c r="Q173" i="5"/>
  <c r="U173" i="5" s="1"/>
  <c r="P173" i="5"/>
  <c r="T172" i="5"/>
  <c r="S172" i="5"/>
  <c r="R172" i="5"/>
  <c r="V172" i="5" s="1"/>
  <c r="Q172" i="5"/>
  <c r="P172" i="5"/>
  <c r="U172" i="5" s="1"/>
  <c r="Q25" i="10" l="1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G155" i="6"/>
  <c r="F155" i="6"/>
  <c r="E155" i="6"/>
  <c r="G154" i="6"/>
  <c r="F154" i="6"/>
  <c r="E154" i="6"/>
  <c r="G153" i="6"/>
  <c r="F153" i="6"/>
  <c r="E153" i="6"/>
  <c r="G152" i="6"/>
  <c r="F152" i="6"/>
  <c r="E152" i="6"/>
  <c r="G151" i="6"/>
  <c r="F151" i="6"/>
  <c r="E151" i="6"/>
  <c r="G150" i="6"/>
  <c r="F150" i="6"/>
  <c r="E150" i="6"/>
  <c r="G149" i="6"/>
  <c r="F149" i="6"/>
  <c r="E149" i="6"/>
  <c r="G148" i="6"/>
  <c r="F148" i="6"/>
  <c r="E148" i="6"/>
  <c r="G147" i="6"/>
  <c r="F147" i="6"/>
  <c r="E147" i="6"/>
  <c r="G146" i="6"/>
  <c r="F146" i="6"/>
  <c r="E146" i="6"/>
  <c r="G145" i="6"/>
  <c r="F145" i="6"/>
  <c r="E145" i="6"/>
  <c r="G144" i="6"/>
  <c r="F144" i="6"/>
  <c r="E144" i="6"/>
  <c r="G143" i="6"/>
  <c r="F143" i="6"/>
  <c r="E143" i="6"/>
  <c r="G142" i="6"/>
  <c r="F142" i="6"/>
  <c r="E142" i="6"/>
  <c r="G141" i="6"/>
  <c r="F141" i="6"/>
  <c r="E141" i="6"/>
  <c r="G140" i="6"/>
  <c r="F140" i="6"/>
  <c r="E140" i="6"/>
  <c r="G139" i="6"/>
  <c r="F139" i="6"/>
  <c r="E139" i="6"/>
  <c r="G138" i="6"/>
  <c r="F138" i="6"/>
  <c r="E138" i="6"/>
  <c r="G137" i="6"/>
  <c r="F137" i="6"/>
  <c r="E137" i="6"/>
  <c r="G136" i="6"/>
  <c r="F136" i="6"/>
  <c r="E136" i="6"/>
  <c r="O482" i="2"/>
  <c r="N482" i="2"/>
  <c r="M482" i="2"/>
  <c r="L482" i="2"/>
  <c r="O481" i="2"/>
  <c r="N481" i="2"/>
  <c r="M481" i="2"/>
  <c r="L481" i="2"/>
  <c r="O480" i="2"/>
  <c r="N480" i="2"/>
  <c r="M480" i="2"/>
  <c r="L480" i="2"/>
  <c r="O479" i="2"/>
  <c r="N479" i="2"/>
  <c r="M479" i="2"/>
  <c r="L479" i="2"/>
  <c r="O478" i="2"/>
  <c r="N478" i="2"/>
  <c r="M478" i="2"/>
  <c r="L478" i="2"/>
  <c r="O477" i="2"/>
  <c r="N477" i="2"/>
  <c r="M477" i="2"/>
  <c r="L477" i="2"/>
  <c r="O476" i="2"/>
  <c r="N476" i="2"/>
  <c r="M476" i="2"/>
  <c r="L476" i="2"/>
  <c r="O475" i="2"/>
  <c r="N475" i="2"/>
  <c r="M475" i="2"/>
  <c r="L475" i="2"/>
  <c r="O474" i="2"/>
  <c r="N474" i="2"/>
  <c r="M474" i="2"/>
  <c r="L474" i="2"/>
  <c r="O473" i="2"/>
  <c r="N473" i="2"/>
  <c r="M473" i="2"/>
  <c r="L473" i="2"/>
  <c r="O472" i="2"/>
  <c r="N472" i="2"/>
  <c r="M472" i="2"/>
  <c r="L472" i="2"/>
  <c r="O471" i="2"/>
  <c r="N471" i="2"/>
  <c r="M471" i="2"/>
  <c r="L471" i="2"/>
  <c r="O470" i="2"/>
  <c r="N470" i="2"/>
  <c r="M470" i="2"/>
  <c r="L470" i="2"/>
  <c r="O469" i="2"/>
  <c r="N469" i="2"/>
  <c r="M469" i="2"/>
  <c r="L469" i="2"/>
  <c r="O468" i="2"/>
  <c r="N468" i="2"/>
  <c r="M468" i="2"/>
  <c r="L468" i="2"/>
  <c r="O467" i="2"/>
  <c r="N467" i="2"/>
  <c r="M467" i="2"/>
  <c r="L467" i="2"/>
  <c r="O466" i="2"/>
  <c r="N466" i="2"/>
  <c r="M466" i="2"/>
  <c r="L466" i="2"/>
  <c r="O465" i="2"/>
  <c r="N465" i="2"/>
  <c r="M465" i="2"/>
  <c r="L465" i="2"/>
  <c r="O464" i="2"/>
  <c r="N464" i="2"/>
  <c r="M464" i="2"/>
  <c r="L464" i="2"/>
  <c r="O463" i="2"/>
  <c r="N463" i="2"/>
  <c r="M463" i="2"/>
  <c r="L463" i="2"/>
  <c r="O462" i="2"/>
  <c r="N462" i="2"/>
  <c r="M462" i="2"/>
  <c r="L462" i="2"/>
  <c r="O461" i="2"/>
  <c r="N461" i="2"/>
  <c r="M461" i="2"/>
  <c r="L461" i="2"/>
  <c r="O460" i="2"/>
  <c r="N460" i="2"/>
  <c r="M460" i="2"/>
  <c r="L460" i="2"/>
  <c r="O459" i="2"/>
  <c r="N459" i="2"/>
  <c r="M459" i="2"/>
  <c r="L459" i="2"/>
  <c r="O458" i="2"/>
  <c r="N458" i="2"/>
  <c r="M458" i="2"/>
  <c r="L458" i="2"/>
  <c r="O457" i="2"/>
  <c r="N457" i="2"/>
  <c r="M457" i="2"/>
  <c r="L457" i="2"/>
  <c r="O456" i="2"/>
  <c r="N456" i="2"/>
  <c r="M456" i="2"/>
  <c r="L456" i="2"/>
  <c r="O455" i="2"/>
  <c r="N455" i="2"/>
  <c r="M455" i="2"/>
  <c r="L455" i="2"/>
  <c r="O454" i="2"/>
  <c r="N454" i="2"/>
  <c r="M454" i="2"/>
  <c r="L454" i="2"/>
  <c r="O453" i="2"/>
  <c r="N453" i="2"/>
  <c r="M453" i="2"/>
  <c r="L453" i="2"/>
  <c r="O452" i="2"/>
  <c r="N452" i="2"/>
  <c r="M452" i="2"/>
  <c r="L452" i="2"/>
  <c r="O451" i="2"/>
  <c r="N451" i="2"/>
  <c r="M451" i="2"/>
  <c r="L451" i="2"/>
  <c r="O450" i="2"/>
  <c r="N450" i="2"/>
  <c r="M450" i="2"/>
  <c r="L450" i="2"/>
  <c r="O449" i="2"/>
  <c r="N449" i="2"/>
  <c r="M449" i="2"/>
  <c r="L449" i="2"/>
  <c r="O448" i="2"/>
  <c r="N448" i="2"/>
  <c r="M448" i="2"/>
  <c r="L448" i="2"/>
  <c r="O447" i="2"/>
  <c r="N447" i="2"/>
  <c r="M447" i="2"/>
  <c r="L447" i="2"/>
  <c r="O446" i="2"/>
  <c r="N446" i="2"/>
  <c r="M446" i="2"/>
  <c r="L446" i="2"/>
  <c r="O445" i="2"/>
  <c r="N445" i="2"/>
  <c r="M445" i="2"/>
  <c r="L445" i="2"/>
  <c r="O444" i="2"/>
  <c r="N444" i="2"/>
  <c r="M444" i="2"/>
  <c r="L444" i="2"/>
  <c r="O443" i="2"/>
  <c r="N443" i="2"/>
  <c r="M443" i="2"/>
  <c r="L443" i="2"/>
  <c r="O442" i="2"/>
  <c r="N442" i="2"/>
  <c r="M442" i="2"/>
  <c r="L442" i="2"/>
  <c r="O441" i="2"/>
  <c r="N441" i="2"/>
  <c r="M441" i="2"/>
  <c r="L441" i="2"/>
  <c r="O440" i="2"/>
  <c r="N440" i="2"/>
  <c r="M440" i="2"/>
  <c r="L440" i="2"/>
  <c r="O439" i="2"/>
  <c r="N439" i="2"/>
  <c r="M439" i="2"/>
  <c r="L439" i="2"/>
  <c r="O438" i="2"/>
  <c r="N438" i="2"/>
  <c r="M438" i="2"/>
  <c r="L438" i="2"/>
  <c r="O437" i="2"/>
  <c r="N437" i="2"/>
  <c r="M437" i="2"/>
  <c r="L437" i="2"/>
  <c r="O436" i="2"/>
  <c r="N436" i="2"/>
  <c r="M436" i="2"/>
  <c r="L436" i="2"/>
  <c r="O435" i="2"/>
  <c r="N435" i="2"/>
  <c r="M435" i="2"/>
  <c r="L435" i="2"/>
  <c r="O434" i="2"/>
  <c r="N434" i="2"/>
  <c r="M434" i="2"/>
  <c r="L434" i="2"/>
  <c r="O433" i="2"/>
  <c r="N433" i="2"/>
  <c r="M433" i="2"/>
  <c r="L433" i="2"/>
  <c r="O432" i="2"/>
  <c r="N432" i="2"/>
  <c r="M432" i="2"/>
  <c r="L432" i="2"/>
  <c r="O431" i="2"/>
  <c r="N431" i="2"/>
  <c r="M431" i="2"/>
  <c r="L431" i="2"/>
  <c r="O430" i="2"/>
  <c r="N430" i="2"/>
  <c r="M430" i="2"/>
  <c r="L430" i="2"/>
  <c r="O429" i="2"/>
  <c r="N429" i="2"/>
  <c r="M429" i="2"/>
  <c r="L429" i="2"/>
  <c r="O428" i="2"/>
  <c r="N428" i="2"/>
  <c r="M428" i="2"/>
  <c r="L428" i="2"/>
  <c r="O427" i="2"/>
  <c r="N427" i="2"/>
  <c r="M427" i="2"/>
  <c r="L427" i="2"/>
  <c r="O426" i="2"/>
  <c r="N426" i="2"/>
  <c r="M426" i="2"/>
  <c r="L426" i="2"/>
  <c r="O425" i="2"/>
  <c r="N425" i="2"/>
  <c r="M425" i="2"/>
  <c r="L425" i="2"/>
  <c r="T171" i="5"/>
  <c r="S171" i="5"/>
  <c r="R171" i="5"/>
  <c r="V171" i="5" s="1"/>
  <c r="Q171" i="5"/>
  <c r="U171" i="5" s="1"/>
  <c r="P171" i="5"/>
  <c r="T170" i="5"/>
  <c r="S170" i="5"/>
  <c r="R170" i="5"/>
  <c r="V170" i="5" s="1"/>
  <c r="Q170" i="5"/>
  <c r="P170" i="5"/>
  <c r="U170" i="5" s="1"/>
  <c r="T169" i="5"/>
  <c r="S169" i="5"/>
  <c r="R169" i="5"/>
  <c r="V169" i="5" s="1"/>
  <c r="Q169" i="5"/>
  <c r="P169" i="5"/>
  <c r="U169" i="5" s="1"/>
  <c r="T168" i="5"/>
  <c r="S168" i="5"/>
  <c r="R168" i="5"/>
  <c r="V168" i="5" s="1"/>
  <c r="Q168" i="5"/>
  <c r="P168" i="5"/>
  <c r="U168" i="5" s="1"/>
  <c r="T167" i="5"/>
  <c r="S167" i="5"/>
  <c r="R167" i="5"/>
  <c r="V167" i="5" s="1"/>
  <c r="Q167" i="5"/>
  <c r="U167" i="5" s="1"/>
  <c r="P167" i="5"/>
  <c r="T166" i="5"/>
  <c r="S166" i="5"/>
  <c r="R166" i="5"/>
  <c r="V166" i="5" s="1"/>
  <c r="Q166" i="5"/>
  <c r="P166" i="5"/>
  <c r="U166" i="5" s="1"/>
  <c r="T165" i="5"/>
  <c r="S165" i="5"/>
  <c r="R165" i="5"/>
  <c r="V165" i="5" s="1"/>
  <c r="Q165" i="5"/>
  <c r="P165" i="5"/>
  <c r="U165" i="5" s="1"/>
  <c r="T164" i="5"/>
  <c r="S164" i="5"/>
  <c r="R164" i="5"/>
  <c r="V164" i="5" s="1"/>
  <c r="Q164" i="5"/>
  <c r="P164" i="5"/>
  <c r="U164" i="5" s="1"/>
  <c r="T163" i="5"/>
  <c r="S163" i="5"/>
  <c r="R163" i="5"/>
  <c r="V163" i="5" s="1"/>
  <c r="Q163" i="5"/>
  <c r="U163" i="5" s="1"/>
  <c r="P163" i="5"/>
  <c r="T162" i="5"/>
  <c r="S162" i="5"/>
  <c r="R162" i="5"/>
  <c r="V162" i="5" s="1"/>
  <c r="Q162" i="5"/>
  <c r="P162" i="5"/>
  <c r="U162" i="5" s="1"/>
  <c r="T161" i="5"/>
  <c r="S161" i="5"/>
  <c r="R161" i="5"/>
  <c r="V161" i="5" s="1"/>
  <c r="Q161" i="5"/>
  <c r="P161" i="5"/>
  <c r="U161" i="5" s="1"/>
  <c r="T160" i="5"/>
  <c r="S160" i="5"/>
  <c r="R160" i="5"/>
  <c r="V160" i="5" s="1"/>
  <c r="Q160" i="5"/>
  <c r="P160" i="5"/>
  <c r="U160" i="5" s="1"/>
  <c r="T159" i="5"/>
  <c r="S159" i="5"/>
  <c r="R159" i="5"/>
  <c r="V159" i="5" s="1"/>
  <c r="Q159" i="5"/>
  <c r="U159" i="5" s="1"/>
  <c r="P159" i="5"/>
  <c r="T158" i="5"/>
  <c r="S158" i="5"/>
  <c r="R158" i="5"/>
  <c r="V158" i="5" s="1"/>
  <c r="Q158" i="5"/>
  <c r="P158" i="5"/>
  <c r="U158" i="5" s="1"/>
  <c r="T157" i="5"/>
  <c r="S157" i="5"/>
  <c r="R157" i="5"/>
  <c r="V157" i="5" s="1"/>
  <c r="Q157" i="5"/>
  <c r="P157" i="5"/>
  <c r="U157" i="5" s="1"/>
  <c r="T156" i="5"/>
  <c r="S156" i="5"/>
  <c r="R156" i="5"/>
  <c r="V156" i="5" s="1"/>
  <c r="Q156" i="5"/>
  <c r="P156" i="5"/>
  <c r="U156" i="5" s="1"/>
  <c r="T155" i="5"/>
  <c r="S155" i="5"/>
  <c r="R155" i="5"/>
  <c r="V155" i="5" s="1"/>
  <c r="Q155" i="5"/>
  <c r="U155" i="5" s="1"/>
  <c r="P155" i="5"/>
  <c r="T154" i="5"/>
  <c r="S154" i="5"/>
  <c r="R154" i="5"/>
  <c r="V154" i="5" s="1"/>
  <c r="Q154" i="5"/>
  <c r="P154" i="5"/>
  <c r="U154" i="5" s="1"/>
  <c r="T153" i="5"/>
  <c r="S153" i="5"/>
  <c r="R153" i="5"/>
  <c r="V153" i="5" s="1"/>
  <c r="Q153" i="5"/>
  <c r="P153" i="5"/>
  <c r="U153" i="5" s="1"/>
  <c r="T152" i="5"/>
  <c r="S152" i="5"/>
  <c r="R152" i="5"/>
  <c r="V152" i="5" s="1"/>
  <c r="Q152" i="5"/>
  <c r="P152" i="5"/>
  <c r="U152" i="5" s="1"/>
  <c r="T151" i="5"/>
  <c r="S151" i="5"/>
  <c r="R151" i="5"/>
  <c r="V151" i="5" s="1"/>
  <c r="Q151" i="5"/>
  <c r="U151" i="5" s="1"/>
  <c r="P151" i="5"/>
  <c r="O14" i="10" l="1"/>
  <c r="O15" i="10"/>
  <c r="E127" i="6"/>
  <c r="F127" i="6"/>
  <c r="G127" i="6"/>
  <c r="G135" i="6"/>
  <c r="F135" i="6"/>
  <c r="E135" i="6"/>
  <c r="G134" i="6"/>
  <c r="F134" i="6"/>
  <c r="E134" i="6"/>
  <c r="G133" i="6"/>
  <c r="F133" i="6"/>
  <c r="E133" i="6"/>
  <c r="G132" i="6"/>
  <c r="F132" i="6"/>
  <c r="E132" i="6"/>
  <c r="G131" i="6"/>
  <c r="F131" i="6"/>
  <c r="E131" i="6"/>
  <c r="G130" i="6"/>
  <c r="F130" i="6"/>
  <c r="E130" i="6"/>
  <c r="G129" i="6"/>
  <c r="F129" i="6"/>
  <c r="E129" i="6"/>
  <c r="G128" i="6"/>
  <c r="F128" i="6"/>
  <c r="E128" i="6"/>
  <c r="G126" i="6"/>
  <c r="F126" i="6"/>
  <c r="E126" i="6"/>
  <c r="G125" i="6"/>
  <c r="F125" i="6"/>
  <c r="E125" i="6"/>
  <c r="G124" i="6"/>
  <c r="F124" i="6"/>
  <c r="E124" i="6"/>
  <c r="G123" i="6"/>
  <c r="F123" i="6"/>
  <c r="E123" i="6"/>
  <c r="T150" i="5" l="1"/>
  <c r="S150" i="5"/>
  <c r="R150" i="5"/>
  <c r="V150" i="5" s="1"/>
  <c r="Q150" i="5"/>
  <c r="U150" i="5" s="1"/>
  <c r="P150" i="5"/>
  <c r="T149" i="5"/>
  <c r="S149" i="5"/>
  <c r="R149" i="5"/>
  <c r="V149" i="5" s="1"/>
  <c r="Q149" i="5"/>
  <c r="P149" i="5"/>
  <c r="U149" i="5" s="1"/>
  <c r="T148" i="5"/>
  <c r="S148" i="5"/>
  <c r="R148" i="5"/>
  <c r="V148" i="5" s="1"/>
  <c r="Q148" i="5"/>
  <c r="U148" i="5" s="1"/>
  <c r="P148" i="5"/>
  <c r="T147" i="5"/>
  <c r="S147" i="5"/>
  <c r="R147" i="5"/>
  <c r="V147" i="5" s="1"/>
  <c r="Q147" i="5"/>
  <c r="P147" i="5"/>
  <c r="U147" i="5" s="1"/>
  <c r="T146" i="5"/>
  <c r="S146" i="5"/>
  <c r="R146" i="5"/>
  <c r="V146" i="5" s="1"/>
  <c r="Q146" i="5"/>
  <c r="U146" i="5" s="1"/>
  <c r="P146" i="5"/>
  <c r="T145" i="5"/>
  <c r="S145" i="5"/>
  <c r="R145" i="5"/>
  <c r="V145" i="5" s="1"/>
  <c r="Q145" i="5"/>
  <c r="P145" i="5"/>
  <c r="U145" i="5" s="1"/>
  <c r="T144" i="5"/>
  <c r="S144" i="5"/>
  <c r="R144" i="5"/>
  <c r="V144" i="5" s="1"/>
  <c r="Q144" i="5"/>
  <c r="U144" i="5" s="1"/>
  <c r="P144" i="5"/>
  <c r="T143" i="5"/>
  <c r="S143" i="5"/>
  <c r="R143" i="5"/>
  <c r="V143" i="5" s="1"/>
  <c r="Q143" i="5"/>
  <c r="P143" i="5"/>
  <c r="U143" i="5" s="1"/>
  <c r="T142" i="5"/>
  <c r="S142" i="5"/>
  <c r="R142" i="5"/>
  <c r="V142" i="5" s="1"/>
  <c r="Q142" i="5"/>
  <c r="U142" i="5" s="1"/>
  <c r="P142" i="5"/>
  <c r="T141" i="5"/>
  <c r="S141" i="5"/>
  <c r="R141" i="5"/>
  <c r="V141" i="5" s="1"/>
  <c r="Q141" i="5"/>
  <c r="P141" i="5"/>
  <c r="U141" i="5" s="1"/>
  <c r="T140" i="5"/>
  <c r="S140" i="5"/>
  <c r="R140" i="5"/>
  <c r="V140" i="5" s="1"/>
  <c r="Q140" i="5"/>
  <c r="U140" i="5" s="1"/>
  <c r="P140" i="5"/>
  <c r="T139" i="5"/>
  <c r="S139" i="5"/>
  <c r="R139" i="5"/>
  <c r="V139" i="5" s="1"/>
  <c r="Q139" i="5"/>
  <c r="P139" i="5"/>
  <c r="U139" i="5" s="1"/>
  <c r="T138" i="5"/>
  <c r="S138" i="5"/>
  <c r="R138" i="5"/>
  <c r="V138" i="5" s="1"/>
  <c r="Q138" i="5"/>
  <c r="U138" i="5" s="1"/>
  <c r="P138" i="5"/>
  <c r="T137" i="5"/>
  <c r="S137" i="5"/>
  <c r="R137" i="5"/>
  <c r="V137" i="5" s="1"/>
  <c r="Q137" i="5"/>
  <c r="P137" i="5"/>
  <c r="U137" i="5" s="1"/>
  <c r="T136" i="5"/>
  <c r="S136" i="5"/>
  <c r="R136" i="5"/>
  <c r="V136" i="5" s="1"/>
  <c r="Q136" i="5"/>
  <c r="U136" i="5" s="1"/>
  <c r="P136" i="5"/>
  <c r="T135" i="5"/>
  <c r="S135" i="5"/>
  <c r="R135" i="5"/>
  <c r="V135" i="5" s="1"/>
  <c r="Q135" i="5"/>
  <c r="P135" i="5"/>
  <c r="U135" i="5" s="1"/>
  <c r="T134" i="5"/>
  <c r="S134" i="5"/>
  <c r="R134" i="5"/>
  <c r="V134" i="5" s="1"/>
  <c r="Q134" i="5"/>
  <c r="U134" i="5" s="1"/>
  <c r="P134" i="5"/>
  <c r="T133" i="5"/>
  <c r="S133" i="5"/>
  <c r="R133" i="5"/>
  <c r="V133" i="5" s="1"/>
  <c r="Q133" i="5"/>
  <c r="P133" i="5"/>
  <c r="U133" i="5" s="1"/>
  <c r="T132" i="5"/>
  <c r="S132" i="5"/>
  <c r="R132" i="5"/>
  <c r="V132" i="5" s="1"/>
  <c r="Q132" i="5"/>
  <c r="U132" i="5" s="1"/>
  <c r="P132" i="5"/>
  <c r="T131" i="5"/>
  <c r="S131" i="5"/>
  <c r="R131" i="5"/>
  <c r="V131" i="5" s="1"/>
  <c r="Q131" i="5"/>
  <c r="P131" i="5"/>
  <c r="U131" i="5" s="1"/>
  <c r="T130" i="5"/>
  <c r="S130" i="5"/>
  <c r="R130" i="5"/>
  <c r="V130" i="5" s="1"/>
  <c r="Q130" i="5"/>
  <c r="U130" i="5" s="1"/>
  <c r="P130" i="5"/>
  <c r="O424" i="2"/>
  <c r="N424" i="2"/>
  <c r="M424" i="2"/>
  <c r="L424" i="2"/>
  <c r="O423" i="2"/>
  <c r="N423" i="2"/>
  <c r="M423" i="2"/>
  <c r="L423" i="2"/>
  <c r="O422" i="2"/>
  <c r="N422" i="2"/>
  <c r="M422" i="2"/>
  <c r="L422" i="2"/>
  <c r="O421" i="2"/>
  <c r="N421" i="2"/>
  <c r="M421" i="2"/>
  <c r="L421" i="2"/>
  <c r="O420" i="2"/>
  <c r="N420" i="2"/>
  <c r="M420" i="2"/>
  <c r="L420" i="2"/>
  <c r="O419" i="2"/>
  <c r="N419" i="2"/>
  <c r="M419" i="2"/>
  <c r="L419" i="2"/>
  <c r="O418" i="2"/>
  <c r="N418" i="2"/>
  <c r="M418" i="2"/>
  <c r="L418" i="2"/>
  <c r="O417" i="2"/>
  <c r="N417" i="2"/>
  <c r="M417" i="2"/>
  <c r="L417" i="2"/>
  <c r="O416" i="2"/>
  <c r="N416" i="2"/>
  <c r="M416" i="2"/>
  <c r="L416" i="2"/>
  <c r="O415" i="2"/>
  <c r="N415" i="2"/>
  <c r="M415" i="2"/>
  <c r="L415" i="2"/>
  <c r="O414" i="2"/>
  <c r="N414" i="2"/>
  <c r="M414" i="2"/>
  <c r="L414" i="2"/>
  <c r="O413" i="2"/>
  <c r="N413" i="2"/>
  <c r="M413" i="2"/>
  <c r="L413" i="2"/>
  <c r="O412" i="2"/>
  <c r="N412" i="2"/>
  <c r="M412" i="2"/>
  <c r="L412" i="2"/>
  <c r="O411" i="2"/>
  <c r="N411" i="2"/>
  <c r="M411" i="2"/>
  <c r="L411" i="2"/>
  <c r="O410" i="2"/>
  <c r="N410" i="2"/>
  <c r="M410" i="2"/>
  <c r="L410" i="2"/>
  <c r="O409" i="2"/>
  <c r="N409" i="2"/>
  <c r="M409" i="2"/>
  <c r="L409" i="2"/>
  <c r="O408" i="2"/>
  <c r="N408" i="2"/>
  <c r="M408" i="2"/>
  <c r="L408" i="2"/>
  <c r="O407" i="2"/>
  <c r="N407" i="2"/>
  <c r="M407" i="2"/>
  <c r="L407" i="2"/>
  <c r="O406" i="2"/>
  <c r="N406" i="2"/>
  <c r="M406" i="2"/>
  <c r="L406" i="2"/>
  <c r="O405" i="2"/>
  <c r="N405" i="2"/>
  <c r="M405" i="2"/>
  <c r="L405" i="2"/>
  <c r="O404" i="2"/>
  <c r="N404" i="2"/>
  <c r="M404" i="2"/>
  <c r="L404" i="2"/>
  <c r="O403" i="2"/>
  <c r="N403" i="2"/>
  <c r="M403" i="2"/>
  <c r="L403" i="2"/>
  <c r="O402" i="2"/>
  <c r="N402" i="2"/>
  <c r="M402" i="2"/>
  <c r="L402" i="2"/>
  <c r="O401" i="2"/>
  <c r="N401" i="2"/>
  <c r="M401" i="2"/>
  <c r="L401" i="2"/>
  <c r="O400" i="2"/>
  <c r="N400" i="2"/>
  <c r="M400" i="2"/>
  <c r="L400" i="2"/>
  <c r="O399" i="2"/>
  <c r="N399" i="2"/>
  <c r="M399" i="2"/>
  <c r="L399" i="2"/>
  <c r="O398" i="2"/>
  <c r="N398" i="2"/>
  <c r="M398" i="2"/>
  <c r="L398" i="2"/>
  <c r="O397" i="2"/>
  <c r="N397" i="2"/>
  <c r="M397" i="2"/>
  <c r="L397" i="2"/>
  <c r="O396" i="2"/>
  <c r="N396" i="2"/>
  <c r="M396" i="2"/>
  <c r="L396" i="2"/>
  <c r="O395" i="2"/>
  <c r="N395" i="2"/>
  <c r="M395" i="2"/>
  <c r="L395" i="2"/>
  <c r="O394" i="2"/>
  <c r="N394" i="2"/>
  <c r="M394" i="2"/>
  <c r="L394" i="2"/>
  <c r="G122" i="6" l="1"/>
  <c r="F122" i="6"/>
  <c r="E122" i="6"/>
  <c r="G121" i="6"/>
  <c r="F121" i="6"/>
  <c r="E121" i="6"/>
  <c r="G120" i="6"/>
  <c r="F120" i="6"/>
  <c r="E120" i="6"/>
  <c r="G119" i="6"/>
  <c r="F119" i="6"/>
  <c r="E119" i="6"/>
  <c r="G118" i="6"/>
  <c r="F118" i="6"/>
  <c r="E118" i="6"/>
  <c r="G117" i="6"/>
  <c r="F117" i="6"/>
  <c r="E117" i="6"/>
  <c r="G116" i="6"/>
  <c r="F116" i="6"/>
  <c r="E116" i="6"/>
  <c r="G115" i="6"/>
  <c r="F115" i="6"/>
  <c r="E115" i="6"/>
  <c r="G114" i="6"/>
  <c r="F114" i="6"/>
  <c r="E114" i="6"/>
  <c r="G113" i="6"/>
  <c r="F113" i="6"/>
  <c r="E113" i="6"/>
  <c r="G112" i="6"/>
  <c r="F112" i="6"/>
  <c r="E112" i="6"/>
  <c r="G111" i="6"/>
  <c r="F111" i="6"/>
  <c r="E111" i="6"/>
  <c r="G110" i="6"/>
  <c r="F110" i="6"/>
  <c r="E110" i="6"/>
  <c r="G109" i="6"/>
  <c r="F109" i="6"/>
  <c r="E109" i="6"/>
  <c r="G108" i="6"/>
  <c r="F108" i="6"/>
  <c r="E108" i="6"/>
  <c r="G107" i="6"/>
  <c r="F107" i="6"/>
  <c r="E107" i="6"/>
  <c r="G106" i="6"/>
  <c r="F106" i="6"/>
  <c r="E106" i="6"/>
  <c r="G105" i="6"/>
  <c r="F105" i="6"/>
  <c r="E105" i="6"/>
  <c r="G104" i="6"/>
  <c r="F104" i="6"/>
  <c r="E104" i="6"/>
  <c r="G103" i="6"/>
  <c r="F103" i="6"/>
  <c r="E103" i="6"/>
  <c r="G102" i="6"/>
  <c r="F102" i="6"/>
  <c r="E102" i="6"/>
  <c r="G101" i="6"/>
  <c r="F101" i="6"/>
  <c r="E101" i="6"/>
  <c r="G100" i="6"/>
  <c r="F100" i="6"/>
  <c r="E100" i="6"/>
  <c r="G99" i="6"/>
  <c r="F99" i="6"/>
  <c r="E99" i="6"/>
  <c r="G98" i="6"/>
  <c r="F98" i="6"/>
  <c r="E98" i="6"/>
  <c r="G97" i="6"/>
  <c r="F97" i="6"/>
  <c r="E97" i="6"/>
  <c r="G96" i="6"/>
  <c r="F96" i="6"/>
  <c r="E96" i="6"/>
  <c r="G95" i="6"/>
  <c r="F95" i="6"/>
  <c r="E95" i="6"/>
  <c r="G94" i="6"/>
  <c r="F94" i="6"/>
  <c r="E94" i="6"/>
  <c r="G93" i="6"/>
  <c r="F93" i="6"/>
  <c r="E93" i="6"/>
  <c r="G92" i="6"/>
  <c r="F92" i="6"/>
  <c r="E92" i="6"/>
  <c r="G91" i="6"/>
  <c r="F91" i="6"/>
  <c r="E91" i="6"/>
  <c r="G90" i="6"/>
  <c r="F90" i="6"/>
  <c r="E90" i="6"/>
  <c r="G89" i="6"/>
  <c r="F89" i="6"/>
  <c r="E89" i="6"/>
  <c r="G88" i="6"/>
  <c r="F88" i="6"/>
  <c r="E88" i="6"/>
  <c r="G87" i="6"/>
  <c r="F87" i="6"/>
  <c r="E87" i="6"/>
  <c r="G86" i="6"/>
  <c r="F86" i="6"/>
  <c r="E86" i="6"/>
  <c r="G85" i="6"/>
  <c r="F85" i="6"/>
  <c r="E85" i="6"/>
  <c r="G84" i="6"/>
  <c r="F84" i="6"/>
  <c r="E84" i="6"/>
  <c r="G83" i="6"/>
  <c r="F83" i="6"/>
  <c r="E83" i="6"/>
  <c r="T129" i="5"/>
  <c r="S129" i="5"/>
  <c r="R129" i="5"/>
  <c r="V129" i="5" s="1"/>
  <c r="Q129" i="5"/>
  <c r="P129" i="5"/>
  <c r="U129" i="5" s="1"/>
  <c r="T128" i="5"/>
  <c r="S128" i="5"/>
  <c r="R128" i="5"/>
  <c r="V128" i="5" s="1"/>
  <c r="Q128" i="5"/>
  <c r="P128" i="5"/>
  <c r="U128" i="5" s="1"/>
  <c r="T127" i="5"/>
  <c r="S127" i="5"/>
  <c r="R127" i="5"/>
  <c r="V127" i="5" s="1"/>
  <c r="Q127" i="5"/>
  <c r="U127" i="5" s="1"/>
  <c r="P127" i="5"/>
  <c r="T126" i="5"/>
  <c r="S126" i="5"/>
  <c r="R126" i="5"/>
  <c r="V126" i="5" s="1"/>
  <c r="Q126" i="5"/>
  <c r="P126" i="5"/>
  <c r="U126" i="5" s="1"/>
  <c r="T125" i="5"/>
  <c r="S125" i="5"/>
  <c r="R125" i="5"/>
  <c r="V125" i="5" s="1"/>
  <c r="Q125" i="5"/>
  <c r="P125" i="5"/>
  <c r="U125" i="5" s="1"/>
  <c r="T124" i="5"/>
  <c r="S124" i="5"/>
  <c r="R124" i="5"/>
  <c r="V124" i="5" s="1"/>
  <c r="Q124" i="5"/>
  <c r="P124" i="5"/>
  <c r="U124" i="5" s="1"/>
  <c r="T123" i="5"/>
  <c r="S123" i="5"/>
  <c r="R123" i="5"/>
  <c r="V123" i="5" s="1"/>
  <c r="Q123" i="5"/>
  <c r="U123" i="5" s="1"/>
  <c r="P123" i="5"/>
  <c r="T122" i="5"/>
  <c r="S122" i="5"/>
  <c r="R122" i="5"/>
  <c r="V122" i="5" s="1"/>
  <c r="Q122" i="5"/>
  <c r="P122" i="5"/>
  <c r="U122" i="5" s="1"/>
  <c r="T121" i="5"/>
  <c r="S121" i="5"/>
  <c r="R121" i="5"/>
  <c r="V121" i="5" s="1"/>
  <c r="Q121" i="5"/>
  <c r="P121" i="5"/>
  <c r="U121" i="5" s="1"/>
  <c r="T120" i="5"/>
  <c r="S120" i="5"/>
  <c r="R120" i="5"/>
  <c r="V120" i="5" s="1"/>
  <c r="Q120" i="5"/>
  <c r="P120" i="5"/>
  <c r="U120" i="5" s="1"/>
  <c r="T119" i="5"/>
  <c r="S119" i="5"/>
  <c r="R119" i="5"/>
  <c r="V119" i="5" s="1"/>
  <c r="Q119" i="5"/>
  <c r="U119" i="5" s="1"/>
  <c r="P119" i="5"/>
  <c r="T118" i="5"/>
  <c r="S118" i="5"/>
  <c r="R118" i="5"/>
  <c r="V118" i="5" s="1"/>
  <c r="Q118" i="5"/>
  <c r="P118" i="5"/>
  <c r="U118" i="5" s="1"/>
  <c r="T117" i="5"/>
  <c r="S117" i="5"/>
  <c r="R117" i="5"/>
  <c r="V117" i="5" s="1"/>
  <c r="Q117" i="5"/>
  <c r="P117" i="5"/>
  <c r="U117" i="5" s="1"/>
  <c r="T116" i="5"/>
  <c r="S116" i="5"/>
  <c r="R116" i="5"/>
  <c r="V116" i="5" s="1"/>
  <c r="Q116" i="5"/>
  <c r="P116" i="5"/>
  <c r="U116" i="5" s="1"/>
  <c r="T115" i="5"/>
  <c r="S115" i="5"/>
  <c r="R115" i="5"/>
  <c r="V115" i="5" s="1"/>
  <c r="Q115" i="5"/>
  <c r="U115" i="5" s="1"/>
  <c r="P115" i="5"/>
  <c r="T114" i="5"/>
  <c r="S114" i="5"/>
  <c r="R114" i="5"/>
  <c r="V114" i="5" s="1"/>
  <c r="Q114" i="5"/>
  <c r="P114" i="5"/>
  <c r="U114" i="5" s="1"/>
  <c r="T113" i="5"/>
  <c r="S113" i="5"/>
  <c r="R113" i="5"/>
  <c r="V113" i="5" s="1"/>
  <c r="Q113" i="5"/>
  <c r="P113" i="5"/>
  <c r="U113" i="5" s="1"/>
  <c r="T112" i="5"/>
  <c r="S112" i="5"/>
  <c r="R112" i="5"/>
  <c r="V112" i="5" s="1"/>
  <c r="Q112" i="5"/>
  <c r="P112" i="5"/>
  <c r="U112" i="5" s="1"/>
  <c r="T111" i="5"/>
  <c r="S111" i="5"/>
  <c r="R111" i="5"/>
  <c r="V111" i="5" s="1"/>
  <c r="Q111" i="5"/>
  <c r="U111" i="5" s="1"/>
  <c r="P111" i="5"/>
  <c r="T110" i="5"/>
  <c r="S110" i="5"/>
  <c r="R110" i="5"/>
  <c r="V110" i="5" s="1"/>
  <c r="Q110" i="5"/>
  <c r="P110" i="5"/>
  <c r="U110" i="5" s="1"/>
  <c r="T109" i="5"/>
  <c r="S109" i="5"/>
  <c r="R109" i="5"/>
  <c r="V109" i="5" s="1"/>
  <c r="Q109" i="5"/>
  <c r="P109" i="5"/>
  <c r="U109" i="5" s="1"/>
  <c r="T108" i="5"/>
  <c r="S108" i="5"/>
  <c r="R108" i="5"/>
  <c r="V108" i="5" s="1"/>
  <c r="Q108" i="5"/>
  <c r="P108" i="5"/>
  <c r="U108" i="5" s="1"/>
  <c r="T107" i="5"/>
  <c r="S107" i="5"/>
  <c r="R107" i="5"/>
  <c r="V107" i="5" s="1"/>
  <c r="Q107" i="5"/>
  <c r="U107" i="5" s="1"/>
  <c r="P107" i="5"/>
  <c r="T106" i="5"/>
  <c r="S106" i="5"/>
  <c r="R106" i="5"/>
  <c r="V106" i="5" s="1"/>
  <c r="Q106" i="5"/>
  <c r="P106" i="5"/>
  <c r="U106" i="5" s="1"/>
  <c r="T105" i="5"/>
  <c r="S105" i="5"/>
  <c r="R105" i="5"/>
  <c r="V105" i="5" s="1"/>
  <c r="Q105" i="5"/>
  <c r="P105" i="5"/>
  <c r="U105" i="5" s="1"/>
  <c r="T104" i="5"/>
  <c r="S104" i="5"/>
  <c r="R104" i="5"/>
  <c r="V104" i="5" s="1"/>
  <c r="Q104" i="5"/>
  <c r="P104" i="5"/>
  <c r="U104" i="5" s="1"/>
  <c r="T103" i="5"/>
  <c r="S103" i="5"/>
  <c r="R103" i="5"/>
  <c r="V103" i="5" s="1"/>
  <c r="Q103" i="5"/>
  <c r="U103" i="5" s="1"/>
  <c r="P103" i="5"/>
  <c r="T102" i="5"/>
  <c r="S102" i="5"/>
  <c r="R102" i="5"/>
  <c r="V102" i="5" s="1"/>
  <c r="Q102" i="5"/>
  <c r="P102" i="5"/>
  <c r="U102" i="5" s="1"/>
  <c r="T101" i="5"/>
  <c r="S101" i="5"/>
  <c r="R101" i="5"/>
  <c r="V101" i="5" s="1"/>
  <c r="Q101" i="5"/>
  <c r="P101" i="5"/>
  <c r="U101" i="5" s="1"/>
  <c r="T100" i="5"/>
  <c r="S100" i="5"/>
  <c r="R100" i="5"/>
  <c r="V100" i="5" s="1"/>
  <c r="Q100" i="5"/>
  <c r="P100" i="5"/>
  <c r="U100" i="5" s="1"/>
  <c r="T99" i="5"/>
  <c r="S99" i="5"/>
  <c r="R99" i="5"/>
  <c r="V99" i="5" s="1"/>
  <c r="Q99" i="5"/>
  <c r="U99" i="5" s="1"/>
  <c r="P99" i="5"/>
  <c r="T98" i="5"/>
  <c r="S98" i="5"/>
  <c r="R98" i="5"/>
  <c r="V98" i="5" s="1"/>
  <c r="Q98" i="5"/>
  <c r="P98" i="5"/>
  <c r="U98" i="5" s="1"/>
  <c r="T97" i="5"/>
  <c r="S97" i="5"/>
  <c r="R97" i="5"/>
  <c r="V97" i="5" s="1"/>
  <c r="Q97" i="5"/>
  <c r="P97" i="5"/>
  <c r="U97" i="5" s="1"/>
  <c r="T96" i="5"/>
  <c r="S96" i="5"/>
  <c r="R96" i="5"/>
  <c r="V96" i="5" s="1"/>
  <c r="Q96" i="5"/>
  <c r="P96" i="5"/>
  <c r="U96" i="5" s="1"/>
  <c r="T95" i="5"/>
  <c r="S95" i="5"/>
  <c r="R95" i="5"/>
  <c r="V95" i="5" s="1"/>
  <c r="Q95" i="5"/>
  <c r="U95" i="5" s="1"/>
  <c r="P95" i="5"/>
  <c r="T94" i="5"/>
  <c r="S94" i="5"/>
  <c r="R94" i="5"/>
  <c r="V94" i="5" s="1"/>
  <c r="Q94" i="5"/>
  <c r="P94" i="5"/>
  <c r="U94" i="5" s="1"/>
  <c r="T93" i="5"/>
  <c r="S93" i="5"/>
  <c r="R93" i="5"/>
  <c r="V93" i="5" s="1"/>
  <c r="Q93" i="5"/>
  <c r="P93" i="5"/>
  <c r="U93" i="5" s="1"/>
  <c r="T92" i="5"/>
  <c r="S92" i="5"/>
  <c r="R92" i="5"/>
  <c r="V92" i="5" s="1"/>
  <c r="Q92" i="5"/>
  <c r="P92" i="5"/>
  <c r="U92" i="5" s="1"/>
  <c r="T91" i="5"/>
  <c r="S91" i="5"/>
  <c r="R91" i="5"/>
  <c r="V91" i="5" s="1"/>
  <c r="Q91" i="5"/>
  <c r="U91" i="5" s="1"/>
  <c r="P91" i="5"/>
  <c r="T90" i="5"/>
  <c r="S90" i="5"/>
  <c r="R90" i="5"/>
  <c r="V90" i="5" s="1"/>
  <c r="Q90" i="5"/>
  <c r="P90" i="5"/>
  <c r="U90" i="5" s="1"/>
  <c r="T89" i="5"/>
  <c r="S89" i="5"/>
  <c r="R89" i="5"/>
  <c r="V89" i="5" s="1"/>
  <c r="Q89" i="5"/>
  <c r="P89" i="5"/>
  <c r="U89" i="5" s="1"/>
  <c r="T88" i="5"/>
  <c r="S88" i="5"/>
  <c r="R88" i="5"/>
  <c r="V88" i="5" s="1"/>
  <c r="Q88" i="5"/>
  <c r="P88" i="5"/>
  <c r="U88" i="5" s="1"/>
  <c r="O393" i="2"/>
  <c r="N393" i="2"/>
  <c r="M393" i="2"/>
  <c r="L393" i="2"/>
  <c r="O392" i="2"/>
  <c r="N392" i="2"/>
  <c r="M392" i="2"/>
  <c r="L392" i="2"/>
  <c r="O391" i="2"/>
  <c r="N391" i="2"/>
  <c r="M391" i="2"/>
  <c r="L391" i="2"/>
  <c r="O390" i="2"/>
  <c r="N390" i="2"/>
  <c r="M390" i="2"/>
  <c r="L390" i="2"/>
  <c r="O389" i="2"/>
  <c r="N389" i="2"/>
  <c r="M389" i="2"/>
  <c r="L389" i="2"/>
  <c r="O388" i="2"/>
  <c r="N388" i="2"/>
  <c r="M388" i="2"/>
  <c r="L388" i="2"/>
  <c r="O387" i="2"/>
  <c r="N387" i="2"/>
  <c r="M387" i="2"/>
  <c r="L387" i="2"/>
  <c r="O386" i="2"/>
  <c r="N386" i="2"/>
  <c r="M386" i="2"/>
  <c r="L386" i="2"/>
  <c r="O385" i="2"/>
  <c r="N385" i="2"/>
  <c r="M385" i="2"/>
  <c r="L385" i="2"/>
  <c r="O384" i="2"/>
  <c r="N384" i="2"/>
  <c r="M384" i="2"/>
  <c r="L384" i="2"/>
  <c r="O383" i="2"/>
  <c r="N383" i="2"/>
  <c r="M383" i="2"/>
  <c r="L383" i="2"/>
  <c r="O382" i="2"/>
  <c r="N382" i="2"/>
  <c r="M382" i="2"/>
  <c r="L382" i="2"/>
  <c r="O381" i="2"/>
  <c r="N381" i="2"/>
  <c r="M381" i="2"/>
  <c r="L381" i="2"/>
  <c r="O380" i="2"/>
  <c r="N380" i="2"/>
  <c r="M380" i="2"/>
  <c r="L380" i="2"/>
  <c r="O379" i="2"/>
  <c r="N379" i="2"/>
  <c r="M379" i="2"/>
  <c r="L379" i="2"/>
  <c r="O378" i="2"/>
  <c r="N378" i="2"/>
  <c r="M378" i="2"/>
  <c r="L378" i="2"/>
  <c r="O377" i="2"/>
  <c r="N377" i="2"/>
  <c r="M377" i="2"/>
  <c r="L377" i="2"/>
  <c r="O376" i="2"/>
  <c r="N376" i="2"/>
  <c r="M376" i="2"/>
  <c r="L376" i="2"/>
  <c r="O375" i="2"/>
  <c r="N375" i="2"/>
  <c r="M375" i="2"/>
  <c r="L375" i="2"/>
  <c r="O374" i="2"/>
  <c r="N374" i="2"/>
  <c r="M374" i="2"/>
  <c r="L374" i="2"/>
  <c r="O373" i="2"/>
  <c r="N373" i="2"/>
  <c r="M373" i="2"/>
  <c r="L373" i="2"/>
  <c r="O372" i="2"/>
  <c r="N372" i="2"/>
  <c r="M372" i="2"/>
  <c r="L372" i="2"/>
  <c r="O371" i="2"/>
  <c r="N371" i="2"/>
  <c r="M371" i="2"/>
  <c r="L371" i="2"/>
  <c r="O370" i="2"/>
  <c r="N370" i="2"/>
  <c r="M370" i="2"/>
  <c r="L370" i="2"/>
  <c r="O369" i="2"/>
  <c r="N369" i="2"/>
  <c r="M369" i="2"/>
  <c r="L369" i="2"/>
  <c r="O368" i="2"/>
  <c r="N368" i="2"/>
  <c r="M368" i="2"/>
  <c r="L368" i="2"/>
  <c r="O367" i="2"/>
  <c r="N367" i="2"/>
  <c r="M367" i="2"/>
  <c r="L367" i="2"/>
  <c r="O366" i="2"/>
  <c r="N366" i="2"/>
  <c r="M366" i="2"/>
  <c r="L366" i="2"/>
  <c r="O365" i="2"/>
  <c r="N365" i="2"/>
  <c r="M365" i="2"/>
  <c r="L365" i="2"/>
  <c r="O364" i="2"/>
  <c r="N364" i="2"/>
  <c r="M364" i="2"/>
  <c r="L364" i="2"/>
  <c r="O363" i="2"/>
  <c r="N363" i="2"/>
  <c r="M363" i="2"/>
  <c r="L363" i="2"/>
  <c r="O362" i="2"/>
  <c r="N362" i="2"/>
  <c r="M362" i="2"/>
  <c r="L362" i="2"/>
  <c r="O361" i="2"/>
  <c r="N361" i="2"/>
  <c r="M361" i="2"/>
  <c r="L361" i="2"/>
  <c r="O360" i="2"/>
  <c r="N360" i="2"/>
  <c r="M360" i="2"/>
  <c r="L360" i="2"/>
  <c r="O359" i="2"/>
  <c r="N359" i="2"/>
  <c r="M359" i="2"/>
  <c r="L359" i="2"/>
  <c r="O358" i="2"/>
  <c r="N358" i="2"/>
  <c r="M358" i="2"/>
  <c r="L358" i="2"/>
  <c r="O357" i="2"/>
  <c r="N357" i="2"/>
  <c r="M357" i="2"/>
  <c r="L357" i="2"/>
  <c r="O356" i="2"/>
  <c r="N356" i="2"/>
  <c r="M356" i="2"/>
  <c r="L356" i="2"/>
  <c r="O355" i="2"/>
  <c r="N355" i="2"/>
  <c r="M355" i="2"/>
  <c r="L355" i="2"/>
  <c r="O354" i="2"/>
  <c r="N354" i="2"/>
  <c r="M354" i="2"/>
  <c r="L354" i="2"/>
  <c r="O353" i="2"/>
  <c r="N353" i="2"/>
  <c r="M353" i="2"/>
  <c r="L353" i="2"/>
  <c r="O352" i="2"/>
  <c r="N352" i="2"/>
  <c r="M352" i="2"/>
  <c r="L352" i="2"/>
  <c r="O351" i="2"/>
  <c r="N351" i="2"/>
  <c r="M351" i="2"/>
  <c r="L351" i="2"/>
  <c r="O350" i="2"/>
  <c r="N350" i="2"/>
  <c r="M350" i="2"/>
  <c r="L350" i="2"/>
  <c r="O349" i="2"/>
  <c r="N349" i="2"/>
  <c r="M349" i="2"/>
  <c r="L349" i="2"/>
  <c r="O348" i="2"/>
  <c r="N348" i="2"/>
  <c r="M348" i="2"/>
  <c r="L348" i="2"/>
  <c r="O347" i="2"/>
  <c r="N347" i="2"/>
  <c r="M347" i="2"/>
  <c r="L347" i="2"/>
  <c r="O346" i="2"/>
  <c r="N346" i="2"/>
  <c r="M346" i="2"/>
  <c r="L346" i="2"/>
  <c r="O345" i="2"/>
  <c r="N345" i="2"/>
  <c r="M345" i="2"/>
  <c r="L345" i="2"/>
  <c r="O344" i="2"/>
  <c r="N344" i="2"/>
  <c r="M344" i="2"/>
  <c r="L344" i="2"/>
  <c r="O343" i="2"/>
  <c r="N343" i="2"/>
  <c r="M343" i="2"/>
  <c r="L343" i="2"/>
  <c r="O342" i="2"/>
  <c r="N342" i="2"/>
  <c r="M342" i="2"/>
  <c r="L342" i="2"/>
  <c r="O341" i="2"/>
  <c r="N341" i="2"/>
  <c r="M341" i="2"/>
  <c r="L341" i="2"/>
  <c r="O340" i="2"/>
  <c r="N340" i="2"/>
  <c r="M340" i="2"/>
  <c r="L340" i="2"/>
  <c r="O339" i="2"/>
  <c r="N339" i="2"/>
  <c r="M339" i="2"/>
  <c r="L339" i="2"/>
  <c r="O338" i="2"/>
  <c r="N338" i="2"/>
  <c r="M338" i="2"/>
  <c r="L338" i="2"/>
  <c r="O337" i="2"/>
  <c r="N337" i="2"/>
  <c r="M337" i="2"/>
  <c r="L337" i="2"/>
  <c r="O336" i="2"/>
  <c r="N336" i="2"/>
  <c r="M336" i="2"/>
  <c r="L336" i="2"/>
  <c r="O335" i="2"/>
  <c r="N335" i="2"/>
  <c r="M335" i="2"/>
  <c r="L335" i="2"/>
  <c r="O334" i="2"/>
  <c r="N334" i="2"/>
  <c r="M334" i="2"/>
  <c r="L334" i="2"/>
  <c r="O333" i="2"/>
  <c r="N333" i="2"/>
  <c r="M333" i="2"/>
  <c r="L333" i="2"/>
  <c r="O332" i="2"/>
  <c r="N332" i="2"/>
  <c r="M332" i="2"/>
  <c r="L332" i="2"/>
  <c r="O331" i="2"/>
  <c r="N331" i="2"/>
  <c r="M331" i="2"/>
  <c r="L331" i="2"/>
  <c r="O330" i="2"/>
  <c r="N330" i="2"/>
  <c r="M330" i="2"/>
  <c r="L330" i="2"/>
  <c r="O329" i="2"/>
  <c r="N329" i="2"/>
  <c r="M329" i="2"/>
  <c r="L329" i="2"/>
  <c r="O328" i="2"/>
  <c r="N328" i="2"/>
  <c r="M328" i="2"/>
  <c r="L328" i="2"/>
  <c r="O327" i="2"/>
  <c r="N327" i="2"/>
  <c r="M327" i="2"/>
  <c r="L327" i="2"/>
  <c r="O326" i="2"/>
  <c r="N326" i="2"/>
  <c r="M326" i="2"/>
  <c r="L326" i="2"/>
  <c r="O325" i="2"/>
  <c r="N325" i="2"/>
  <c r="M325" i="2"/>
  <c r="L325" i="2"/>
  <c r="O324" i="2"/>
  <c r="N324" i="2"/>
  <c r="M324" i="2"/>
  <c r="L324" i="2"/>
  <c r="O323" i="2"/>
  <c r="N323" i="2"/>
  <c r="M323" i="2"/>
  <c r="L323" i="2"/>
  <c r="O322" i="2"/>
  <c r="N322" i="2"/>
  <c r="M322" i="2"/>
  <c r="L322" i="2"/>
  <c r="O321" i="2"/>
  <c r="N321" i="2"/>
  <c r="M321" i="2"/>
  <c r="L321" i="2"/>
  <c r="O320" i="2"/>
  <c r="N320" i="2"/>
  <c r="M320" i="2"/>
  <c r="L320" i="2"/>
  <c r="O319" i="2"/>
  <c r="N319" i="2"/>
  <c r="M319" i="2"/>
  <c r="L319" i="2"/>
  <c r="O318" i="2"/>
  <c r="N318" i="2"/>
  <c r="M318" i="2"/>
  <c r="L318" i="2"/>
  <c r="O317" i="2"/>
  <c r="N317" i="2"/>
  <c r="M317" i="2"/>
  <c r="L317" i="2"/>
  <c r="O316" i="2"/>
  <c r="N316" i="2"/>
  <c r="M316" i="2"/>
  <c r="L316" i="2"/>
  <c r="O315" i="2"/>
  <c r="N315" i="2"/>
  <c r="M315" i="2"/>
  <c r="L315" i="2"/>
  <c r="O314" i="2"/>
  <c r="N314" i="2"/>
  <c r="M314" i="2"/>
  <c r="L314" i="2"/>
  <c r="O313" i="2"/>
  <c r="N313" i="2"/>
  <c r="M313" i="2"/>
  <c r="L313" i="2"/>
  <c r="O312" i="2"/>
  <c r="N312" i="2"/>
  <c r="M312" i="2"/>
  <c r="L312" i="2"/>
  <c r="O311" i="2"/>
  <c r="N311" i="2"/>
  <c r="M311" i="2"/>
  <c r="L311" i="2"/>
  <c r="O310" i="2"/>
  <c r="N310" i="2"/>
  <c r="M310" i="2"/>
  <c r="L310" i="2"/>
  <c r="O309" i="2"/>
  <c r="N309" i="2"/>
  <c r="M309" i="2"/>
  <c r="L309" i="2"/>
  <c r="O308" i="2"/>
  <c r="N308" i="2"/>
  <c r="M308" i="2"/>
  <c r="L308" i="2"/>
  <c r="O307" i="2"/>
  <c r="N307" i="2"/>
  <c r="M307" i="2"/>
  <c r="L307" i="2"/>
  <c r="O306" i="2"/>
  <c r="N306" i="2"/>
  <c r="M306" i="2"/>
  <c r="L306" i="2"/>
  <c r="O305" i="2"/>
  <c r="N305" i="2"/>
  <c r="M305" i="2"/>
  <c r="L305" i="2"/>
  <c r="O304" i="2"/>
  <c r="N304" i="2"/>
  <c r="M304" i="2"/>
  <c r="L304" i="2"/>
  <c r="O303" i="2"/>
  <c r="N303" i="2"/>
  <c r="M303" i="2"/>
  <c r="L303" i="2"/>
  <c r="O302" i="2"/>
  <c r="N302" i="2"/>
  <c r="M302" i="2"/>
  <c r="L302" i="2"/>
  <c r="O301" i="2"/>
  <c r="N301" i="2"/>
  <c r="M301" i="2"/>
  <c r="L301" i="2"/>
  <c r="O300" i="2"/>
  <c r="N300" i="2"/>
  <c r="M300" i="2"/>
  <c r="L300" i="2"/>
  <c r="O299" i="2"/>
  <c r="N299" i="2"/>
  <c r="M299" i="2"/>
  <c r="L299" i="2"/>
  <c r="O298" i="2"/>
  <c r="N298" i="2"/>
  <c r="M298" i="2"/>
  <c r="L298" i="2"/>
  <c r="O297" i="2"/>
  <c r="N297" i="2"/>
  <c r="M297" i="2"/>
  <c r="L297" i="2"/>
  <c r="O296" i="2"/>
  <c r="N296" i="2"/>
  <c r="M296" i="2"/>
  <c r="L296" i="2"/>
  <c r="O295" i="2"/>
  <c r="N295" i="2"/>
  <c r="M295" i="2"/>
  <c r="L295" i="2"/>
  <c r="O294" i="2"/>
  <c r="N294" i="2"/>
  <c r="M294" i="2"/>
  <c r="L294" i="2"/>
  <c r="O293" i="2"/>
  <c r="N293" i="2"/>
  <c r="M293" i="2"/>
  <c r="L293" i="2"/>
  <c r="O292" i="2"/>
  <c r="N292" i="2"/>
  <c r="M292" i="2"/>
  <c r="L292" i="2"/>
  <c r="O291" i="2"/>
  <c r="N291" i="2"/>
  <c r="M291" i="2"/>
  <c r="L291" i="2"/>
  <c r="O290" i="2"/>
  <c r="N290" i="2"/>
  <c r="M290" i="2"/>
  <c r="L290" i="2"/>
  <c r="O289" i="2"/>
  <c r="N289" i="2"/>
  <c r="M289" i="2"/>
  <c r="L289" i="2"/>
  <c r="O288" i="2"/>
  <c r="N288" i="2"/>
  <c r="M288" i="2"/>
  <c r="L288" i="2"/>
  <c r="O287" i="2"/>
  <c r="N287" i="2"/>
  <c r="M287" i="2"/>
  <c r="L287" i="2"/>
  <c r="O286" i="2"/>
  <c r="N286" i="2"/>
  <c r="M286" i="2"/>
  <c r="L286" i="2"/>
  <c r="O285" i="2"/>
  <c r="N285" i="2"/>
  <c r="M285" i="2"/>
  <c r="L285" i="2"/>
  <c r="O284" i="2"/>
  <c r="N284" i="2"/>
  <c r="M284" i="2"/>
  <c r="L284" i="2"/>
  <c r="O283" i="2"/>
  <c r="N283" i="2"/>
  <c r="M283" i="2"/>
  <c r="L283" i="2"/>
  <c r="O282" i="2"/>
  <c r="N282" i="2"/>
  <c r="M282" i="2"/>
  <c r="L282" i="2"/>
  <c r="O281" i="2"/>
  <c r="N281" i="2"/>
  <c r="M281" i="2"/>
  <c r="L281" i="2"/>
  <c r="O280" i="2"/>
  <c r="N280" i="2"/>
  <c r="M280" i="2"/>
  <c r="L280" i="2"/>
  <c r="O279" i="2"/>
  <c r="N279" i="2"/>
  <c r="M279" i="2"/>
  <c r="L279" i="2"/>
  <c r="O278" i="2"/>
  <c r="N278" i="2"/>
  <c r="M278" i="2"/>
  <c r="L278" i="2"/>
  <c r="O277" i="2"/>
  <c r="N277" i="2"/>
  <c r="M277" i="2"/>
  <c r="L277" i="2"/>
  <c r="O276" i="2"/>
  <c r="N276" i="2"/>
  <c r="M276" i="2"/>
  <c r="L276" i="2"/>
  <c r="O275" i="2"/>
  <c r="N275" i="2"/>
  <c r="M275" i="2"/>
  <c r="L275" i="2"/>
  <c r="O274" i="2"/>
  <c r="N274" i="2"/>
  <c r="M274" i="2"/>
  <c r="L274" i="2"/>
  <c r="O273" i="2"/>
  <c r="N273" i="2"/>
  <c r="M273" i="2"/>
  <c r="L273" i="2"/>
  <c r="O272" i="2"/>
  <c r="N272" i="2"/>
  <c r="M272" i="2"/>
  <c r="L272" i="2"/>
  <c r="O271" i="2"/>
  <c r="N271" i="2"/>
  <c r="M271" i="2"/>
  <c r="L271" i="2"/>
  <c r="O270" i="2"/>
  <c r="N270" i="2"/>
  <c r="M270" i="2"/>
  <c r="L270" i="2"/>
  <c r="O269" i="2"/>
  <c r="N269" i="2"/>
  <c r="M269" i="2"/>
  <c r="L269" i="2"/>
  <c r="O268" i="2"/>
  <c r="N268" i="2"/>
  <c r="M268" i="2"/>
  <c r="L268" i="2"/>
  <c r="O267" i="2"/>
  <c r="N267" i="2"/>
  <c r="M267" i="2"/>
  <c r="L267" i="2"/>
  <c r="O266" i="2"/>
  <c r="N266" i="2"/>
  <c r="M266" i="2"/>
  <c r="L266" i="2"/>
  <c r="O265" i="2"/>
  <c r="N265" i="2"/>
  <c r="M265" i="2"/>
  <c r="L265" i="2"/>
  <c r="G82" i="6" l="1"/>
  <c r="F82" i="6"/>
  <c r="E82" i="6"/>
  <c r="G81" i="6"/>
  <c r="F81" i="6"/>
  <c r="E81" i="6"/>
  <c r="G80" i="6"/>
  <c r="F80" i="6"/>
  <c r="E80" i="6"/>
  <c r="G79" i="6"/>
  <c r="F79" i="6"/>
  <c r="E79" i="6"/>
  <c r="G78" i="6"/>
  <c r="F78" i="6"/>
  <c r="E78" i="6"/>
  <c r="G77" i="6"/>
  <c r="F77" i="6"/>
  <c r="E77" i="6"/>
  <c r="G76" i="6"/>
  <c r="F76" i="6"/>
  <c r="E76" i="6"/>
  <c r="G75" i="6"/>
  <c r="F75" i="6"/>
  <c r="E75" i="6"/>
  <c r="G74" i="6"/>
  <c r="F74" i="6"/>
  <c r="E74" i="6"/>
  <c r="G73" i="6"/>
  <c r="F73" i="6"/>
  <c r="E73" i="6"/>
  <c r="G72" i="6"/>
  <c r="F72" i="6"/>
  <c r="E72" i="6"/>
  <c r="G71" i="6"/>
  <c r="F71" i="6"/>
  <c r="E71" i="6"/>
  <c r="G70" i="6"/>
  <c r="F70" i="6"/>
  <c r="E70" i="6"/>
  <c r="G69" i="6"/>
  <c r="F69" i="6"/>
  <c r="E69" i="6"/>
  <c r="G68" i="6"/>
  <c r="F68" i="6"/>
  <c r="E68" i="6"/>
  <c r="G67" i="6"/>
  <c r="F67" i="6"/>
  <c r="E67" i="6"/>
  <c r="G66" i="6"/>
  <c r="F66" i="6"/>
  <c r="E66" i="6"/>
  <c r="G65" i="6"/>
  <c r="F65" i="6"/>
  <c r="E65" i="6"/>
  <c r="G64" i="6"/>
  <c r="F64" i="6"/>
  <c r="E64" i="6"/>
  <c r="G63" i="6"/>
  <c r="F63" i="6"/>
  <c r="E63" i="6"/>
  <c r="O264" i="2"/>
  <c r="N264" i="2"/>
  <c r="M264" i="2"/>
  <c r="L264" i="2"/>
  <c r="O263" i="2"/>
  <c r="N263" i="2"/>
  <c r="M263" i="2"/>
  <c r="L263" i="2"/>
  <c r="O262" i="2"/>
  <c r="N262" i="2"/>
  <c r="M262" i="2"/>
  <c r="L262" i="2"/>
  <c r="O261" i="2"/>
  <c r="N261" i="2"/>
  <c r="M261" i="2"/>
  <c r="L261" i="2"/>
  <c r="O260" i="2"/>
  <c r="N260" i="2"/>
  <c r="M260" i="2"/>
  <c r="L260" i="2"/>
  <c r="O259" i="2"/>
  <c r="N259" i="2"/>
  <c r="M259" i="2"/>
  <c r="L259" i="2"/>
  <c r="O258" i="2"/>
  <c r="N258" i="2"/>
  <c r="M258" i="2"/>
  <c r="L258" i="2"/>
  <c r="O257" i="2"/>
  <c r="N257" i="2"/>
  <c r="M257" i="2"/>
  <c r="L257" i="2"/>
  <c r="O256" i="2"/>
  <c r="N256" i="2"/>
  <c r="M256" i="2"/>
  <c r="L256" i="2"/>
  <c r="O255" i="2"/>
  <c r="N255" i="2"/>
  <c r="M255" i="2"/>
  <c r="L255" i="2"/>
  <c r="O254" i="2"/>
  <c r="N254" i="2"/>
  <c r="M254" i="2"/>
  <c r="L254" i="2"/>
  <c r="O253" i="2"/>
  <c r="N253" i="2"/>
  <c r="M253" i="2"/>
  <c r="L253" i="2"/>
  <c r="O252" i="2"/>
  <c r="N252" i="2"/>
  <c r="M252" i="2"/>
  <c r="L252" i="2"/>
  <c r="O251" i="2"/>
  <c r="N251" i="2"/>
  <c r="M251" i="2"/>
  <c r="L251" i="2"/>
  <c r="O250" i="2"/>
  <c r="N250" i="2"/>
  <c r="M250" i="2"/>
  <c r="L250" i="2"/>
  <c r="O249" i="2"/>
  <c r="N249" i="2"/>
  <c r="M249" i="2"/>
  <c r="L249" i="2"/>
  <c r="O248" i="2"/>
  <c r="N248" i="2"/>
  <c r="M248" i="2"/>
  <c r="L248" i="2"/>
  <c r="O247" i="2"/>
  <c r="N247" i="2"/>
  <c r="M247" i="2"/>
  <c r="L247" i="2"/>
  <c r="O246" i="2"/>
  <c r="N246" i="2"/>
  <c r="M246" i="2"/>
  <c r="L246" i="2"/>
  <c r="O245" i="2"/>
  <c r="N245" i="2"/>
  <c r="M245" i="2"/>
  <c r="L245" i="2"/>
  <c r="O244" i="2"/>
  <c r="N244" i="2"/>
  <c r="M244" i="2"/>
  <c r="L244" i="2"/>
  <c r="O243" i="2"/>
  <c r="N243" i="2"/>
  <c r="M243" i="2"/>
  <c r="L243" i="2"/>
  <c r="O242" i="2"/>
  <c r="N242" i="2"/>
  <c r="M242" i="2"/>
  <c r="L242" i="2"/>
  <c r="O241" i="2"/>
  <c r="N241" i="2"/>
  <c r="M241" i="2"/>
  <c r="L241" i="2"/>
  <c r="O240" i="2"/>
  <c r="N240" i="2"/>
  <c r="M240" i="2"/>
  <c r="L240" i="2"/>
  <c r="O239" i="2"/>
  <c r="N239" i="2"/>
  <c r="M239" i="2"/>
  <c r="L239" i="2"/>
  <c r="O238" i="2"/>
  <c r="N238" i="2"/>
  <c r="M238" i="2"/>
  <c r="L238" i="2"/>
  <c r="O237" i="2"/>
  <c r="N237" i="2"/>
  <c r="M237" i="2"/>
  <c r="L237" i="2"/>
  <c r="O236" i="2"/>
  <c r="N236" i="2"/>
  <c r="M236" i="2"/>
  <c r="L236" i="2"/>
  <c r="O235" i="2"/>
  <c r="N235" i="2"/>
  <c r="M235" i="2"/>
  <c r="L235" i="2"/>
  <c r="O234" i="2"/>
  <c r="N234" i="2"/>
  <c r="M234" i="2"/>
  <c r="L234" i="2"/>
  <c r="O233" i="2"/>
  <c r="N233" i="2"/>
  <c r="M233" i="2"/>
  <c r="L233" i="2"/>
  <c r="O232" i="2"/>
  <c r="N232" i="2"/>
  <c r="M232" i="2"/>
  <c r="L232" i="2"/>
  <c r="O231" i="2"/>
  <c r="N231" i="2"/>
  <c r="M231" i="2"/>
  <c r="L231" i="2"/>
  <c r="O230" i="2"/>
  <c r="N230" i="2"/>
  <c r="M230" i="2"/>
  <c r="L230" i="2"/>
  <c r="O229" i="2"/>
  <c r="N229" i="2"/>
  <c r="M229" i="2"/>
  <c r="L229" i="2"/>
  <c r="O228" i="2"/>
  <c r="N228" i="2"/>
  <c r="M228" i="2"/>
  <c r="L228" i="2"/>
  <c r="O227" i="2"/>
  <c r="N227" i="2"/>
  <c r="M227" i="2"/>
  <c r="L227" i="2"/>
  <c r="O226" i="2"/>
  <c r="N226" i="2"/>
  <c r="M226" i="2"/>
  <c r="L226" i="2"/>
  <c r="O225" i="2"/>
  <c r="N225" i="2"/>
  <c r="M225" i="2"/>
  <c r="L225" i="2"/>
  <c r="O224" i="2"/>
  <c r="N224" i="2"/>
  <c r="M224" i="2"/>
  <c r="L224" i="2"/>
  <c r="O223" i="2"/>
  <c r="N223" i="2"/>
  <c r="M223" i="2"/>
  <c r="L223" i="2"/>
  <c r="O222" i="2"/>
  <c r="N222" i="2"/>
  <c r="M222" i="2"/>
  <c r="L222" i="2"/>
  <c r="O221" i="2"/>
  <c r="N221" i="2"/>
  <c r="M221" i="2"/>
  <c r="L221" i="2"/>
  <c r="O220" i="2"/>
  <c r="N220" i="2"/>
  <c r="M220" i="2"/>
  <c r="L220" i="2"/>
  <c r="O219" i="2"/>
  <c r="N219" i="2"/>
  <c r="M219" i="2"/>
  <c r="L219" i="2"/>
  <c r="O218" i="2"/>
  <c r="N218" i="2"/>
  <c r="M218" i="2"/>
  <c r="L218" i="2"/>
  <c r="O217" i="2"/>
  <c r="N217" i="2"/>
  <c r="M217" i="2"/>
  <c r="L217" i="2"/>
  <c r="O216" i="2"/>
  <c r="N216" i="2"/>
  <c r="M216" i="2"/>
  <c r="L216" i="2"/>
  <c r="O215" i="2"/>
  <c r="N215" i="2"/>
  <c r="M215" i="2"/>
  <c r="L215" i="2"/>
  <c r="O214" i="2"/>
  <c r="N214" i="2"/>
  <c r="M214" i="2"/>
  <c r="L214" i="2"/>
  <c r="O213" i="2"/>
  <c r="N213" i="2"/>
  <c r="M213" i="2"/>
  <c r="L213" i="2"/>
  <c r="O212" i="2"/>
  <c r="N212" i="2"/>
  <c r="M212" i="2"/>
  <c r="L212" i="2"/>
  <c r="O211" i="2"/>
  <c r="N211" i="2"/>
  <c r="M211" i="2"/>
  <c r="L211" i="2"/>
  <c r="O210" i="2"/>
  <c r="N210" i="2"/>
  <c r="M210" i="2"/>
  <c r="L210" i="2"/>
  <c r="O209" i="2"/>
  <c r="N209" i="2"/>
  <c r="M209" i="2"/>
  <c r="L209" i="2"/>
  <c r="O208" i="2"/>
  <c r="N208" i="2"/>
  <c r="M208" i="2"/>
  <c r="L208" i="2"/>
  <c r="O207" i="2"/>
  <c r="N207" i="2"/>
  <c r="M207" i="2"/>
  <c r="L207" i="2"/>
  <c r="O206" i="2"/>
  <c r="N206" i="2"/>
  <c r="M206" i="2"/>
  <c r="L206" i="2"/>
  <c r="O205" i="2"/>
  <c r="N205" i="2"/>
  <c r="M205" i="2"/>
  <c r="L205" i="2"/>
  <c r="O204" i="2"/>
  <c r="N204" i="2"/>
  <c r="M204" i="2"/>
  <c r="L204" i="2"/>
  <c r="O203" i="2"/>
  <c r="N203" i="2"/>
  <c r="M203" i="2"/>
  <c r="L203" i="2"/>
  <c r="O202" i="2"/>
  <c r="N202" i="2"/>
  <c r="M202" i="2"/>
  <c r="L202" i="2"/>
  <c r="O201" i="2"/>
  <c r="N201" i="2"/>
  <c r="M201" i="2"/>
  <c r="L201" i="2"/>
  <c r="O200" i="2"/>
  <c r="N200" i="2"/>
  <c r="M200" i="2"/>
  <c r="L200" i="2"/>
  <c r="O199" i="2"/>
  <c r="N199" i="2"/>
  <c r="M199" i="2"/>
  <c r="L199" i="2"/>
  <c r="O198" i="2"/>
  <c r="N198" i="2"/>
  <c r="M198" i="2"/>
  <c r="L198" i="2"/>
  <c r="O197" i="2"/>
  <c r="N197" i="2"/>
  <c r="M197" i="2"/>
  <c r="L197" i="2"/>
  <c r="O196" i="2"/>
  <c r="N196" i="2"/>
  <c r="M196" i="2"/>
  <c r="L196" i="2"/>
  <c r="O195" i="2"/>
  <c r="N195" i="2"/>
  <c r="M195" i="2"/>
  <c r="L195" i="2"/>
  <c r="O194" i="2"/>
  <c r="N194" i="2"/>
  <c r="M194" i="2"/>
  <c r="L194" i="2"/>
  <c r="O193" i="2"/>
  <c r="N193" i="2"/>
  <c r="M193" i="2"/>
  <c r="L193" i="2"/>
  <c r="O192" i="2"/>
  <c r="N192" i="2"/>
  <c r="M192" i="2"/>
  <c r="L192" i="2"/>
  <c r="O191" i="2"/>
  <c r="N191" i="2"/>
  <c r="M191" i="2"/>
  <c r="L191" i="2"/>
  <c r="O190" i="2"/>
  <c r="N190" i="2"/>
  <c r="M190" i="2"/>
  <c r="L190" i="2"/>
  <c r="T87" i="5"/>
  <c r="S87" i="5"/>
  <c r="R87" i="5"/>
  <c r="V87" i="5" s="1"/>
  <c r="Q87" i="5"/>
  <c r="P87" i="5"/>
  <c r="U87" i="5" s="1"/>
  <c r="T86" i="5"/>
  <c r="S86" i="5"/>
  <c r="R86" i="5"/>
  <c r="V86" i="5" s="1"/>
  <c r="Q86" i="5"/>
  <c r="P86" i="5"/>
  <c r="U86" i="5" s="1"/>
  <c r="T85" i="5"/>
  <c r="S85" i="5"/>
  <c r="R85" i="5"/>
  <c r="V85" i="5" s="1"/>
  <c r="Q85" i="5"/>
  <c r="U85" i="5" s="1"/>
  <c r="P85" i="5"/>
  <c r="T84" i="5"/>
  <c r="S84" i="5"/>
  <c r="R84" i="5"/>
  <c r="V84" i="5" s="1"/>
  <c r="Q84" i="5"/>
  <c r="P84" i="5"/>
  <c r="U84" i="5" s="1"/>
  <c r="T83" i="5"/>
  <c r="S83" i="5"/>
  <c r="R83" i="5"/>
  <c r="V83" i="5" s="1"/>
  <c r="Q83" i="5"/>
  <c r="P83" i="5"/>
  <c r="U83" i="5" s="1"/>
  <c r="T82" i="5"/>
  <c r="S82" i="5"/>
  <c r="R82" i="5"/>
  <c r="V82" i="5" s="1"/>
  <c r="Q82" i="5"/>
  <c r="P82" i="5"/>
  <c r="U82" i="5" s="1"/>
  <c r="T81" i="5"/>
  <c r="S81" i="5"/>
  <c r="R81" i="5"/>
  <c r="V81" i="5" s="1"/>
  <c r="Q81" i="5"/>
  <c r="U81" i="5" s="1"/>
  <c r="P81" i="5"/>
  <c r="T80" i="5"/>
  <c r="S80" i="5"/>
  <c r="R80" i="5"/>
  <c r="V80" i="5" s="1"/>
  <c r="Q80" i="5"/>
  <c r="P80" i="5"/>
  <c r="U80" i="5" s="1"/>
  <c r="T79" i="5"/>
  <c r="S79" i="5"/>
  <c r="R79" i="5"/>
  <c r="V79" i="5" s="1"/>
  <c r="Q79" i="5"/>
  <c r="P79" i="5"/>
  <c r="U79" i="5" s="1"/>
  <c r="T78" i="5"/>
  <c r="S78" i="5"/>
  <c r="R78" i="5"/>
  <c r="V78" i="5" s="1"/>
  <c r="Q78" i="5"/>
  <c r="P78" i="5"/>
  <c r="U78" i="5" s="1"/>
  <c r="T77" i="5"/>
  <c r="S77" i="5"/>
  <c r="R77" i="5"/>
  <c r="V77" i="5" s="1"/>
  <c r="Q77" i="5"/>
  <c r="U77" i="5" s="1"/>
  <c r="P77" i="5"/>
  <c r="T76" i="5"/>
  <c r="S76" i="5"/>
  <c r="R76" i="5"/>
  <c r="V76" i="5" s="1"/>
  <c r="Q76" i="5"/>
  <c r="P76" i="5"/>
  <c r="U76" i="5" s="1"/>
  <c r="T75" i="5"/>
  <c r="S75" i="5"/>
  <c r="R75" i="5"/>
  <c r="V75" i="5" s="1"/>
  <c r="Q75" i="5"/>
  <c r="P75" i="5"/>
  <c r="U75" i="5" s="1"/>
  <c r="T74" i="5"/>
  <c r="S74" i="5"/>
  <c r="R74" i="5"/>
  <c r="V74" i="5" s="1"/>
  <c r="Q74" i="5"/>
  <c r="P74" i="5"/>
  <c r="U74" i="5" s="1"/>
  <c r="T73" i="5"/>
  <c r="S73" i="5"/>
  <c r="R73" i="5"/>
  <c r="V73" i="5" s="1"/>
  <c r="Q73" i="5"/>
  <c r="U73" i="5" s="1"/>
  <c r="P73" i="5"/>
  <c r="T72" i="5"/>
  <c r="S72" i="5"/>
  <c r="R72" i="5"/>
  <c r="V72" i="5" s="1"/>
  <c r="Q72" i="5"/>
  <c r="P72" i="5"/>
  <c r="U72" i="5" s="1"/>
  <c r="T71" i="5"/>
  <c r="S71" i="5"/>
  <c r="R71" i="5"/>
  <c r="V71" i="5" s="1"/>
  <c r="Q71" i="5"/>
  <c r="P71" i="5"/>
  <c r="U71" i="5" s="1"/>
  <c r="T70" i="5"/>
  <c r="S70" i="5"/>
  <c r="R70" i="5"/>
  <c r="V70" i="5" s="1"/>
  <c r="Q70" i="5"/>
  <c r="P70" i="5"/>
  <c r="U70" i="5" s="1"/>
  <c r="T69" i="5"/>
  <c r="S69" i="5"/>
  <c r="R69" i="5"/>
  <c r="V69" i="5" s="1"/>
  <c r="Q69" i="5"/>
  <c r="U69" i="5" s="1"/>
  <c r="P69" i="5"/>
  <c r="T68" i="5"/>
  <c r="S68" i="5"/>
  <c r="R68" i="5"/>
  <c r="V68" i="5" s="1"/>
  <c r="Q68" i="5"/>
  <c r="P68" i="5"/>
  <c r="U68" i="5" s="1"/>
  <c r="T67" i="5"/>
  <c r="S67" i="5"/>
  <c r="R67" i="5"/>
  <c r="V67" i="5" s="1"/>
  <c r="Q67" i="5"/>
  <c r="P67" i="5"/>
  <c r="U67" i="5" s="1"/>
  <c r="G62" i="6" l="1"/>
  <c r="F62" i="6"/>
  <c r="E62" i="6"/>
  <c r="G61" i="6"/>
  <c r="F61" i="6"/>
  <c r="E61" i="6"/>
  <c r="G60" i="6"/>
  <c r="F60" i="6"/>
  <c r="E60" i="6"/>
  <c r="G59" i="6"/>
  <c r="F59" i="6"/>
  <c r="E59" i="6"/>
  <c r="G58" i="6"/>
  <c r="F58" i="6"/>
  <c r="E58" i="6"/>
  <c r="G57" i="6"/>
  <c r="F57" i="6"/>
  <c r="E57" i="6"/>
  <c r="G56" i="6"/>
  <c r="F56" i="6"/>
  <c r="E56" i="6"/>
  <c r="G55" i="6"/>
  <c r="F55" i="6"/>
  <c r="E55" i="6"/>
  <c r="G54" i="6"/>
  <c r="F54" i="6"/>
  <c r="E54" i="6"/>
  <c r="G53" i="6"/>
  <c r="F53" i="6"/>
  <c r="E53" i="6"/>
  <c r="G52" i="6"/>
  <c r="F52" i="6"/>
  <c r="E52" i="6"/>
  <c r="G51" i="6"/>
  <c r="F51" i="6"/>
  <c r="E51" i="6"/>
  <c r="G50" i="6"/>
  <c r="F50" i="6"/>
  <c r="E50" i="6"/>
  <c r="G49" i="6"/>
  <c r="F49" i="6"/>
  <c r="E49" i="6"/>
  <c r="G48" i="6"/>
  <c r="F48" i="6"/>
  <c r="E48" i="6"/>
  <c r="G47" i="6"/>
  <c r="F47" i="6"/>
  <c r="E47" i="6"/>
  <c r="G46" i="6"/>
  <c r="F46" i="6"/>
  <c r="E46" i="6"/>
  <c r="G45" i="6"/>
  <c r="F45" i="6"/>
  <c r="E45" i="6"/>
  <c r="G44" i="6"/>
  <c r="F44" i="6"/>
  <c r="E44" i="6"/>
  <c r="G43" i="6"/>
  <c r="F43" i="6"/>
  <c r="E43" i="6"/>
  <c r="O189" i="2"/>
  <c r="N189" i="2"/>
  <c r="M189" i="2"/>
  <c r="L189" i="2"/>
  <c r="O188" i="2"/>
  <c r="N188" i="2"/>
  <c r="M188" i="2"/>
  <c r="L188" i="2"/>
  <c r="O187" i="2"/>
  <c r="N187" i="2"/>
  <c r="M187" i="2"/>
  <c r="L187" i="2"/>
  <c r="O186" i="2"/>
  <c r="N186" i="2"/>
  <c r="M186" i="2"/>
  <c r="L186" i="2"/>
  <c r="O185" i="2"/>
  <c r="N185" i="2"/>
  <c r="M185" i="2"/>
  <c r="L185" i="2"/>
  <c r="O184" i="2"/>
  <c r="N184" i="2"/>
  <c r="M184" i="2"/>
  <c r="L184" i="2"/>
  <c r="O183" i="2"/>
  <c r="N183" i="2"/>
  <c r="M183" i="2"/>
  <c r="L183" i="2"/>
  <c r="O182" i="2"/>
  <c r="N182" i="2"/>
  <c r="M182" i="2"/>
  <c r="L182" i="2"/>
  <c r="O181" i="2"/>
  <c r="N181" i="2"/>
  <c r="M181" i="2"/>
  <c r="L181" i="2"/>
  <c r="O180" i="2"/>
  <c r="N180" i="2"/>
  <c r="M180" i="2"/>
  <c r="L180" i="2"/>
  <c r="O179" i="2"/>
  <c r="N179" i="2"/>
  <c r="M179" i="2"/>
  <c r="L179" i="2"/>
  <c r="O178" i="2"/>
  <c r="N178" i="2"/>
  <c r="M178" i="2"/>
  <c r="L178" i="2"/>
  <c r="O177" i="2"/>
  <c r="N177" i="2"/>
  <c r="M177" i="2"/>
  <c r="L177" i="2"/>
  <c r="O176" i="2"/>
  <c r="N176" i="2"/>
  <c r="M176" i="2"/>
  <c r="L176" i="2"/>
  <c r="O175" i="2"/>
  <c r="N175" i="2"/>
  <c r="M175" i="2"/>
  <c r="L175" i="2"/>
  <c r="O174" i="2"/>
  <c r="N174" i="2"/>
  <c r="M174" i="2"/>
  <c r="L174" i="2"/>
  <c r="O173" i="2"/>
  <c r="N173" i="2"/>
  <c r="M173" i="2"/>
  <c r="L173" i="2"/>
  <c r="O172" i="2"/>
  <c r="N172" i="2"/>
  <c r="M172" i="2"/>
  <c r="L172" i="2"/>
  <c r="O171" i="2"/>
  <c r="N171" i="2"/>
  <c r="M171" i="2"/>
  <c r="L171" i="2"/>
  <c r="O170" i="2"/>
  <c r="N170" i="2"/>
  <c r="M170" i="2"/>
  <c r="L170" i="2"/>
  <c r="O169" i="2"/>
  <c r="N169" i="2"/>
  <c r="M169" i="2"/>
  <c r="L169" i="2"/>
  <c r="O168" i="2"/>
  <c r="N168" i="2"/>
  <c r="M168" i="2"/>
  <c r="L168" i="2"/>
  <c r="O167" i="2"/>
  <c r="N167" i="2"/>
  <c r="M167" i="2"/>
  <c r="L167" i="2"/>
  <c r="O166" i="2"/>
  <c r="N166" i="2"/>
  <c r="M166" i="2"/>
  <c r="L166" i="2"/>
  <c r="O165" i="2"/>
  <c r="N165" i="2"/>
  <c r="M165" i="2"/>
  <c r="L165" i="2"/>
  <c r="O164" i="2"/>
  <c r="N164" i="2"/>
  <c r="M164" i="2"/>
  <c r="L164" i="2"/>
  <c r="O163" i="2"/>
  <c r="N163" i="2"/>
  <c r="M163" i="2"/>
  <c r="L163" i="2"/>
  <c r="O162" i="2"/>
  <c r="N162" i="2"/>
  <c r="M162" i="2"/>
  <c r="L162" i="2"/>
  <c r="O161" i="2"/>
  <c r="N161" i="2"/>
  <c r="M161" i="2"/>
  <c r="L161" i="2"/>
  <c r="O160" i="2"/>
  <c r="N160" i="2"/>
  <c r="M160" i="2"/>
  <c r="L160" i="2"/>
  <c r="O159" i="2"/>
  <c r="N159" i="2"/>
  <c r="M159" i="2"/>
  <c r="L159" i="2"/>
  <c r="O158" i="2"/>
  <c r="N158" i="2"/>
  <c r="M158" i="2"/>
  <c r="L158" i="2"/>
  <c r="O157" i="2"/>
  <c r="N157" i="2"/>
  <c r="M157" i="2"/>
  <c r="L157" i="2"/>
  <c r="O156" i="2"/>
  <c r="N156" i="2"/>
  <c r="M156" i="2"/>
  <c r="L156" i="2"/>
  <c r="O155" i="2"/>
  <c r="N155" i="2"/>
  <c r="M155" i="2"/>
  <c r="L155" i="2"/>
  <c r="O154" i="2"/>
  <c r="N154" i="2"/>
  <c r="M154" i="2"/>
  <c r="L154" i="2"/>
  <c r="O153" i="2"/>
  <c r="N153" i="2"/>
  <c r="M153" i="2"/>
  <c r="L153" i="2"/>
  <c r="O152" i="2"/>
  <c r="N152" i="2"/>
  <c r="M152" i="2"/>
  <c r="L152" i="2"/>
  <c r="O151" i="2"/>
  <c r="N151" i="2"/>
  <c r="M151" i="2"/>
  <c r="L151" i="2"/>
  <c r="O150" i="2"/>
  <c r="N150" i="2"/>
  <c r="M150" i="2"/>
  <c r="L150" i="2"/>
  <c r="O149" i="2"/>
  <c r="N149" i="2"/>
  <c r="M149" i="2"/>
  <c r="L149" i="2"/>
  <c r="O148" i="2"/>
  <c r="N148" i="2"/>
  <c r="M148" i="2"/>
  <c r="L148" i="2"/>
  <c r="O147" i="2"/>
  <c r="N147" i="2"/>
  <c r="M147" i="2"/>
  <c r="L147" i="2"/>
  <c r="O146" i="2"/>
  <c r="N146" i="2"/>
  <c r="M146" i="2"/>
  <c r="L146" i="2"/>
  <c r="O145" i="2"/>
  <c r="N145" i="2"/>
  <c r="M145" i="2"/>
  <c r="L145" i="2"/>
  <c r="O144" i="2"/>
  <c r="N144" i="2"/>
  <c r="M144" i="2"/>
  <c r="L144" i="2"/>
  <c r="O143" i="2"/>
  <c r="N143" i="2"/>
  <c r="M143" i="2"/>
  <c r="L143" i="2"/>
  <c r="O142" i="2"/>
  <c r="N142" i="2"/>
  <c r="M142" i="2"/>
  <c r="L142" i="2"/>
  <c r="O141" i="2"/>
  <c r="N141" i="2"/>
  <c r="M141" i="2"/>
  <c r="L141" i="2"/>
  <c r="O140" i="2"/>
  <c r="N140" i="2"/>
  <c r="M140" i="2"/>
  <c r="L140" i="2"/>
  <c r="O139" i="2"/>
  <c r="N139" i="2"/>
  <c r="M139" i="2"/>
  <c r="L139" i="2"/>
  <c r="O138" i="2"/>
  <c r="N138" i="2"/>
  <c r="M138" i="2"/>
  <c r="L138" i="2"/>
  <c r="O137" i="2"/>
  <c r="N137" i="2"/>
  <c r="M137" i="2"/>
  <c r="L137" i="2"/>
  <c r="O136" i="2"/>
  <c r="N136" i="2"/>
  <c r="M136" i="2"/>
  <c r="L136" i="2"/>
  <c r="O135" i="2"/>
  <c r="N135" i="2"/>
  <c r="M135" i="2"/>
  <c r="L135" i="2"/>
  <c r="O134" i="2"/>
  <c r="N134" i="2"/>
  <c r="M134" i="2"/>
  <c r="L134" i="2"/>
  <c r="O133" i="2"/>
  <c r="N133" i="2"/>
  <c r="M133" i="2"/>
  <c r="L133" i="2"/>
  <c r="O132" i="2"/>
  <c r="N132" i="2"/>
  <c r="M132" i="2"/>
  <c r="L132" i="2"/>
  <c r="O131" i="2"/>
  <c r="N131" i="2"/>
  <c r="M131" i="2"/>
  <c r="L131" i="2"/>
  <c r="T66" i="5"/>
  <c r="S66" i="5"/>
  <c r="R66" i="5"/>
  <c r="V66" i="5" s="1"/>
  <c r="Q66" i="5"/>
  <c r="P66" i="5"/>
  <c r="U66" i="5" s="1"/>
  <c r="T65" i="5"/>
  <c r="S65" i="5"/>
  <c r="R65" i="5"/>
  <c r="V65" i="5" s="1"/>
  <c r="Q65" i="5"/>
  <c r="P65" i="5"/>
  <c r="U65" i="5" s="1"/>
  <c r="T64" i="5"/>
  <c r="S64" i="5"/>
  <c r="R64" i="5"/>
  <c r="V64" i="5" s="1"/>
  <c r="Q64" i="5"/>
  <c r="U64" i="5" s="1"/>
  <c r="P64" i="5"/>
  <c r="T63" i="5"/>
  <c r="S63" i="5"/>
  <c r="R63" i="5"/>
  <c r="V63" i="5" s="1"/>
  <c r="Q63" i="5"/>
  <c r="P63" i="5"/>
  <c r="U63" i="5" s="1"/>
  <c r="T62" i="5"/>
  <c r="S62" i="5"/>
  <c r="R62" i="5"/>
  <c r="V62" i="5" s="1"/>
  <c r="Q62" i="5"/>
  <c r="P62" i="5"/>
  <c r="U62" i="5" s="1"/>
  <c r="T61" i="5"/>
  <c r="S61" i="5"/>
  <c r="R61" i="5"/>
  <c r="V61" i="5" s="1"/>
  <c r="Q61" i="5"/>
  <c r="P61" i="5"/>
  <c r="U61" i="5" s="1"/>
  <c r="T60" i="5"/>
  <c r="S60" i="5"/>
  <c r="R60" i="5"/>
  <c r="V60" i="5" s="1"/>
  <c r="Q60" i="5"/>
  <c r="U60" i="5" s="1"/>
  <c r="P60" i="5"/>
  <c r="T59" i="5"/>
  <c r="S59" i="5"/>
  <c r="R59" i="5"/>
  <c r="V59" i="5" s="1"/>
  <c r="Q59" i="5"/>
  <c r="P59" i="5"/>
  <c r="U59" i="5" s="1"/>
  <c r="T58" i="5"/>
  <c r="S58" i="5"/>
  <c r="R58" i="5"/>
  <c r="V58" i="5" s="1"/>
  <c r="Q58" i="5"/>
  <c r="P58" i="5"/>
  <c r="U58" i="5" s="1"/>
  <c r="T57" i="5"/>
  <c r="S57" i="5"/>
  <c r="R57" i="5"/>
  <c r="V57" i="5" s="1"/>
  <c r="Q57" i="5"/>
  <c r="P57" i="5"/>
  <c r="U57" i="5" s="1"/>
  <c r="T56" i="5"/>
  <c r="S56" i="5"/>
  <c r="R56" i="5"/>
  <c r="V56" i="5" s="1"/>
  <c r="Q56" i="5"/>
  <c r="U56" i="5" s="1"/>
  <c r="P56" i="5"/>
  <c r="T55" i="5"/>
  <c r="S55" i="5"/>
  <c r="R55" i="5"/>
  <c r="V55" i="5" s="1"/>
  <c r="Q55" i="5"/>
  <c r="P55" i="5"/>
  <c r="U55" i="5" s="1"/>
  <c r="T54" i="5"/>
  <c r="S54" i="5"/>
  <c r="R54" i="5"/>
  <c r="V54" i="5" s="1"/>
  <c r="Q54" i="5"/>
  <c r="P54" i="5"/>
  <c r="U54" i="5" s="1"/>
  <c r="T53" i="5"/>
  <c r="S53" i="5"/>
  <c r="R53" i="5"/>
  <c r="V53" i="5" s="1"/>
  <c r="Q53" i="5"/>
  <c r="P53" i="5"/>
  <c r="U53" i="5" s="1"/>
  <c r="T52" i="5"/>
  <c r="S52" i="5"/>
  <c r="R52" i="5"/>
  <c r="V52" i="5" s="1"/>
  <c r="Q52" i="5"/>
  <c r="U52" i="5" s="1"/>
  <c r="P52" i="5"/>
  <c r="T51" i="5"/>
  <c r="S51" i="5"/>
  <c r="R51" i="5"/>
  <c r="V51" i="5" s="1"/>
  <c r="Q51" i="5"/>
  <c r="P51" i="5"/>
  <c r="U51" i="5" s="1"/>
  <c r="T50" i="5"/>
  <c r="S50" i="5"/>
  <c r="R50" i="5"/>
  <c r="V50" i="5" s="1"/>
  <c r="Q50" i="5"/>
  <c r="P50" i="5"/>
  <c r="U50" i="5" s="1"/>
  <c r="T49" i="5"/>
  <c r="S49" i="5"/>
  <c r="R49" i="5"/>
  <c r="V49" i="5" s="1"/>
  <c r="Q49" i="5"/>
  <c r="P49" i="5"/>
  <c r="U49" i="5" s="1"/>
  <c r="T48" i="5"/>
  <c r="S48" i="5"/>
  <c r="R48" i="5"/>
  <c r="V48" i="5" s="1"/>
  <c r="Q48" i="5"/>
  <c r="U48" i="5" s="1"/>
  <c r="P48" i="5"/>
  <c r="T47" i="5"/>
  <c r="S47" i="5"/>
  <c r="R47" i="5"/>
  <c r="V47" i="5" s="1"/>
  <c r="Q47" i="5"/>
  <c r="P47" i="5"/>
  <c r="U47" i="5" s="1"/>
  <c r="T46" i="5"/>
  <c r="S46" i="5"/>
  <c r="R46" i="5"/>
  <c r="V46" i="5" s="1"/>
  <c r="Q46" i="5"/>
  <c r="P46" i="5"/>
  <c r="U46" i="5" s="1"/>
  <c r="G42" i="6" l="1"/>
  <c r="F42" i="6"/>
  <c r="E42" i="6"/>
  <c r="G41" i="6"/>
  <c r="F41" i="6"/>
  <c r="E41" i="6"/>
  <c r="G40" i="6"/>
  <c r="F40" i="6"/>
  <c r="E40" i="6"/>
  <c r="G39" i="6"/>
  <c r="F39" i="6"/>
  <c r="E39" i="6"/>
  <c r="G38" i="6"/>
  <c r="F38" i="6"/>
  <c r="E38" i="6"/>
  <c r="G37" i="6"/>
  <c r="F37" i="6"/>
  <c r="E37" i="6"/>
  <c r="G36" i="6"/>
  <c r="F36" i="6"/>
  <c r="E36" i="6"/>
  <c r="G35" i="6"/>
  <c r="F35" i="6"/>
  <c r="E35" i="6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F28" i="6"/>
  <c r="E28" i="6"/>
  <c r="G27" i="6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E23" i="6"/>
  <c r="O130" i="2"/>
  <c r="N130" i="2"/>
  <c r="M130" i="2"/>
  <c r="L130" i="2"/>
  <c r="O129" i="2"/>
  <c r="N129" i="2"/>
  <c r="M129" i="2"/>
  <c r="L129" i="2"/>
  <c r="O128" i="2"/>
  <c r="N128" i="2"/>
  <c r="M128" i="2"/>
  <c r="L128" i="2"/>
  <c r="O127" i="2"/>
  <c r="N127" i="2"/>
  <c r="M127" i="2"/>
  <c r="L127" i="2"/>
  <c r="O126" i="2"/>
  <c r="N126" i="2"/>
  <c r="M126" i="2"/>
  <c r="L126" i="2"/>
  <c r="O125" i="2"/>
  <c r="N125" i="2"/>
  <c r="M125" i="2"/>
  <c r="L125" i="2"/>
  <c r="O124" i="2"/>
  <c r="N124" i="2"/>
  <c r="M124" i="2"/>
  <c r="L124" i="2"/>
  <c r="O123" i="2"/>
  <c r="N123" i="2"/>
  <c r="M123" i="2"/>
  <c r="L123" i="2"/>
  <c r="O122" i="2"/>
  <c r="N122" i="2"/>
  <c r="M122" i="2"/>
  <c r="L122" i="2"/>
  <c r="O121" i="2"/>
  <c r="N121" i="2"/>
  <c r="M121" i="2"/>
  <c r="L121" i="2"/>
  <c r="O120" i="2"/>
  <c r="N120" i="2"/>
  <c r="M120" i="2"/>
  <c r="L120" i="2"/>
  <c r="O119" i="2"/>
  <c r="N119" i="2"/>
  <c r="M119" i="2"/>
  <c r="L119" i="2"/>
  <c r="O118" i="2"/>
  <c r="N118" i="2"/>
  <c r="M118" i="2"/>
  <c r="L118" i="2"/>
  <c r="O117" i="2"/>
  <c r="N117" i="2"/>
  <c r="M117" i="2"/>
  <c r="L117" i="2"/>
  <c r="O116" i="2"/>
  <c r="N116" i="2"/>
  <c r="M116" i="2"/>
  <c r="L116" i="2"/>
  <c r="O115" i="2"/>
  <c r="N115" i="2"/>
  <c r="M115" i="2"/>
  <c r="L115" i="2"/>
  <c r="O114" i="2"/>
  <c r="N114" i="2"/>
  <c r="M114" i="2"/>
  <c r="L114" i="2"/>
  <c r="O113" i="2"/>
  <c r="N113" i="2"/>
  <c r="M113" i="2"/>
  <c r="L113" i="2"/>
  <c r="O112" i="2"/>
  <c r="N112" i="2"/>
  <c r="M112" i="2"/>
  <c r="L112" i="2"/>
  <c r="O111" i="2"/>
  <c r="N111" i="2"/>
  <c r="M111" i="2"/>
  <c r="L111" i="2"/>
  <c r="O110" i="2"/>
  <c r="N110" i="2"/>
  <c r="M110" i="2"/>
  <c r="L110" i="2"/>
  <c r="O109" i="2"/>
  <c r="N109" i="2"/>
  <c r="M109" i="2"/>
  <c r="L109" i="2"/>
  <c r="O108" i="2"/>
  <c r="N108" i="2"/>
  <c r="M108" i="2"/>
  <c r="L108" i="2"/>
  <c r="O107" i="2"/>
  <c r="N107" i="2"/>
  <c r="M107" i="2"/>
  <c r="L107" i="2"/>
  <c r="O106" i="2"/>
  <c r="N106" i="2"/>
  <c r="M106" i="2"/>
  <c r="L106" i="2"/>
  <c r="O105" i="2"/>
  <c r="N105" i="2"/>
  <c r="M105" i="2"/>
  <c r="L105" i="2"/>
  <c r="O104" i="2"/>
  <c r="N104" i="2"/>
  <c r="M104" i="2"/>
  <c r="L104" i="2"/>
  <c r="O103" i="2"/>
  <c r="N103" i="2"/>
  <c r="M103" i="2"/>
  <c r="L103" i="2"/>
  <c r="O102" i="2"/>
  <c r="N102" i="2"/>
  <c r="M102" i="2"/>
  <c r="L102" i="2"/>
  <c r="O101" i="2"/>
  <c r="N101" i="2"/>
  <c r="M101" i="2"/>
  <c r="L101" i="2"/>
  <c r="O100" i="2"/>
  <c r="N100" i="2"/>
  <c r="M100" i="2"/>
  <c r="L100" i="2"/>
  <c r="O99" i="2"/>
  <c r="N99" i="2"/>
  <c r="M99" i="2"/>
  <c r="L99" i="2"/>
  <c r="O98" i="2"/>
  <c r="N98" i="2"/>
  <c r="M98" i="2"/>
  <c r="L98" i="2"/>
  <c r="O97" i="2"/>
  <c r="N97" i="2"/>
  <c r="M97" i="2"/>
  <c r="L97" i="2"/>
  <c r="O96" i="2"/>
  <c r="N96" i="2"/>
  <c r="M96" i="2"/>
  <c r="L96" i="2"/>
  <c r="O95" i="2"/>
  <c r="N95" i="2"/>
  <c r="M95" i="2"/>
  <c r="L95" i="2"/>
  <c r="O94" i="2"/>
  <c r="N94" i="2"/>
  <c r="M94" i="2"/>
  <c r="L94" i="2"/>
  <c r="O93" i="2"/>
  <c r="N93" i="2"/>
  <c r="M93" i="2"/>
  <c r="L93" i="2"/>
  <c r="O92" i="2"/>
  <c r="N92" i="2"/>
  <c r="M92" i="2"/>
  <c r="L92" i="2"/>
  <c r="O91" i="2"/>
  <c r="N91" i="2"/>
  <c r="M91" i="2"/>
  <c r="L91" i="2"/>
  <c r="O90" i="2"/>
  <c r="N90" i="2"/>
  <c r="M90" i="2"/>
  <c r="L90" i="2"/>
  <c r="O89" i="2"/>
  <c r="N89" i="2"/>
  <c r="M89" i="2"/>
  <c r="L89" i="2"/>
  <c r="O88" i="2"/>
  <c r="N88" i="2"/>
  <c r="M88" i="2"/>
  <c r="L88" i="2"/>
  <c r="O87" i="2"/>
  <c r="N87" i="2"/>
  <c r="M87" i="2"/>
  <c r="L87" i="2"/>
  <c r="O86" i="2"/>
  <c r="N86" i="2"/>
  <c r="M86" i="2"/>
  <c r="L86" i="2"/>
  <c r="O85" i="2"/>
  <c r="N85" i="2"/>
  <c r="M85" i="2"/>
  <c r="L85" i="2"/>
  <c r="O84" i="2"/>
  <c r="N84" i="2"/>
  <c r="M84" i="2"/>
  <c r="L84" i="2"/>
  <c r="O83" i="2"/>
  <c r="N83" i="2"/>
  <c r="M83" i="2"/>
  <c r="L83" i="2"/>
  <c r="O82" i="2"/>
  <c r="N82" i="2"/>
  <c r="M82" i="2"/>
  <c r="L82" i="2"/>
  <c r="O81" i="2"/>
  <c r="N81" i="2"/>
  <c r="M81" i="2"/>
  <c r="L81" i="2"/>
  <c r="O80" i="2"/>
  <c r="N80" i="2"/>
  <c r="M80" i="2"/>
  <c r="L80" i="2"/>
  <c r="O79" i="2"/>
  <c r="N79" i="2"/>
  <c r="M79" i="2"/>
  <c r="L79" i="2"/>
  <c r="O78" i="2"/>
  <c r="N78" i="2"/>
  <c r="M78" i="2"/>
  <c r="L78" i="2"/>
  <c r="O77" i="2"/>
  <c r="N77" i="2"/>
  <c r="M77" i="2"/>
  <c r="L77" i="2"/>
  <c r="O76" i="2"/>
  <c r="N76" i="2"/>
  <c r="M76" i="2"/>
  <c r="L76" i="2"/>
  <c r="O75" i="2"/>
  <c r="N75" i="2"/>
  <c r="M75" i="2"/>
  <c r="L75" i="2"/>
  <c r="O74" i="2"/>
  <c r="N74" i="2"/>
  <c r="M74" i="2"/>
  <c r="L74" i="2"/>
  <c r="O73" i="2"/>
  <c r="N73" i="2"/>
  <c r="M73" i="2"/>
  <c r="L73" i="2"/>
  <c r="O72" i="2"/>
  <c r="N72" i="2"/>
  <c r="M72" i="2"/>
  <c r="L72" i="2"/>
  <c r="O71" i="2"/>
  <c r="N71" i="2"/>
  <c r="M71" i="2"/>
  <c r="L71" i="2"/>
  <c r="O70" i="2"/>
  <c r="N70" i="2"/>
  <c r="M70" i="2"/>
  <c r="L70" i="2"/>
  <c r="O69" i="2"/>
  <c r="N69" i="2"/>
  <c r="M69" i="2"/>
  <c r="L69" i="2"/>
  <c r="O68" i="2"/>
  <c r="N68" i="2"/>
  <c r="M68" i="2"/>
  <c r="L68" i="2"/>
  <c r="O67" i="2"/>
  <c r="N67" i="2"/>
  <c r="M67" i="2"/>
  <c r="L67" i="2"/>
  <c r="O66" i="2"/>
  <c r="N66" i="2"/>
  <c r="M66" i="2"/>
  <c r="L66" i="2"/>
  <c r="O65" i="2"/>
  <c r="N65" i="2"/>
  <c r="M65" i="2"/>
  <c r="L65" i="2"/>
  <c r="O64" i="2"/>
  <c r="N64" i="2"/>
  <c r="M64" i="2"/>
  <c r="L64" i="2"/>
  <c r="O63" i="2"/>
  <c r="N63" i="2"/>
  <c r="M63" i="2"/>
  <c r="L63" i="2"/>
  <c r="O62" i="2"/>
  <c r="N62" i="2"/>
  <c r="M62" i="2"/>
  <c r="L62" i="2"/>
  <c r="O61" i="2"/>
  <c r="N61" i="2"/>
  <c r="M61" i="2"/>
  <c r="L61" i="2"/>
  <c r="O60" i="2"/>
  <c r="N60" i="2"/>
  <c r="M60" i="2"/>
  <c r="L60" i="2"/>
  <c r="O59" i="2"/>
  <c r="N59" i="2"/>
  <c r="M59" i="2"/>
  <c r="L59" i="2"/>
  <c r="O58" i="2"/>
  <c r="N58" i="2"/>
  <c r="M58" i="2"/>
  <c r="L58" i="2"/>
  <c r="T45" i="5"/>
  <c r="S45" i="5"/>
  <c r="R45" i="5"/>
  <c r="V45" i="5" s="1"/>
  <c r="Q45" i="5"/>
  <c r="P45" i="5"/>
  <c r="U45" i="5" s="1"/>
  <c r="T44" i="5"/>
  <c r="S44" i="5"/>
  <c r="R44" i="5"/>
  <c r="V44" i="5" s="1"/>
  <c r="Q44" i="5"/>
  <c r="P44" i="5"/>
  <c r="U44" i="5" s="1"/>
  <c r="T43" i="5"/>
  <c r="S43" i="5"/>
  <c r="R43" i="5"/>
  <c r="V43" i="5" s="1"/>
  <c r="Q43" i="5"/>
  <c r="U43" i="5" s="1"/>
  <c r="P43" i="5"/>
  <c r="T42" i="5"/>
  <c r="S42" i="5"/>
  <c r="R42" i="5"/>
  <c r="V42" i="5" s="1"/>
  <c r="Q42" i="5"/>
  <c r="P42" i="5"/>
  <c r="U42" i="5" s="1"/>
  <c r="T41" i="5"/>
  <c r="S41" i="5"/>
  <c r="R41" i="5"/>
  <c r="V41" i="5" s="1"/>
  <c r="Q41" i="5"/>
  <c r="P41" i="5"/>
  <c r="U41" i="5" s="1"/>
  <c r="T40" i="5"/>
  <c r="S40" i="5"/>
  <c r="R40" i="5"/>
  <c r="V40" i="5" s="1"/>
  <c r="Q40" i="5"/>
  <c r="P40" i="5"/>
  <c r="U40" i="5" s="1"/>
  <c r="T39" i="5"/>
  <c r="S39" i="5"/>
  <c r="R39" i="5"/>
  <c r="V39" i="5" s="1"/>
  <c r="Q39" i="5"/>
  <c r="U39" i="5" s="1"/>
  <c r="P39" i="5"/>
  <c r="T38" i="5"/>
  <c r="S38" i="5"/>
  <c r="R38" i="5"/>
  <c r="V38" i="5" s="1"/>
  <c r="Q38" i="5"/>
  <c r="P38" i="5"/>
  <c r="U38" i="5" s="1"/>
  <c r="T37" i="5"/>
  <c r="S37" i="5"/>
  <c r="R37" i="5"/>
  <c r="V37" i="5" s="1"/>
  <c r="Q37" i="5"/>
  <c r="P37" i="5"/>
  <c r="U37" i="5" s="1"/>
  <c r="T36" i="5"/>
  <c r="S36" i="5"/>
  <c r="R36" i="5"/>
  <c r="V36" i="5" s="1"/>
  <c r="Q36" i="5"/>
  <c r="P36" i="5"/>
  <c r="U36" i="5" s="1"/>
  <c r="T35" i="5"/>
  <c r="S35" i="5"/>
  <c r="R35" i="5"/>
  <c r="V35" i="5" s="1"/>
  <c r="Q35" i="5"/>
  <c r="U35" i="5" s="1"/>
  <c r="P35" i="5"/>
  <c r="T34" i="5"/>
  <c r="S34" i="5"/>
  <c r="R34" i="5"/>
  <c r="V34" i="5" s="1"/>
  <c r="Q34" i="5"/>
  <c r="P34" i="5"/>
  <c r="U34" i="5" s="1"/>
  <c r="T33" i="5"/>
  <c r="S33" i="5"/>
  <c r="R33" i="5"/>
  <c r="V33" i="5" s="1"/>
  <c r="Q33" i="5"/>
  <c r="P33" i="5"/>
  <c r="U33" i="5" s="1"/>
  <c r="T32" i="5"/>
  <c r="S32" i="5"/>
  <c r="R32" i="5"/>
  <c r="V32" i="5" s="1"/>
  <c r="Q32" i="5"/>
  <c r="P32" i="5"/>
  <c r="U32" i="5" s="1"/>
  <c r="T31" i="5"/>
  <c r="S31" i="5"/>
  <c r="R31" i="5"/>
  <c r="V31" i="5" s="1"/>
  <c r="Q31" i="5"/>
  <c r="U31" i="5" s="1"/>
  <c r="P31" i="5"/>
  <c r="T30" i="5"/>
  <c r="S30" i="5"/>
  <c r="R30" i="5"/>
  <c r="V30" i="5" s="1"/>
  <c r="Q30" i="5"/>
  <c r="P30" i="5"/>
  <c r="U30" i="5" s="1"/>
  <c r="T29" i="5"/>
  <c r="S29" i="5"/>
  <c r="R29" i="5"/>
  <c r="V29" i="5" s="1"/>
  <c r="Q29" i="5"/>
  <c r="P29" i="5"/>
  <c r="U29" i="5" s="1"/>
  <c r="T28" i="5"/>
  <c r="S28" i="5"/>
  <c r="R28" i="5"/>
  <c r="V28" i="5" s="1"/>
  <c r="Q28" i="5"/>
  <c r="U28" i="5" s="1"/>
  <c r="P28" i="5"/>
  <c r="T27" i="5"/>
  <c r="S27" i="5"/>
  <c r="R27" i="5"/>
  <c r="V27" i="5" s="1"/>
  <c r="Q27" i="5"/>
  <c r="U27" i="5" s="1"/>
  <c r="P27" i="5"/>
  <c r="T26" i="5"/>
  <c r="S26" i="5"/>
  <c r="R26" i="5"/>
  <c r="V26" i="5" s="1"/>
  <c r="Q26" i="5"/>
  <c r="P26" i="5"/>
  <c r="U26" i="5" s="1"/>
  <c r="T25" i="5"/>
  <c r="S25" i="5"/>
  <c r="R25" i="5"/>
  <c r="V25" i="5" s="1"/>
  <c r="Q25" i="5"/>
  <c r="P25" i="5"/>
  <c r="U25" i="5" s="1"/>
  <c r="T24" i="5"/>
  <c r="S24" i="5"/>
  <c r="R24" i="5"/>
  <c r="V24" i="5" s="1"/>
  <c r="Q24" i="5"/>
  <c r="U24" i="5" s="1"/>
  <c r="P24" i="5"/>
  <c r="O57" i="2" l="1"/>
  <c r="N57" i="2"/>
  <c r="M57" i="2"/>
  <c r="L57" i="2"/>
  <c r="O56" i="2"/>
  <c r="N56" i="2"/>
  <c r="M56" i="2"/>
  <c r="L56" i="2"/>
  <c r="O55" i="2"/>
  <c r="N55" i="2"/>
  <c r="M55" i="2"/>
  <c r="L55" i="2"/>
  <c r="O54" i="2"/>
  <c r="N54" i="2"/>
  <c r="M54" i="2"/>
  <c r="L54" i="2"/>
  <c r="T23" i="5"/>
  <c r="S23" i="5"/>
  <c r="R23" i="5"/>
  <c r="V23" i="5" s="1"/>
  <c r="Q23" i="5"/>
  <c r="P23" i="5"/>
  <c r="U23" i="5" s="1"/>
  <c r="G22" i="6" l="1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O53" i="2"/>
  <c r="N53" i="2"/>
  <c r="M53" i="2"/>
  <c r="L53" i="2"/>
  <c r="O52" i="2"/>
  <c r="N52" i="2"/>
  <c r="M52" i="2"/>
  <c r="L52" i="2"/>
  <c r="O51" i="2"/>
  <c r="N51" i="2"/>
  <c r="M51" i="2"/>
  <c r="L51" i="2"/>
  <c r="O50" i="2"/>
  <c r="N50" i="2"/>
  <c r="M50" i="2"/>
  <c r="L50" i="2"/>
  <c r="O49" i="2"/>
  <c r="N49" i="2"/>
  <c r="M49" i="2"/>
  <c r="L49" i="2"/>
  <c r="O48" i="2"/>
  <c r="N48" i="2"/>
  <c r="M48" i="2"/>
  <c r="L48" i="2"/>
  <c r="O47" i="2"/>
  <c r="N47" i="2"/>
  <c r="M47" i="2"/>
  <c r="L47" i="2"/>
  <c r="O46" i="2"/>
  <c r="N46" i="2"/>
  <c r="M46" i="2"/>
  <c r="L46" i="2"/>
  <c r="O45" i="2"/>
  <c r="N45" i="2"/>
  <c r="M45" i="2"/>
  <c r="L45" i="2"/>
  <c r="O44" i="2"/>
  <c r="N44" i="2"/>
  <c r="M44" i="2"/>
  <c r="L44" i="2"/>
  <c r="O43" i="2"/>
  <c r="N43" i="2"/>
  <c r="M43" i="2"/>
  <c r="L43" i="2"/>
  <c r="O42" i="2"/>
  <c r="N42" i="2"/>
  <c r="M42" i="2"/>
  <c r="L42" i="2"/>
  <c r="O41" i="2"/>
  <c r="N41" i="2"/>
  <c r="M41" i="2"/>
  <c r="L41" i="2"/>
  <c r="O40" i="2"/>
  <c r="N40" i="2"/>
  <c r="M40" i="2"/>
  <c r="L40" i="2"/>
  <c r="O39" i="2"/>
  <c r="N39" i="2"/>
  <c r="M39" i="2"/>
  <c r="L39" i="2"/>
  <c r="O38" i="2"/>
  <c r="N38" i="2"/>
  <c r="M38" i="2"/>
  <c r="L38" i="2"/>
  <c r="O37" i="2"/>
  <c r="N37" i="2"/>
  <c r="M37" i="2"/>
  <c r="L37" i="2"/>
  <c r="O36" i="2"/>
  <c r="N36" i="2"/>
  <c r="M36" i="2"/>
  <c r="L36" i="2"/>
  <c r="O35" i="2"/>
  <c r="N35" i="2"/>
  <c r="M35" i="2"/>
  <c r="L35" i="2"/>
  <c r="O34" i="2"/>
  <c r="N34" i="2"/>
  <c r="M34" i="2"/>
  <c r="L34" i="2"/>
  <c r="O33" i="2"/>
  <c r="N33" i="2"/>
  <c r="M33" i="2"/>
  <c r="L33" i="2"/>
  <c r="O32" i="2"/>
  <c r="N32" i="2"/>
  <c r="M32" i="2"/>
  <c r="L32" i="2"/>
  <c r="O31" i="2"/>
  <c r="N31" i="2"/>
  <c r="M31" i="2"/>
  <c r="L31" i="2"/>
  <c r="O30" i="2"/>
  <c r="N30" i="2"/>
  <c r="M30" i="2"/>
  <c r="L30" i="2"/>
  <c r="O29" i="2"/>
  <c r="N29" i="2"/>
  <c r="M29" i="2"/>
  <c r="L29" i="2"/>
  <c r="O28" i="2"/>
  <c r="N28" i="2"/>
  <c r="M28" i="2"/>
  <c r="L28" i="2"/>
  <c r="O27" i="2"/>
  <c r="N27" i="2"/>
  <c r="M27" i="2"/>
  <c r="L27" i="2"/>
  <c r="O26" i="2"/>
  <c r="N26" i="2"/>
  <c r="M26" i="2"/>
  <c r="L26" i="2"/>
  <c r="O25" i="2"/>
  <c r="N25" i="2"/>
  <c r="M25" i="2"/>
  <c r="L25" i="2"/>
  <c r="O24" i="2"/>
  <c r="N24" i="2"/>
  <c r="M24" i="2"/>
  <c r="L24" i="2"/>
  <c r="O23" i="2"/>
  <c r="N23" i="2"/>
  <c r="M23" i="2"/>
  <c r="L23" i="2"/>
  <c r="O22" i="2"/>
  <c r="N22" i="2"/>
  <c r="M22" i="2"/>
  <c r="L22" i="2"/>
  <c r="O21" i="2"/>
  <c r="N21" i="2"/>
  <c r="M21" i="2"/>
  <c r="L21" i="2"/>
  <c r="O20" i="2"/>
  <c r="N20" i="2"/>
  <c r="M20" i="2"/>
  <c r="L20" i="2"/>
  <c r="O19" i="2"/>
  <c r="N19" i="2"/>
  <c r="M19" i="2"/>
  <c r="L19" i="2"/>
  <c r="O18" i="2"/>
  <c r="N18" i="2"/>
  <c r="M18" i="2"/>
  <c r="L18" i="2"/>
  <c r="O17" i="2"/>
  <c r="N17" i="2"/>
  <c r="M17" i="2"/>
  <c r="L17" i="2"/>
  <c r="O16" i="2"/>
  <c r="N16" i="2"/>
  <c r="M16" i="2"/>
  <c r="L16" i="2"/>
  <c r="O15" i="2"/>
  <c r="N15" i="2"/>
  <c r="M15" i="2"/>
  <c r="L15" i="2"/>
  <c r="O14" i="2"/>
  <c r="N14" i="2"/>
  <c r="M14" i="2"/>
  <c r="L14" i="2"/>
  <c r="O13" i="2"/>
  <c r="N13" i="2"/>
  <c r="M13" i="2"/>
  <c r="L13" i="2"/>
  <c r="O12" i="2"/>
  <c r="N12" i="2"/>
  <c r="M12" i="2"/>
  <c r="L12" i="2"/>
  <c r="O11" i="2"/>
  <c r="N11" i="2"/>
  <c r="M11" i="2"/>
  <c r="L11" i="2"/>
  <c r="O10" i="2"/>
  <c r="N10" i="2"/>
  <c r="M10" i="2"/>
  <c r="L10" i="2"/>
  <c r="O9" i="2"/>
  <c r="N9" i="2"/>
  <c r="M9" i="2"/>
  <c r="L9" i="2"/>
  <c r="O8" i="2"/>
  <c r="N8" i="2"/>
  <c r="M8" i="2"/>
  <c r="L8" i="2"/>
  <c r="O7" i="2"/>
  <c r="N7" i="2"/>
  <c r="M7" i="2"/>
  <c r="L7" i="2"/>
  <c r="O6" i="2"/>
  <c r="N6" i="2"/>
  <c r="M6" i="2"/>
  <c r="L6" i="2"/>
  <c r="O5" i="2"/>
  <c r="N5" i="2"/>
  <c r="M5" i="2"/>
  <c r="L5" i="2"/>
  <c r="O4" i="2"/>
  <c r="N4" i="2"/>
  <c r="M4" i="2"/>
  <c r="L4" i="2"/>
  <c r="O3" i="2"/>
  <c r="N3" i="2"/>
  <c r="M3" i="2"/>
  <c r="L3" i="2"/>
  <c r="T22" i="5"/>
  <c r="S22" i="5"/>
  <c r="R22" i="5"/>
  <c r="V22" i="5" s="1"/>
  <c r="Q22" i="5"/>
  <c r="P22" i="5"/>
  <c r="T21" i="5"/>
  <c r="S21" i="5"/>
  <c r="R21" i="5"/>
  <c r="V21" i="5" s="1"/>
  <c r="Q21" i="5"/>
  <c r="P21" i="5"/>
  <c r="T20" i="5"/>
  <c r="S20" i="5"/>
  <c r="R20" i="5"/>
  <c r="Q20" i="5"/>
  <c r="P20" i="5"/>
  <c r="U20" i="5" s="1"/>
  <c r="T19" i="5"/>
  <c r="S19" i="5"/>
  <c r="R19" i="5"/>
  <c r="V19" i="5" s="1"/>
  <c r="Q19" i="5"/>
  <c r="P19" i="5"/>
  <c r="U19" i="5" s="1"/>
  <c r="T18" i="5"/>
  <c r="S18" i="5"/>
  <c r="R18" i="5"/>
  <c r="V18" i="5" s="1"/>
  <c r="Q18" i="5"/>
  <c r="P18" i="5"/>
  <c r="T17" i="5"/>
  <c r="S17" i="5"/>
  <c r="R17" i="5"/>
  <c r="V17" i="5" s="1"/>
  <c r="Q17" i="5"/>
  <c r="P17" i="5"/>
  <c r="T16" i="5"/>
  <c r="S16" i="5"/>
  <c r="R16" i="5"/>
  <c r="Q16" i="5"/>
  <c r="P16" i="5"/>
  <c r="U16" i="5" s="1"/>
  <c r="T15" i="5"/>
  <c r="S15" i="5"/>
  <c r="R15" i="5"/>
  <c r="V15" i="5" s="1"/>
  <c r="Q15" i="5"/>
  <c r="P15" i="5"/>
  <c r="U15" i="5" s="1"/>
  <c r="T14" i="5"/>
  <c r="S14" i="5"/>
  <c r="R14" i="5"/>
  <c r="V14" i="5" s="1"/>
  <c r="Q14" i="5"/>
  <c r="P14" i="5"/>
  <c r="T13" i="5"/>
  <c r="S13" i="5"/>
  <c r="R13" i="5"/>
  <c r="V13" i="5" s="1"/>
  <c r="Q13" i="5"/>
  <c r="P13" i="5"/>
  <c r="T12" i="5"/>
  <c r="S12" i="5"/>
  <c r="R12" i="5"/>
  <c r="Q12" i="5"/>
  <c r="P12" i="5"/>
  <c r="U12" i="5" s="1"/>
  <c r="T11" i="5"/>
  <c r="S11" i="5"/>
  <c r="R11" i="5"/>
  <c r="V11" i="5" s="1"/>
  <c r="Q11" i="5"/>
  <c r="P11" i="5"/>
  <c r="U11" i="5" s="1"/>
  <c r="T10" i="5"/>
  <c r="S10" i="5"/>
  <c r="R10" i="5"/>
  <c r="V10" i="5" s="1"/>
  <c r="Q10" i="5"/>
  <c r="P10" i="5"/>
  <c r="T9" i="5"/>
  <c r="S9" i="5"/>
  <c r="R9" i="5"/>
  <c r="V9" i="5" s="1"/>
  <c r="Q9" i="5"/>
  <c r="P9" i="5"/>
  <c r="T8" i="5"/>
  <c r="S8" i="5"/>
  <c r="R8" i="5"/>
  <c r="Q8" i="5"/>
  <c r="P8" i="5"/>
  <c r="U8" i="5" s="1"/>
  <c r="T7" i="5"/>
  <c r="S7" i="5"/>
  <c r="R7" i="5"/>
  <c r="V7" i="5" s="1"/>
  <c r="Q7" i="5"/>
  <c r="P7" i="5"/>
  <c r="U7" i="5" s="1"/>
  <c r="T6" i="5"/>
  <c r="S6" i="5"/>
  <c r="R6" i="5"/>
  <c r="V6" i="5" s="1"/>
  <c r="Q6" i="5"/>
  <c r="P6" i="5"/>
  <c r="T5" i="5"/>
  <c r="S5" i="5"/>
  <c r="R5" i="5"/>
  <c r="V5" i="5" s="1"/>
  <c r="Q5" i="5"/>
  <c r="P5" i="5"/>
  <c r="T4" i="5"/>
  <c r="S4" i="5"/>
  <c r="R4" i="5"/>
  <c r="Q4" i="5"/>
  <c r="P4" i="5"/>
  <c r="U4" i="5" s="1"/>
  <c r="T3" i="5"/>
  <c r="S3" i="5"/>
  <c r="R3" i="5"/>
  <c r="V3" i="5" s="1"/>
  <c r="Q3" i="5"/>
  <c r="P3" i="5"/>
  <c r="U3" i="5" s="1"/>
  <c r="V4" i="5" l="1"/>
  <c r="U5" i="5"/>
  <c r="U6" i="5"/>
  <c r="V8" i="5"/>
  <c r="U9" i="5"/>
  <c r="U10" i="5"/>
  <c r="V12" i="5"/>
  <c r="U13" i="5"/>
  <c r="U14" i="5"/>
  <c r="V16" i="5"/>
  <c r="U17" i="5"/>
  <c r="U18" i="5"/>
  <c r="V20" i="5"/>
  <c r="U21" i="5"/>
  <c r="U22" i="5"/>
  <c r="F24" i="10"/>
  <c r="F25" i="10"/>
  <c r="F23" i="10"/>
  <c r="T2" i="5" l="1"/>
  <c r="S2" i="5"/>
  <c r="R2" i="5"/>
  <c r="Q2" i="5"/>
  <c r="P2" i="5"/>
  <c r="U2" i="5" l="1"/>
  <c r="V2" i="5"/>
  <c r="C14" i="10" l="1"/>
  <c r="O2" i="2"/>
  <c r="N2" i="2"/>
  <c r="M2" i="2"/>
  <c r="L2" i="2"/>
  <c r="H5" i="10" l="1"/>
  <c r="H25" i="10" l="1"/>
  <c r="H19" i="10"/>
  <c r="H18" i="10"/>
  <c r="H11" i="10"/>
  <c r="H7" i="10"/>
  <c r="H22" i="10"/>
  <c r="H17" i="10"/>
  <c r="H14" i="10"/>
  <c r="H10" i="10"/>
  <c r="H6" i="10"/>
  <c r="H24" i="10"/>
  <c r="H21" i="10"/>
  <c r="H16" i="10"/>
  <c r="H13" i="10"/>
  <c r="H9" i="10"/>
  <c r="H23" i="10"/>
  <c r="H20" i="10"/>
  <c r="H15" i="10"/>
  <c r="H12" i="10"/>
  <c r="H8" i="10"/>
  <c r="G3" i="6"/>
  <c r="G3" i="3" l="1"/>
  <c r="F21" i="10"/>
  <c r="F17" i="10"/>
  <c r="F14" i="10"/>
  <c r="F22" i="10"/>
  <c r="C22" i="10"/>
  <c r="C21" i="10"/>
  <c r="C20" i="10"/>
  <c r="C19" i="10"/>
  <c r="F11" i="1"/>
  <c r="F21" i="1"/>
  <c r="F17" i="1"/>
  <c r="F13" i="1"/>
  <c r="F3" i="1"/>
  <c r="F18" i="1"/>
  <c r="F4" i="1"/>
  <c r="F20" i="1"/>
  <c r="F16" i="1"/>
  <c r="F15" i="1"/>
  <c r="F9" i="1"/>
  <c r="F19" i="1"/>
  <c r="F5" i="1"/>
  <c r="F22" i="1"/>
  <c r="F10" i="1"/>
  <c r="F8" i="1"/>
  <c r="F7" i="1"/>
  <c r="F6" i="1"/>
  <c r="F14" i="1"/>
  <c r="H11" i="1"/>
  <c r="H21" i="1"/>
  <c r="H17" i="1"/>
  <c r="H13" i="1"/>
  <c r="H3" i="1"/>
  <c r="H18" i="1"/>
  <c r="H4" i="1"/>
  <c r="H20" i="1"/>
  <c r="H16" i="1"/>
  <c r="H15" i="1"/>
  <c r="H9" i="1"/>
  <c r="H19" i="1"/>
  <c r="H5" i="1"/>
  <c r="H22" i="1"/>
  <c r="H10" i="1"/>
  <c r="H8" i="1"/>
  <c r="H7" i="1"/>
  <c r="H6" i="1"/>
  <c r="H14" i="1"/>
  <c r="J11" i="1"/>
  <c r="J21" i="1"/>
  <c r="J17" i="1"/>
  <c r="J13" i="1"/>
  <c r="J3" i="1"/>
  <c r="J18" i="1"/>
  <c r="J4" i="1"/>
  <c r="J20" i="1"/>
  <c r="J16" i="1"/>
  <c r="J15" i="1"/>
  <c r="J9" i="1"/>
  <c r="J19" i="1"/>
  <c r="J5" i="1"/>
  <c r="J22" i="1"/>
  <c r="J10" i="1"/>
  <c r="J8" i="1"/>
  <c r="J7" i="1"/>
  <c r="J6" i="1"/>
  <c r="J14" i="1"/>
  <c r="L11" i="1"/>
  <c r="L21" i="1"/>
  <c r="D21" i="10" l="1"/>
  <c r="F19" i="10"/>
  <c r="L3" i="1"/>
  <c r="L13" i="1"/>
  <c r="L17" i="1"/>
  <c r="L18" i="1" l="1"/>
  <c r="E3" i="6" l="1"/>
  <c r="F6" i="10" s="1"/>
  <c r="F10" i="10" l="1"/>
  <c r="F20" i="10"/>
  <c r="F12" i="10"/>
  <c r="F18" i="10"/>
  <c r="F13" i="10"/>
  <c r="F15" i="10"/>
  <c r="F9" i="10"/>
  <c r="F7" i="10"/>
  <c r="C18" i="9"/>
  <c r="F11" i="10"/>
  <c r="F8" i="10"/>
  <c r="F16" i="10"/>
  <c r="L4" i="1" l="1"/>
  <c r="I5" i="10" l="1"/>
  <c r="C18" i="10"/>
  <c r="C17" i="10"/>
  <c r="C16" i="10"/>
  <c r="C15" i="10"/>
  <c r="C13" i="10"/>
  <c r="C12" i="10"/>
  <c r="C11" i="10"/>
  <c r="C10" i="10"/>
  <c r="C9" i="10"/>
  <c r="C8" i="10"/>
  <c r="C7" i="10"/>
  <c r="C6" i="10"/>
  <c r="L20" i="1"/>
  <c r="L16" i="1"/>
  <c r="L15" i="1"/>
  <c r="L9" i="1"/>
  <c r="L19" i="1"/>
  <c r="L5" i="1"/>
  <c r="L22" i="1"/>
  <c r="L10" i="1"/>
  <c r="L8" i="1"/>
  <c r="L7" i="1"/>
  <c r="L6" i="1"/>
  <c r="L14" i="1"/>
  <c r="L12" i="1"/>
  <c r="I22" i="10" l="1"/>
  <c r="I17" i="10"/>
  <c r="I14" i="10"/>
  <c r="I10" i="10"/>
  <c r="I6" i="10"/>
  <c r="I24" i="10"/>
  <c r="I21" i="10"/>
  <c r="I16" i="10"/>
  <c r="I13" i="10"/>
  <c r="I9" i="10"/>
  <c r="I23" i="10"/>
  <c r="I20" i="10"/>
  <c r="I15" i="10"/>
  <c r="I12" i="10"/>
  <c r="I8" i="10"/>
  <c r="I25" i="10"/>
  <c r="I19" i="10"/>
  <c r="I18" i="10"/>
  <c r="I11" i="10"/>
  <c r="I7" i="10"/>
  <c r="D19" i="10"/>
  <c r="D16" i="10"/>
  <c r="D20" i="10"/>
  <c r="D22" i="10"/>
  <c r="D12" i="10"/>
  <c r="D18" i="10"/>
  <c r="D17" i="10"/>
  <c r="D9" i="10"/>
  <c r="D15" i="10"/>
  <c r="D10" i="10"/>
  <c r="D11" i="10"/>
  <c r="D6" i="10"/>
  <c r="F3" i="6"/>
  <c r="D14" i="10"/>
  <c r="D7" i="10"/>
  <c r="D8" i="10"/>
  <c r="D13" i="10"/>
  <c r="J5" i="10"/>
  <c r="J24" i="10" l="1"/>
  <c r="J21" i="10"/>
  <c r="J16" i="10"/>
  <c r="J13" i="10"/>
  <c r="J9" i="10"/>
  <c r="J23" i="10"/>
  <c r="J20" i="10"/>
  <c r="J15" i="10"/>
  <c r="J12" i="10"/>
  <c r="J8" i="10"/>
  <c r="J25" i="10"/>
  <c r="J19" i="10"/>
  <c r="J18" i="10"/>
  <c r="J11" i="10"/>
  <c r="J7" i="10"/>
  <c r="J22" i="10"/>
  <c r="J17" i="10"/>
  <c r="J14" i="10"/>
  <c r="J10" i="10"/>
  <c r="J6" i="10"/>
  <c r="C17" i="9"/>
  <c r="C16" i="9"/>
  <c r="K5" i="10"/>
  <c r="K23" i="10" l="1"/>
  <c r="K21" i="10"/>
  <c r="K18" i="10"/>
  <c r="K14" i="10"/>
  <c r="K10" i="10"/>
  <c r="K6" i="10"/>
  <c r="K22" i="10"/>
  <c r="K17" i="10"/>
  <c r="K13" i="10"/>
  <c r="K9" i="10"/>
  <c r="K25" i="10"/>
  <c r="K20" i="10"/>
  <c r="K12" i="10"/>
  <c r="K19" i="10"/>
  <c r="K11" i="10"/>
  <c r="K24" i="10"/>
  <c r="K16" i="10"/>
  <c r="K8" i="10"/>
  <c r="K15" i="10"/>
  <c r="K7" i="10"/>
  <c r="L5" i="10"/>
  <c r="L18" i="10" l="1"/>
  <c r="L14" i="10"/>
  <c r="L10" i="10"/>
  <c r="L6" i="10"/>
  <c r="L25" i="10"/>
  <c r="L24" i="10"/>
  <c r="L22" i="10"/>
  <c r="L17" i="10"/>
  <c r="L13" i="10"/>
  <c r="L9" i="10"/>
  <c r="L20" i="10"/>
  <c r="L12" i="10"/>
  <c r="L23" i="10"/>
  <c r="L19" i="10"/>
  <c r="L11" i="10"/>
  <c r="L16" i="10"/>
  <c r="L8" i="10"/>
  <c r="L21" i="10"/>
  <c r="L15" i="10"/>
  <c r="L7" i="10"/>
  <c r="M5" i="10"/>
  <c r="H5" i="4"/>
  <c r="I5" i="4" s="1"/>
  <c r="M25" i="10" l="1"/>
  <c r="M24" i="10"/>
  <c r="M18" i="10"/>
  <c r="M14" i="10"/>
  <c r="M10" i="10"/>
  <c r="M6" i="10"/>
  <c r="M22" i="10"/>
  <c r="M17" i="10"/>
  <c r="M13" i="10"/>
  <c r="M9" i="10"/>
  <c r="M23" i="10"/>
  <c r="M20" i="10"/>
  <c r="M12" i="10"/>
  <c r="M19" i="10"/>
  <c r="M11" i="10"/>
  <c r="M21" i="10"/>
  <c r="M16" i="10"/>
  <c r="M8" i="10"/>
  <c r="M15" i="10"/>
  <c r="M7" i="10"/>
  <c r="N5" i="10"/>
  <c r="J5" i="4"/>
  <c r="O5" i="10" l="1"/>
  <c r="K5" i="4"/>
  <c r="O21" i="10" l="1"/>
  <c r="O18" i="10"/>
  <c r="O10" i="10"/>
  <c r="O6" i="10"/>
  <c r="O22" i="10"/>
  <c r="O17" i="10"/>
  <c r="O13" i="10"/>
  <c r="O9" i="10"/>
  <c r="O25" i="10"/>
  <c r="O8" i="10"/>
  <c r="O7" i="10"/>
  <c r="P5" i="10"/>
  <c r="L5" i="4"/>
  <c r="Q5" i="10" l="1"/>
  <c r="M5" i="4"/>
  <c r="R5" i="10" l="1"/>
  <c r="R25" i="10" s="1"/>
  <c r="N5" i="4"/>
  <c r="R24" i="10" l="1"/>
  <c r="R23" i="10"/>
  <c r="R6" i="10"/>
  <c r="R8" i="10"/>
  <c r="R10" i="10"/>
  <c r="R12" i="10"/>
  <c r="R11" i="10"/>
  <c r="R16" i="10"/>
  <c r="R18" i="10"/>
  <c r="R19" i="10"/>
  <c r="R7" i="10"/>
  <c r="R13" i="10"/>
  <c r="R14" i="10"/>
  <c r="R15" i="10"/>
  <c r="R22" i="10"/>
  <c r="R17" i="10"/>
  <c r="R9" i="10"/>
  <c r="R21" i="10"/>
  <c r="R20" i="10"/>
  <c r="S5" i="10"/>
  <c r="S25" i="10" s="1"/>
  <c r="O5" i="4"/>
  <c r="S24" i="10" l="1"/>
  <c r="S23" i="10"/>
  <c r="S9" i="10"/>
  <c r="S14" i="10"/>
  <c r="S10" i="10"/>
  <c r="S6" i="10"/>
  <c r="S11" i="10"/>
  <c r="S12" i="10"/>
  <c r="S18" i="10"/>
  <c r="S20" i="10"/>
  <c r="S21" i="10"/>
  <c r="S19" i="10"/>
  <c r="S7" i="10"/>
  <c r="S8" i="10"/>
  <c r="S17" i="10"/>
  <c r="S13" i="10"/>
  <c r="S15" i="10"/>
  <c r="S22" i="10"/>
  <c r="S16" i="10"/>
  <c r="T5" i="10"/>
  <c r="T25" i="10" s="1"/>
  <c r="P5" i="4"/>
  <c r="T23" i="10" l="1"/>
  <c r="T24" i="10"/>
  <c r="T7" i="10"/>
  <c r="T9" i="10"/>
  <c r="T11" i="10"/>
  <c r="T13" i="10"/>
  <c r="T6" i="10"/>
  <c r="T12" i="10"/>
  <c r="T15" i="10"/>
  <c r="T17" i="10"/>
  <c r="T20" i="10"/>
  <c r="T10" i="10"/>
  <c r="T16" i="10"/>
  <c r="T19" i="10"/>
  <c r="T8" i="10"/>
  <c r="T14" i="10"/>
  <c r="T18" i="10"/>
  <c r="T21" i="10"/>
  <c r="T22" i="10"/>
  <c r="U5" i="10"/>
  <c r="Q5" i="4"/>
  <c r="V5" i="10" l="1"/>
  <c r="V25" i="10" s="1"/>
  <c r="R5" i="4"/>
  <c r="V24" i="10" l="1"/>
  <c r="V6" i="10"/>
  <c r="V8" i="10"/>
  <c r="V10" i="10"/>
  <c r="V12" i="10"/>
  <c r="V7" i="10"/>
  <c r="V13" i="10"/>
  <c r="V14" i="10"/>
  <c r="V16" i="10"/>
  <c r="V18" i="10"/>
  <c r="V19" i="10"/>
  <c r="V9" i="10"/>
  <c r="V17" i="10"/>
  <c r="V20" i="10"/>
  <c r="V11" i="10"/>
  <c r="V22" i="10"/>
  <c r="V15" i="10"/>
  <c r="V21" i="10"/>
  <c r="W5" i="10"/>
  <c r="W25" i="10" s="1"/>
  <c r="S5" i="4"/>
  <c r="W24" i="10" l="1"/>
  <c r="W8" i="10"/>
  <c r="W11" i="10"/>
  <c r="W14" i="10"/>
  <c r="W7" i="10"/>
  <c r="W12" i="10"/>
  <c r="W9" i="10"/>
  <c r="W10" i="10"/>
  <c r="W15" i="10"/>
  <c r="W19" i="10"/>
  <c r="W21" i="10"/>
  <c r="W13" i="10"/>
  <c r="W16" i="10"/>
  <c r="W22" i="10"/>
  <c r="W6" i="10"/>
  <c r="W17" i="10"/>
  <c r="W20" i="10"/>
  <c r="W18" i="10"/>
  <c r="X5" i="10"/>
  <c r="X25" i="10" s="1"/>
  <c r="T5" i="4"/>
  <c r="X24" i="10" l="1"/>
  <c r="X7" i="10"/>
  <c r="X9" i="10"/>
  <c r="X11" i="10"/>
  <c r="X13" i="10"/>
  <c r="X6" i="10"/>
  <c r="X15" i="10"/>
  <c r="X17" i="10"/>
  <c r="X20" i="10"/>
  <c r="X8" i="10"/>
  <c r="X12" i="10"/>
  <c r="X18" i="10"/>
  <c r="X19" i="10"/>
  <c r="X21" i="10"/>
  <c r="X10" i="10"/>
  <c r="X14" i="10"/>
  <c r="X22" i="10"/>
  <c r="X16" i="10"/>
  <c r="Y5" i="10"/>
  <c r="Y25" i="10" s="1"/>
  <c r="U5" i="4"/>
  <c r="Y24" i="10" l="1"/>
  <c r="Y6" i="10"/>
  <c r="Y9" i="10"/>
  <c r="Y12" i="10"/>
  <c r="Y10" i="10"/>
  <c r="Y11" i="10"/>
  <c r="Y7" i="10"/>
  <c r="Y8" i="10"/>
  <c r="Y14" i="10"/>
  <c r="Y16" i="10"/>
  <c r="Y20" i="10"/>
  <c r="Y22" i="10"/>
  <c r="Y17" i="10"/>
  <c r="Y19" i="10"/>
  <c r="Y15" i="10"/>
  <c r="Y18" i="10"/>
  <c r="Y21" i="10"/>
  <c r="Y13" i="10"/>
  <c r="Z5" i="10"/>
  <c r="Z25" i="10" s="1"/>
  <c r="V5" i="4"/>
  <c r="Z24" i="10" l="1"/>
  <c r="Z6" i="10"/>
  <c r="Z8" i="10"/>
  <c r="Z10" i="10"/>
  <c r="Z12" i="10"/>
  <c r="Z16" i="10"/>
  <c r="Z18" i="10"/>
  <c r="Z19" i="10"/>
  <c r="Z11" i="10"/>
  <c r="Z7" i="10"/>
  <c r="Z13" i="10"/>
  <c r="Z20" i="10"/>
  <c r="Z22" i="10"/>
  <c r="Z9" i="10"/>
  <c r="Z14" i="10"/>
  <c r="Z15" i="10"/>
  <c r="Z17" i="10"/>
  <c r="Z21" i="10"/>
  <c r="AA5" i="10"/>
  <c r="AA25" i="10" s="1"/>
  <c r="W5" i="4"/>
  <c r="AA24" i="10" l="1"/>
  <c r="AA7" i="10"/>
  <c r="AA10" i="10"/>
  <c r="AA13" i="10"/>
  <c r="AA14" i="10"/>
  <c r="AA9" i="10"/>
  <c r="AA6" i="10"/>
  <c r="AA17" i="10"/>
  <c r="AA21" i="10"/>
  <c r="AA12" i="10"/>
  <c r="AA18" i="10"/>
  <c r="AA20" i="10"/>
  <c r="AA22" i="10"/>
  <c r="AA8" i="10"/>
  <c r="AA16" i="10"/>
  <c r="AA11" i="10"/>
  <c r="AA15" i="10"/>
  <c r="AA19" i="10"/>
  <c r="AB5" i="10"/>
  <c r="X5" i="4"/>
  <c r="AC5" i="10" l="1"/>
  <c r="AC25" i="10" s="1"/>
  <c r="Y5" i="4"/>
  <c r="AC24" i="10" l="1"/>
  <c r="AC11" i="10"/>
  <c r="AC8" i="10"/>
  <c r="AC12" i="10"/>
  <c r="AC13" i="10"/>
  <c r="AC9" i="10"/>
  <c r="AC15" i="10"/>
  <c r="AC18" i="10"/>
  <c r="AC22" i="10"/>
  <c r="AC10" i="10"/>
  <c r="AC14" i="10"/>
  <c r="AC21" i="10"/>
  <c r="AC6" i="10"/>
  <c r="AC7" i="10"/>
  <c r="AC17" i="10"/>
  <c r="AC19" i="10"/>
  <c r="AC20" i="10"/>
  <c r="AC16" i="10"/>
  <c r="AD5" i="10"/>
  <c r="AD25" i="10" s="1"/>
  <c r="Z5" i="4"/>
  <c r="AD24" i="10" l="1"/>
  <c r="AD6" i="10"/>
  <c r="AD8" i="10"/>
  <c r="AD10" i="10"/>
  <c r="AD12" i="10"/>
  <c r="AD9" i="10"/>
  <c r="AD7" i="10"/>
  <c r="AD16" i="10"/>
  <c r="AD18" i="10"/>
  <c r="AD19" i="10"/>
  <c r="AD20" i="10"/>
  <c r="AD22" i="10"/>
  <c r="AD11" i="10"/>
  <c r="AD13" i="10"/>
  <c r="AD15" i="10"/>
  <c r="AD17" i="10"/>
  <c r="AD14" i="10"/>
  <c r="AD21" i="10"/>
  <c r="AE5" i="10"/>
  <c r="AE25" i="10" s="1"/>
  <c r="AA5" i="4"/>
  <c r="AE24" i="10" l="1"/>
  <c r="AE6" i="10"/>
  <c r="AE12" i="10"/>
  <c r="AE14" i="10"/>
  <c r="AE11" i="10"/>
  <c r="AE7" i="10"/>
  <c r="AE8" i="10"/>
  <c r="AE16" i="10"/>
  <c r="AE21" i="10"/>
  <c r="AE20" i="10"/>
  <c r="AE9" i="10"/>
  <c r="AE15" i="10"/>
  <c r="AE19" i="10"/>
  <c r="AE18" i="10"/>
  <c r="AE13" i="10"/>
  <c r="AE22" i="10"/>
  <c r="AE10" i="10"/>
  <c r="AE17" i="10"/>
  <c r="AF5" i="10"/>
  <c r="AF25" i="10" s="1"/>
  <c r="AB5" i="4"/>
  <c r="AF24" i="10" l="1"/>
  <c r="AF7" i="10"/>
  <c r="AF9" i="10"/>
  <c r="AF11" i="10"/>
  <c r="AF13" i="10"/>
  <c r="AF10" i="10"/>
  <c r="AF6" i="10"/>
  <c r="AF15" i="10"/>
  <c r="AF17" i="10"/>
  <c r="AF20" i="10"/>
  <c r="AF12" i="10"/>
  <c r="AF14" i="10"/>
  <c r="AF21" i="10"/>
  <c r="AF8" i="10"/>
  <c r="AF16" i="10"/>
  <c r="AF18" i="10"/>
  <c r="AF19" i="10"/>
  <c r="AF22" i="10"/>
  <c r="AG5" i="10"/>
  <c r="AG25" i="10" s="1"/>
  <c r="AC5" i="4"/>
  <c r="AG24" i="10" l="1"/>
  <c r="AG7" i="10"/>
  <c r="AG8" i="10"/>
  <c r="AG13" i="10"/>
  <c r="AG10" i="10"/>
  <c r="AG14" i="10"/>
  <c r="AG6" i="10"/>
  <c r="AG11" i="10"/>
  <c r="AG12" i="10"/>
  <c r="AG17" i="10"/>
  <c r="AG19" i="10"/>
  <c r="AG22" i="10"/>
  <c r="AG16" i="10"/>
  <c r="AG21" i="10"/>
  <c r="AG9" i="10"/>
  <c r="AG20" i="10"/>
  <c r="AG15" i="10"/>
  <c r="AG18" i="10"/>
  <c r="AH5" i="10"/>
  <c r="AH25" i="10" s="1"/>
  <c r="AD5" i="4"/>
  <c r="AH24" i="10" l="1"/>
  <c r="AH6" i="10"/>
  <c r="AH8" i="10"/>
  <c r="AH10" i="10"/>
  <c r="AH12" i="10"/>
  <c r="AH11" i="10"/>
  <c r="AH9" i="10"/>
  <c r="AH16" i="10"/>
  <c r="AH18" i="10"/>
  <c r="AH19" i="10"/>
  <c r="AH15" i="10"/>
  <c r="AH7" i="10"/>
  <c r="AH13" i="10"/>
  <c r="AH14" i="10"/>
  <c r="AH17" i="10"/>
  <c r="AH22" i="10"/>
  <c r="AH21" i="10"/>
  <c r="AH20" i="10"/>
  <c r="AI5" i="10"/>
  <c r="AI25" i="10" s="1"/>
  <c r="AE5" i="4"/>
  <c r="AI24" i="10" l="1"/>
  <c r="AI9" i="10"/>
  <c r="AI14" i="10"/>
  <c r="AI13" i="10"/>
  <c r="AI10" i="10"/>
  <c r="AI11" i="10"/>
  <c r="AI18" i="10"/>
  <c r="AI20" i="10"/>
  <c r="AI21" i="10"/>
  <c r="AI19" i="10"/>
  <c r="AI17" i="10"/>
  <c r="AI22" i="10"/>
  <c r="AI7" i="10"/>
  <c r="AI8" i="10"/>
  <c r="AI12" i="10"/>
  <c r="AI15" i="10"/>
  <c r="AI6" i="10"/>
  <c r="AI16" i="10"/>
  <c r="AJ5" i="10"/>
  <c r="AJ25" i="10" s="1"/>
  <c r="AF5" i="4"/>
  <c r="AJ24" i="10" l="1"/>
  <c r="AJ7" i="10"/>
  <c r="AJ9" i="10"/>
  <c r="AJ11" i="10"/>
  <c r="AJ13" i="10"/>
  <c r="AJ6" i="10"/>
  <c r="AJ12" i="10"/>
  <c r="AJ8" i="10"/>
  <c r="AJ15" i="10"/>
  <c r="AJ17" i="10"/>
  <c r="AJ20" i="10"/>
  <c r="AJ10" i="10"/>
  <c r="AJ16" i="10"/>
  <c r="AJ18" i="10"/>
  <c r="AJ21" i="10"/>
  <c r="AJ14" i="10"/>
  <c r="AJ19" i="10"/>
  <c r="AJ22" i="10"/>
  <c r="AK5" i="10"/>
  <c r="AK25" i="10" s="1"/>
  <c r="AG5" i="4"/>
  <c r="AK24" i="10" l="1"/>
  <c r="AK10" i="10"/>
  <c r="AK7" i="10"/>
  <c r="AK12" i="10"/>
  <c r="AK8" i="10"/>
  <c r="AK9" i="10"/>
  <c r="AK13" i="10"/>
  <c r="AK22" i="10"/>
  <c r="AK20" i="10"/>
  <c r="AK15" i="10"/>
  <c r="AK18" i="10"/>
  <c r="AK6" i="10"/>
  <c r="AK11" i="10"/>
  <c r="AK16" i="10"/>
  <c r="AK21" i="10"/>
  <c r="AK19" i="10"/>
  <c r="AK17" i="10"/>
  <c r="AK14" i="10"/>
  <c r="AL5" i="10"/>
  <c r="AL25" i="10" s="1"/>
  <c r="AH5" i="4"/>
  <c r="AL24" i="10" l="1"/>
  <c r="AL11" i="10"/>
  <c r="AL15" i="10"/>
  <c r="AL16" i="10"/>
  <c r="AL6" i="10"/>
  <c r="AL22" i="10"/>
  <c r="AL9" i="10"/>
  <c r="AL18" i="10"/>
  <c r="AL7" i="10"/>
  <c r="AL10" i="10"/>
  <c r="AL12" i="10"/>
  <c r="AL21" i="10"/>
  <c r="AL17" i="10"/>
  <c r="AL8" i="10"/>
  <c r="AL13" i="10"/>
  <c r="AL20" i="10"/>
  <c r="AL14" i="10"/>
  <c r="AL19" i="10"/>
  <c r="AI5" i="4"/>
  <c r="AJ5" i="4" l="1"/>
  <c r="AK5" i="4" l="1"/>
  <c r="AL5" i="4" l="1"/>
  <c r="AM5" i="4" l="1"/>
  <c r="AN5" i="4" l="1"/>
  <c r="AO5" i="4" l="1"/>
  <c r="AP5" i="4" l="1"/>
  <c r="AQ5" i="4" l="1"/>
  <c r="AR5" i="4" l="1"/>
  <c r="AS5" i="4" l="1"/>
  <c r="AT5" i="4" l="1"/>
  <c r="AU5" i="4" l="1"/>
  <c r="AV5" i="4" l="1"/>
  <c r="AW5" i="4" l="1"/>
  <c r="AX5" i="4" l="1"/>
  <c r="AY5" i="4" l="1"/>
  <c r="AZ5" i="4" l="1"/>
  <c r="BA5" i="4" l="1"/>
  <c r="BB5" i="4" l="1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I3" i="4"/>
  <c r="J12" i="1"/>
  <c r="H12" i="1"/>
  <c r="F12" i="1"/>
  <c r="BC5" i="4" l="1"/>
  <c r="J8" i="3"/>
  <c r="C8" i="3"/>
  <c r="G8" i="3"/>
  <c r="I8" i="3"/>
  <c r="E8" i="3"/>
  <c r="D8" i="3"/>
  <c r="H7" i="3"/>
  <c r="D7" i="3"/>
  <c r="H8" i="3"/>
  <c r="J7" i="3"/>
  <c r="F7" i="3"/>
  <c r="C7" i="3"/>
  <c r="F8" i="3"/>
  <c r="G7" i="3"/>
  <c r="E7" i="3"/>
  <c r="I7" i="3"/>
  <c r="H6" i="4" l="1"/>
  <c r="H8" i="4" s="1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6" i="4"/>
  <c r="BC11" i="4"/>
  <c r="BD5" i="4"/>
  <c r="H18" i="4"/>
  <c r="BD11" i="4" l="1"/>
  <c r="BD6" i="4"/>
  <c r="BE5" i="4"/>
  <c r="H12" i="4"/>
  <c r="I12" i="4" s="1"/>
  <c r="H13" i="4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AS13" i="4" s="1"/>
  <c r="AT13" i="4" s="1"/>
  <c r="AU13" i="4" s="1"/>
  <c r="AV13" i="4" s="1"/>
  <c r="AW13" i="4" s="1"/>
  <c r="AX13" i="4" s="1"/>
  <c r="AY13" i="4" s="1"/>
  <c r="AZ13" i="4" s="1"/>
  <c r="BA13" i="4" s="1"/>
  <c r="BB13" i="4" s="1"/>
  <c r="BC13" i="4" s="1"/>
  <c r="I8" i="4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AS8" i="4" s="1"/>
  <c r="AT8" i="4" s="1"/>
  <c r="AU8" i="4" s="1"/>
  <c r="AV8" i="4" s="1"/>
  <c r="AW8" i="4" s="1"/>
  <c r="AX8" i="4" s="1"/>
  <c r="AY8" i="4" s="1"/>
  <c r="AZ8" i="4" s="1"/>
  <c r="BA8" i="4" s="1"/>
  <c r="BB8" i="4" s="1"/>
  <c r="BC8" i="4" s="1"/>
  <c r="H7" i="4"/>
  <c r="I7" i="4" s="1"/>
  <c r="BD8" i="4" l="1"/>
  <c r="BD13" i="4"/>
  <c r="BE11" i="4"/>
  <c r="BE6" i="4"/>
  <c r="BF5" i="4"/>
  <c r="I9" i="4"/>
  <c r="I15" i="4" s="1"/>
  <c r="J7" i="4"/>
  <c r="I14" i="4"/>
  <c r="J12" i="4"/>
  <c r="H9" i="4"/>
  <c r="H15" i="4" s="1"/>
  <c r="H14" i="4"/>
  <c r="BE8" i="4" l="1"/>
  <c r="BE13" i="4"/>
  <c r="BF11" i="4"/>
  <c r="BF6" i="4"/>
  <c r="BG5" i="4"/>
  <c r="J14" i="4"/>
  <c r="K12" i="4"/>
  <c r="J9" i="4"/>
  <c r="J15" i="4" s="1"/>
  <c r="K7" i="4"/>
  <c r="BF8" i="4" l="1"/>
  <c r="BF13" i="4"/>
  <c r="BG11" i="4"/>
  <c r="BG6" i="4"/>
  <c r="BH5" i="4"/>
  <c r="K14" i="4"/>
  <c r="L12" i="4"/>
  <c r="K9" i="4"/>
  <c r="K15" i="4" s="1"/>
  <c r="L7" i="4"/>
  <c r="BG8" i="4" l="1"/>
  <c r="BG13" i="4"/>
  <c r="BH11" i="4"/>
  <c r="BH6" i="4"/>
  <c r="BI5" i="4"/>
  <c r="L9" i="4"/>
  <c r="L15" i="4" s="1"/>
  <c r="M7" i="4"/>
  <c r="L14" i="4"/>
  <c r="M12" i="4"/>
  <c r="BH8" i="4" l="1"/>
  <c r="BH13" i="4"/>
  <c r="BI11" i="4"/>
  <c r="BI6" i="4"/>
  <c r="BJ5" i="4"/>
  <c r="N7" i="4"/>
  <c r="M9" i="4"/>
  <c r="M15" i="4" s="1"/>
  <c r="M14" i="4"/>
  <c r="N12" i="4"/>
  <c r="BI8" i="4" l="1"/>
  <c r="BI13" i="4"/>
  <c r="BJ6" i="4"/>
  <c r="BJ11" i="4"/>
  <c r="BK5" i="4"/>
  <c r="O12" i="4"/>
  <c r="N14" i="4"/>
  <c r="N9" i="4"/>
  <c r="N15" i="4" s="1"/>
  <c r="O7" i="4"/>
  <c r="BJ8" i="4" l="1"/>
  <c r="BJ13" i="4"/>
  <c r="BK6" i="4"/>
  <c r="BK11" i="4"/>
  <c r="BL5" i="4"/>
  <c r="O9" i="4"/>
  <c r="O15" i="4" s="1"/>
  <c r="P7" i="4"/>
  <c r="O14" i="4"/>
  <c r="P12" i="4"/>
  <c r="BK8" i="4" l="1"/>
  <c r="BK13" i="4"/>
  <c r="BL11" i="4"/>
  <c r="BL6" i="4"/>
  <c r="BM5" i="4"/>
  <c r="P14" i="4"/>
  <c r="Q12" i="4"/>
  <c r="P9" i="4"/>
  <c r="P15" i="4" s="1"/>
  <c r="Q7" i="4"/>
  <c r="BL8" i="4" l="1"/>
  <c r="BL13" i="4"/>
  <c r="BM11" i="4"/>
  <c r="BM6" i="4"/>
  <c r="BN5" i="4"/>
  <c r="Q9" i="4"/>
  <c r="Q15" i="4" s="1"/>
  <c r="R7" i="4"/>
  <c r="Q14" i="4"/>
  <c r="R12" i="4"/>
  <c r="BM8" i="4" l="1"/>
  <c r="BM13" i="4"/>
  <c r="BN6" i="4"/>
  <c r="BN11" i="4"/>
  <c r="BO5" i="4"/>
  <c r="R14" i="4"/>
  <c r="S12" i="4"/>
  <c r="S7" i="4"/>
  <c r="R9" i="4"/>
  <c r="R15" i="4" s="1"/>
  <c r="BN8" i="4" l="1"/>
  <c r="BN13" i="4"/>
  <c r="BO6" i="4"/>
  <c r="BO11" i="4"/>
  <c r="BP5" i="4"/>
  <c r="S9" i="4"/>
  <c r="S15" i="4" s="1"/>
  <c r="T7" i="4"/>
  <c r="S14" i="4"/>
  <c r="T12" i="4"/>
  <c r="BO8" i="4" l="1"/>
  <c r="BO13" i="4"/>
  <c r="BP11" i="4"/>
  <c r="BP6" i="4"/>
  <c r="BQ5" i="4"/>
  <c r="T14" i="4"/>
  <c r="U12" i="4"/>
  <c r="T9" i="4"/>
  <c r="T15" i="4" s="1"/>
  <c r="U7" i="4"/>
  <c r="BP8" i="4" l="1"/>
  <c r="BP13" i="4"/>
  <c r="BQ11" i="4"/>
  <c r="BQ6" i="4"/>
  <c r="BR5" i="4"/>
  <c r="U9" i="4"/>
  <c r="U15" i="4" s="1"/>
  <c r="V7" i="4"/>
  <c r="V12" i="4"/>
  <c r="U14" i="4"/>
  <c r="BQ8" i="4" l="1"/>
  <c r="BQ13" i="4"/>
  <c r="BR11" i="4"/>
  <c r="BR6" i="4"/>
  <c r="BS5" i="4"/>
  <c r="V14" i="4"/>
  <c r="W12" i="4"/>
  <c r="V9" i="4"/>
  <c r="V15" i="4" s="1"/>
  <c r="W7" i="4"/>
  <c r="BR8" i="4" l="1"/>
  <c r="BR13" i="4"/>
  <c r="BS6" i="4"/>
  <c r="BS11" i="4"/>
  <c r="BT5" i="4"/>
  <c r="W9" i="4"/>
  <c r="W15" i="4" s="1"/>
  <c r="X7" i="4"/>
  <c r="W14" i="4"/>
  <c r="X12" i="4"/>
  <c r="BS8" i="4" l="1"/>
  <c r="BS13" i="4"/>
  <c r="BT11" i="4"/>
  <c r="BT6" i="4"/>
  <c r="BU5" i="4"/>
  <c r="X14" i="4"/>
  <c r="Y12" i="4"/>
  <c r="Y7" i="4"/>
  <c r="X9" i="4"/>
  <c r="X15" i="4" s="1"/>
  <c r="BT8" i="4" l="1"/>
  <c r="BT13" i="4"/>
  <c r="BU11" i="4"/>
  <c r="BU6" i="4"/>
  <c r="BV5" i="4"/>
  <c r="Y9" i="4"/>
  <c r="Y15" i="4" s="1"/>
  <c r="Z7" i="4"/>
  <c r="Z12" i="4"/>
  <c r="Y14" i="4"/>
  <c r="BU8" i="4" l="1"/>
  <c r="BU13" i="4"/>
  <c r="BV11" i="4"/>
  <c r="BV6" i="4"/>
  <c r="BW5" i="4"/>
  <c r="Z14" i="4"/>
  <c r="AA12" i="4"/>
  <c r="Z9" i="4"/>
  <c r="Z15" i="4" s="1"/>
  <c r="AA7" i="4"/>
  <c r="BV8" i="4" l="1"/>
  <c r="BV13" i="4"/>
  <c r="BW11" i="4"/>
  <c r="BW6" i="4"/>
  <c r="BX5" i="4"/>
  <c r="AA9" i="4"/>
  <c r="AA15" i="4" s="1"/>
  <c r="AB7" i="4"/>
  <c r="AA14" i="4"/>
  <c r="AB12" i="4"/>
  <c r="BW8" i="4" l="1"/>
  <c r="BW13" i="4"/>
  <c r="BX11" i="4"/>
  <c r="BX6" i="4"/>
  <c r="BY5" i="4"/>
  <c r="AB14" i="4"/>
  <c r="AC12" i="4"/>
  <c r="AB9" i="4"/>
  <c r="AB15" i="4" s="1"/>
  <c r="AC7" i="4"/>
  <c r="BX8" i="4" l="1"/>
  <c r="BX13" i="4"/>
  <c r="BY6" i="4"/>
  <c r="BY11" i="4"/>
  <c r="BZ5" i="4"/>
  <c r="AD12" i="4"/>
  <c r="AC14" i="4"/>
  <c r="AD7" i="4"/>
  <c r="AC9" i="4"/>
  <c r="AC15" i="4" s="1"/>
  <c r="BY8" i="4" l="1"/>
  <c r="BY13" i="4"/>
  <c r="BZ6" i="4"/>
  <c r="BZ11" i="4"/>
  <c r="CA5" i="4"/>
  <c r="AD9" i="4"/>
  <c r="AD15" i="4" s="1"/>
  <c r="AE7" i="4"/>
  <c r="AD14" i="4"/>
  <c r="AE12" i="4"/>
  <c r="BZ8" i="4" l="1"/>
  <c r="BZ13" i="4"/>
  <c r="CA6" i="4"/>
  <c r="CA11" i="4"/>
  <c r="CB5" i="4"/>
  <c r="AE14" i="4"/>
  <c r="AF12" i="4"/>
  <c r="AE9" i="4"/>
  <c r="AE15" i="4" s="1"/>
  <c r="AF7" i="4"/>
  <c r="CA8" i="4" l="1"/>
  <c r="CA13" i="4"/>
  <c r="CB11" i="4"/>
  <c r="CB6" i="4"/>
  <c r="CC5" i="4"/>
  <c r="AF14" i="4"/>
  <c r="AG12" i="4"/>
  <c r="AF9" i="4"/>
  <c r="AF15" i="4" s="1"/>
  <c r="AG7" i="4"/>
  <c r="CB8" i="4" l="1"/>
  <c r="CB13" i="4"/>
  <c r="CC11" i="4"/>
  <c r="CC6" i="4"/>
  <c r="CD5" i="4"/>
  <c r="AG14" i="4"/>
  <c r="AH12" i="4"/>
  <c r="AG9" i="4"/>
  <c r="AG15" i="4" s="1"/>
  <c r="AH7" i="4"/>
  <c r="CC8" i="4" l="1"/>
  <c r="CC13" i="4"/>
  <c r="CD6" i="4"/>
  <c r="CD11" i="4"/>
  <c r="CE5" i="4"/>
  <c r="AH14" i="4"/>
  <c r="AI12" i="4"/>
  <c r="AI7" i="4"/>
  <c r="AH9" i="4"/>
  <c r="AH15" i="4" s="1"/>
  <c r="CD8" i="4" l="1"/>
  <c r="CD13" i="4"/>
  <c r="CE6" i="4"/>
  <c r="CE11" i="4"/>
  <c r="CF5" i="4"/>
  <c r="AI9" i="4"/>
  <c r="AI15" i="4" s="1"/>
  <c r="AJ7" i="4"/>
  <c r="AI14" i="4"/>
  <c r="AJ12" i="4"/>
  <c r="CE8" i="4" l="1"/>
  <c r="CE13" i="4"/>
  <c r="CF11" i="4"/>
  <c r="CF6" i="4"/>
  <c r="CG5" i="4"/>
  <c r="AK12" i="4"/>
  <c r="AJ14" i="4"/>
  <c r="AJ9" i="4"/>
  <c r="AJ15" i="4" s="1"/>
  <c r="AK7" i="4"/>
  <c r="CF8" i="4" l="1"/>
  <c r="CF13" i="4"/>
  <c r="CG11" i="4"/>
  <c r="CG6" i="4"/>
  <c r="CH5" i="4"/>
  <c r="AK9" i="4"/>
  <c r="AK15" i="4" s="1"/>
  <c r="AL7" i="4"/>
  <c r="AK14" i="4"/>
  <c r="AL12" i="4"/>
  <c r="CG8" i="4" l="1"/>
  <c r="CG13" i="4"/>
  <c r="CH11" i="4"/>
  <c r="CH6" i="4"/>
  <c r="CI5" i="4"/>
  <c r="AL14" i="4"/>
  <c r="AM12" i="4"/>
  <c r="AL9" i="4"/>
  <c r="AL15" i="4" s="1"/>
  <c r="AM7" i="4"/>
  <c r="CH8" i="4" l="1"/>
  <c r="CH13" i="4"/>
  <c r="CI6" i="4"/>
  <c r="CI11" i="4"/>
  <c r="CJ5" i="4"/>
  <c r="AM14" i="4"/>
  <c r="AN12" i="4"/>
  <c r="AM9" i="4"/>
  <c r="AM15" i="4" s="1"/>
  <c r="AN7" i="4"/>
  <c r="CI8" i="4" l="1"/>
  <c r="CI13" i="4"/>
  <c r="CJ11" i="4"/>
  <c r="CJ6" i="4"/>
  <c r="CK5" i="4"/>
  <c r="AN14" i="4"/>
  <c r="AO12" i="4"/>
  <c r="AO7" i="4"/>
  <c r="AN9" i="4"/>
  <c r="AN15" i="4" s="1"/>
  <c r="CJ8" i="4" l="1"/>
  <c r="CJ13" i="4"/>
  <c r="CK11" i="4"/>
  <c r="CK6" i="4"/>
  <c r="CL5" i="4"/>
  <c r="AO9" i="4"/>
  <c r="AO15" i="4" s="1"/>
  <c r="AP7" i="4"/>
  <c r="AO14" i="4"/>
  <c r="AP12" i="4"/>
  <c r="CK8" i="4" l="1"/>
  <c r="CK13" i="4"/>
  <c r="CL11" i="4"/>
  <c r="CL6" i="4"/>
  <c r="CM5" i="4"/>
  <c r="AP14" i="4"/>
  <c r="AQ12" i="4"/>
  <c r="AP9" i="4"/>
  <c r="AP15" i="4" s="1"/>
  <c r="AQ7" i="4"/>
  <c r="CL8" i="4" l="1"/>
  <c r="CL13" i="4"/>
  <c r="CM11" i="4"/>
  <c r="CM6" i="4"/>
  <c r="CN5" i="4"/>
  <c r="AQ14" i="4"/>
  <c r="AR12" i="4"/>
  <c r="AQ9" i="4"/>
  <c r="AQ15" i="4" s="1"/>
  <c r="AR7" i="4"/>
  <c r="CM8" i="4" l="1"/>
  <c r="CM13" i="4"/>
  <c r="CN11" i="4"/>
  <c r="CN6" i="4"/>
  <c r="CO5" i="4"/>
  <c r="AR9" i="4"/>
  <c r="AR15" i="4" s="1"/>
  <c r="AS7" i="4"/>
  <c r="AR14" i="4"/>
  <c r="AS12" i="4"/>
  <c r="CN8" i="4" l="1"/>
  <c r="CN13" i="4"/>
  <c r="CO11" i="4"/>
  <c r="CO6" i="4"/>
  <c r="CP5" i="4"/>
  <c r="AS14" i="4"/>
  <c r="AT12" i="4"/>
  <c r="AT7" i="4"/>
  <c r="AS9" i="4"/>
  <c r="AS15" i="4" s="1"/>
  <c r="CO8" i="4" l="1"/>
  <c r="CO13" i="4"/>
  <c r="CP6" i="4"/>
  <c r="CP11" i="4"/>
  <c r="CQ5" i="4"/>
  <c r="AT9" i="4"/>
  <c r="AT15" i="4" s="1"/>
  <c r="AU7" i="4"/>
  <c r="AT14" i="4"/>
  <c r="AU12" i="4"/>
  <c r="CP8" i="4" l="1"/>
  <c r="CP13" i="4"/>
  <c r="CQ6" i="4"/>
  <c r="CQ11" i="4"/>
  <c r="CR5" i="4"/>
  <c r="AU9" i="4"/>
  <c r="AU15" i="4" s="1"/>
  <c r="AV7" i="4"/>
  <c r="AU14" i="4"/>
  <c r="AV12" i="4"/>
  <c r="CQ8" i="4" l="1"/>
  <c r="CQ13" i="4"/>
  <c r="CR11" i="4"/>
  <c r="CR6" i="4"/>
  <c r="CS5" i="4"/>
  <c r="AV9" i="4"/>
  <c r="AW7" i="4"/>
  <c r="AV14" i="4"/>
  <c r="AW12" i="4"/>
  <c r="AV15" i="4" l="1"/>
  <c r="CR8" i="4"/>
  <c r="CR13" i="4"/>
  <c r="CS11" i="4"/>
  <c r="CS6" i="4"/>
  <c r="CT5" i="4"/>
  <c r="AW9" i="4"/>
  <c r="AX7" i="4"/>
  <c r="AW14" i="4"/>
  <c r="AX12" i="4"/>
  <c r="AW15" i="4" l="1"/>
  <c r="CS8" i="4"/>
  <c r="CS13" i="4"/>
  <c r="CT6" i="4"/>
  <c r="CT11" i="4"/>
  <c r="CU5" i="4"/>
  <c r="AX14" i="4"/>
  <c r="AY12" i="4"/>
  <c r="AY7" i="4"/>
  <c r="AX9" i="4"/>
  <c r="AX15" i="4" l="1"/>
  <c r="CT8" i="4"/>
  <c r="CT13" i="4"/>
  <c r="CU6" i="4"/>
  <c r="CU11" i="4"/>
  <c r="CV5" i="4"/>
  <c r="AY9" i="4"/>
  <c r="AZ7" i="4"/>
  <c r="AY14" i="4"/>
  <c r="AZ12" i="4"/>
  <c r="AY15" i="4" l="1"/>
  <c r="CU8" i="4"/>
  <c r="CU13" i="4"/>
  <c r="CV11" i="4"/>
  <c r="CV6" i="4"/>
  <c r="CW5" i="4"/>
  <c r="AZ14" i="4"/>
  <c r="BA12" i="4"/>
  <c r="AZ9" i="4"/>
  <c r="BA7" i="4"/>
  <c r="AZ15" i="4" l="1"/>
  <c r="CV8" i="4"/>
  <c r="CV13" i="4"/>
  <c r="CW11" i="4"/>
  <c r="CW6" i="4"/>
  <c r="CX5" i="4"/>
  <c r="BB12" i="4"/>
  <c r="BA14" i="4"/>
  <c r="BA9" i="4"/>
  <c r="BB7" i="4"/>
  <c r="BA15" i="4" l="1"/>
  <c r="CW8" i="4"/>
  <c r="CW13" i="4"/>
  <c r="CX11" i="4"/>
  <c r="CX6" i="4"/>
  <c r="CY5" i="4"/>
  <c r="BB9" i="4"/>
  <c r="BC7" i="4"/>
  <c r="BB14" i="4"/>
  <c r="BC12" i="4"/>
  <c r="BB15" i="4" l="1"/>
  <c r="CX8" i="4"/>
  <c r="CX13" i="4"/>
  <c r="CY6" i="4"/>
  <c r="CY11" i="4"/>
  <c r="CZ5" i="4"/>
  <c r="BC14" i="4"/>
  <c r="BD12" i="4"/>
  <c r="BC9" i="4"/>
  <c r="BD7" i="4"/>
  <c r="BC15" i="4" l="1"/>
  <c r="CY8" i="4"/>
  <c r="CY13" i="4"/>
  <c r="CZ11" i="4"/>
  <c r="CZ6" i="4"/>
  <c r="DA5" i="4"/>
  <c r="BD14" i="4"/>
  <c r="BE12" i="4"/>
  <c r="BE7" i="4"/>
  <c r="BD9" i="4"/>
  <c r="BD15" i="4" l="1"/>
  <c r="CZ8" i="4"/>
  <c r="CZ13" i="4"/>
  <c r="DA6" i="4"/>
  <c r="DA11" i="4"/>
  <c r="DB5" i="4"/>
  <c r="BE9" i="4"/>
  <c r="BF7" i="4"/>
  <c r="BF12" i="4"/>
  <c r="BE14" i="4"/>
  <c r="BE15" i="4" l="1"/>
  <c r="DA8" i="4"/>
  <c r="DA13" i="4"/>
  <c r="DB11" i="4"/>
  <c r="DB6" i="4"/>
  <c r="DC5" i="4"/>
  <c r="BF14" i="4"/>
  <c r="BG12" i="4"/>
  <c r="BF9" i="4"/>
  <c r="BG7" i="4"/>
  <c r="BF15" i="4" l="1"/>
  <c r="DB8" i="4"/>
  <c r="DB13" i="4"/>
  <c r="DC11" i="4"/>
  <c r="DC6" i="4"/>
  <c r="DD5" i="4"/>
  <c r="BG9" i="4"/>
  <c r="BH7" i="4"/>
  <c r="BG14" i="4"/>
  <c r="BH12" i="4"/>
  <c r="BG15" i="4" l="1"/>
  <c r="DC8" i="4"/>
  <c r="DC13" i="4"/>
  <c r="DD11" i="4"/>
  <c r="DD6" i="4"/>
  <c r="DE5" i="4"/>
  <c r="BH14" i="4"/>
  <c r="BI12" i="4"/>
  <c r="BH9" i="4"/>
  <c r="BI7" i="4"/>
  <c r="BH15" i="4" l="1"/>
  <c r="DD8" i="4"/>
  <c r="DD13" i="4"/>
  <c r="DE11" i="4"/>
  <c r="DE6" i="4"/>
  <c r="DF5" i="4"/>
  <c r="BJ7" i="4"/>
  <c r="BI9" i="4"/>
  <c r="BI14" i="4"/>
  <c r="BJ12" i="4"/>
  <c r="BI15" i="4" l="1"/>
  <c r="DE8" i="4"/>
  <c r="DE13" i="4"/>
  <c r="DF6" i="4"/>
  <c r="DF11" i="4"/>
  <c r="DG5" i="4"/>
  <c r="BJ14" i="4"/>
  <c r="BK12" i="4"/>
  <c r="BJ9" i="4"/>
  <c r="BK7" i="4"/>
  <c r="BJ15" i="4" l="1"/>
  <c r="DF8" i="4"/>
  <c r="DF13" i="4"/>
  <c r="DG6" i="4"/>
  <c r="DG11" i="4"/>
  <c r="DH5" i="4"/>
  <c r="BK14" i="4"/>
  <c r="BL12" i="4"/>
  <c r="BK9" i="4"/>
  <c r="BL7" i="4"/>
  <c r="BK15" i="4" l="1"/>
  <c r="DG8" i="4"/>
  <c r="DG13" i="4"/>
  <c r="DH11" i="4"/>
  <c r="DH6" i="4"/>
  <c r="DI5" i="4"/>
  <c r="BM12" i="4"/>
  <c r="BL14" i="4"/>
  <c r="BL9" i="4"/>
  <c r="BM7" i="4"/>
  <c r="BL15" i="4" l="1"/>
  <c r="DH8" i="4"/>
  <c r="DH13" i="4"/>
  <c r="DI11" i="4"/>
  <c r="DI6" i="4"/>
  <c r="DJ5" i="4"/>
  <c r="BM9" i="4"/>
  <c r="BN7" i="4"/>
  <c r="BM14" i="4"/>
  <c r="BN12" i="4"/>
  <c r="BM15" i="4" l="1"/>
  <c r="DI8" i="4"/>
  <c r="DI13" i="4"/>
  <c r="DJ6" i="4"/>
  <c r="DJ11" i="4"/>
  <c r="DK5" i="4"/>
  <c r="BN14" i="4"/>
  <c r="BO12" i="4"/>
  <c r="BO7" i="4"/>
  <c r="BN9" i="4"/>
  <c r="BN15" i="4" l="1"/>
  <c r="DJ8" i="4"/>
  <c r="DJ13" i="4"/>
  <c r="DK6" i="4"/>
  <c r="DK11" i="4"/>
  <c r="DL5" i="4"/>
  <c r="BO14" i="4"/>
  <c r="BP12" i="4"/>
  <c r="BO9" i="4"/>
  <c r="BP7" i="4"/>
  <c r="BO15" i="4" l="1"/>
  <c r="DK8" i="4"/>
  <c r="DK13" i="4"/>
  <c r="DL11" i="4"/>
  <c r="DL6" i="4"/>
  <c r="DM5" i="4"/>
  <c r="BP9" i="4"/>
  <c r="BQ7" i="4"/>
  <c r="BQ12" i="4"/>
  <c r="DL8" i="4" l="1"/>
  <c r="DL13" i="4"/>
  <c r="DM11" i="4"/>
  <c r="DM6" i="4"/>
  <c r="DN5" i="4"/>
  <c r="BQ14" i="4"/>
  <c r="BR12" i="4"/>
  <c r="BQ9" i="4"/>
  <c r="BR7" i="4"/>
  <c r="BP15" i="4"/>
  <c r="DM8" i="4" l="1"/>
  <c r="DM13" i="4"/>
  <c r="DN11" i="4"/>
  <c r="DN6" i="4"/>
  <c r="DO5" i="4"/>
  <c r="BQ15" i="4"/>
  <c r="BR14" i="4"/>
  <c r="BS12" i="4"/>
  <c r="BR9" i="4"/>
  <c r="BS7" i="4"/>
  <c r="DN8" i="4" l="1"/>
  <c r="DN13" i="4"/>
  <c r="DO6" i="4"/>
  <c r="DO11" i="4"/>
  <c r="DP5" i="4"/>
  <c r="BR15" i="4"/>
  <c r="BS14" i="4"/>
  <c r="BT12" i="4"/>
  <c r="BS9" i="4"/>
  <c r="BT7" i="4"/>
  <c r="DO8" i="4" l="1"/>
  <c r="DO13" i="4"/>
  <c r="DP11" i="4"/>
  <c r="DP6" i="4"/>
  <c r="DQ5" i="4"/>
  <c r="BS15" i="4"/>
  <c r="BU7" i="4"/>
  <c r="BT9" i="4"/>
  <c r="BU12" i="4"/>
  <c r="BT14" i="4"/>
  <c r="DP8" i="4" l="1"/>
  <c r="DP13" i="4"/>
  <c r="DQ11" i="4"/>
  <c r="DQ6" i="4"/>
  <c r="DR5" i="4"/>
  <c r="BU14" i="4"/>
  <c r="BV12" i="4"/>
  <c r="BT15" i="4"/>
  <c r="BU9" i="4"/>
  <c r="BV7" i="4"/>
  <c r="DQ8" i="4" l="1"/>
  <c r="DQ13" i="4"/>
  <c r="DR11" i="4"/>
  <c r="DR6" i="4"/>
  <c r="DS5" i="4"/>
  <c r="BU15" i="4"/>
  <c r="BV14" i="4"/>
  <c r="BW12" i="4"/>
  <c r="BV9" i="4"/>
  <c r="BW7" i="4"/>
  <c r="DR8" i="4" l="1"/>
  <c r="DR13" i="4"/>
  <c r="DS11" i="4"/>
  <c r="DS6" i="4"/>
  <c r="DT5" i="4"/>
  <c r="BV15" i="4"/>
  <c r="BW9" i="4"/>
  <c r="BX7" i="4"/>
  <c r="BW14" i="4"/>
  <c r="BX12" i="4"/>
  <c r="DS8" i="4" l="1"/>
  <c r="DS13" i="4"/>
  <c r="DT11" i="4"/>
  <c r="DT6" i="4"/>
  <c r="DU5" i="4"/>
  <c r="BX14" i="4"/>
  <c r="BY12" i="4"/>
  <c r="BX9" i="4"/>
  <c r="BY7" i="4"/>
  <c r="BW15" i="4"/>
  <c r="DT8" i="4" l="1"/>
  <c r="DT13" i="4"/>
  <c r="DU11" i="4"/>
  <c r="DU6" i="4"/>
  <c r="DV5" i="4"/>
  <c r="BX15" i="4"/>
  <c r="BY14" i="4"/>
  <c r="BZ12" i="4"/>
  <c r="BZ7" i="4"/>
  <c r="BY9" i="4"/>
  <c r="DU8" i="4" l="1"/>
  <c r="DU13" i="4"/>
  <c r="DV6" i="4"/>
  <c r="DV11" i="4"/>
  <c r="DW5" i="4"/>
  <c r="BY15" i="4"/>
  <c r="BZ9" i="4"/>
  <c r="CA7" i="4"/>
  <c r="CA12" i="4"/>
  <c r="BZ14" i="4"/>
  <c r="DV8" i="4" l="1"/>
  <c r="DV13" i="4"/>
  <c r="DW6" i="4"/>
  <c r="DW11" i="4"/>
  <c r="DX5" i="4"/>
  <c r="CA14" i="4"/>
  <c r="CB12" i="4"/>
  <c r="CA9" i="4"/>
  <c r="CB7" i="4"/>
  <c r="BZ15" i="4"/>
  <c r="DW8" i="4" l="1"/>
  <c r="DW13" i="4"/>
  <c r="DX11" i="4"/>
  <c r="DX6" i="4"/>
  <c r="DY5" i="4"/>
  <c r="CA15" i="4"/>
  <c r="CB14" i="4"/>
  <c r="CC12" i="4"/>
  <c r="CB9" i="4"/>
  <c r="CC7" i="4"/>
  <c r="DX8" i="4" l="1"/>
  <c r="DX13" i="4"/>
  <c r="DY11" i="4"/>
  <c r="DY6" i="4"/>
  <c r="DZ5" i="4"/>
  <c r="CB15" i="4"/>
  <c r="CC14" i="4"/>
  <c r="CD12" i="4"/>
  <c r="CC9" i="4"/>
  <c r="CD7" i="4"/>
  <c r="DY8" i="4" l="1"/>
  <c r="DY13" i="4"/>
  <c r="DZ6" i="4"/>
  <c r="DZ11" i="4"/>
  <c r="EA5" i="4"/>
  <c r="CC15" i="4"/>
  <c r="CD14" i="4"/>
  <c r="CE12" i="4"/>
  <c r="CE7" i="4"/>
  <c r="CD9" i="4"/>
  <c r="DZ8" i="4" l="1"/>
  <c r="DZ13" i="4"/>
  <c r="EA6" i="4"/>
  <c r="EA11" i="4"/>
  <c r="EB5" i="4"/>
  <c r="CD15" i="4"/>
  <c r="CE9" i="4"/>
  <c r="CF7" i="4"/>
  <c r="CE14" i="4"/>
  <c r="CF12" i="4"/>
  <c r="EA8" i="4" l="1"/>
  <c r="EA13" i="4"/>
  <c r="EB11" i="4"/>
  <c r="EB6" i="4"/>
  <c r="EC5" i="4"/>
  <c r="CF14" i="4"/>
  <c r="CG12" i="4"/>
  <c r="CF9" i="4"/>
  <c r="CG7" i="4"/>
  <c r="CE15" i="4"/>
  <c r="EB8" i="4" l="1"/>
  <c r="EB13" i="4"/>
  <c r="EC11" i="4"/>
  <c r="EC6" i="4"/>
  <c r="ED5" i="4"/>
  <c r="CF15" i="4"/>
  <c r="CG9" i="4"/>
  <c r="CH7" i="4"/>
  <c r="CH12" i="4"/>
  <c r="CG14" i="4"/>
  <c r="EC8" i="4" l="1"/>
  <c r="EC13" i="4"/>
  <c r="ED11" i="4"/>
  <c r="ED6" i="4"/>
  <c r="EE5" i="4"/>
  <c r="CH14" i="4"/>
  <c r="CI12" i="4"/>
  <c r="CH9" i="4"/>
  <c r="CI7" i="4"/>
  <c r="CG15" i="4"/>
  <c r="ED8" i="4" l="1"/>
  <c r="ED13" i="4"/>
  <c r="EE6" i="4"/>
  <c r="EE11" i="4"/>
  <c r="EF5" i="4"/>
  <c r="CH15" i="4"/>
  <c r="CI9" i="4"/>
  <c r="CJ7" i="4"/>
  <c r="CI14" i="4"/>
  <c r="CJ12" i="4"/>
  <c r="EE8" i="4" l="1"/>
  <c r="EE13" i="4"/>
  <c r="EF11" i="4"/>
  <c r="EF6" i="4"/>
  <c r="EG5" i="4"/>
  <c r="CJ14" i="4"/>
  <c r="CK12" i="4"/>
  <c r="CK7" i="4"/>
  <c r="CJ9" i="4"/>
  <c r="CI15" i="4"/>
  <c r="EF8" i="4" l="1"/>
  <c r="EF13" i="4"/>
  <c r="EG6" i="4"/>
  <c r="EG11" i="4"/>
  <c r="EH5" i="4"/>
  <c r="CJ15" i="4"/>
  <c r="CK9" i="4"/>
  <c r="CL7" i="4"/>
  <c r="CK14" i="4"/>
  <c r="CL12" i="4"/>
  <c r="EG8" i="4" l="1"/>
  <c r="EG13" i="4"/>
  <c r="EH11" i="4"/>
  <c r="EH6" i="4"/>
  <c r="EI5" i="4"/>
  <c r="CL14" i="4"/>
  <c r="CM12" i="4"/>
  <c r="CL9" i="4"/>
  <c r="CM7" i="4"/>
  <c r="CK15" i="4"/>
  <c r="EH8" i="4" l="1"/>
  <c r="EH13" i="4"/>
  <c r="EI11" i="4"/>
  <c r="EI6" i="4"/>
  <c r="EJ5" i="4"/>
  <c r="CL15" i="4"/>
  <c r="CM9" i="4"/>
  <c r="CN7" i="4"/>
  <c r="CM14" i="4"/>
  <c r="CN12" i="4"/>
  <c r="EI8" i="4" l="1"/>
  <c r="EI13" i="4"/>
  <c r="EJ11" i="4"/>
  <c r="EJ6" i="4"/>
  <c r="EK5" i="4"/>
  <c r="CM15" i="4"/>
  <c r="CN14" i="4"/>
  <c r="CO12" i="4"/>
  <c r="CN9" i="4"/>
  <c r="CO7" i="4"/>
  <c r="EJ8" i="4" l="1"/>
  <c r="EJ13" i="4"/>
  <c r="EK11" i="4"/>
  <c r="EK6" i="4"/>
  <c r="EL5" i="4"/>
  <c r="CN15" i="4"/>
  <c r="CP7" i="4"/>
  <c r="CO9" i="4"/>
  <c r="CP12" i="4"/>
  <c r="CO14" i="4"/>
  <c r="EK8" i="4" l="1"/>
  <c r="EK13" i="4"/>
  <c r="EL6" i="4"/>
  <c r="EL11" i="4"/>
  <c r="EM5" i="4"/>
  <c r="CP14" i="4"/>
  <c r="CQ12" i="4"/>
  <c r="CO15" i="4"/>
  <c r="CP9" i="4"/>
  <c r="CQ7" i="4"/>
  <c r="EL8" i="4" l="1"/>
  <c r="EL13" i="4"/>
  <c r="EM6" i="4"/>
  <c r="EM11" i="4"/>
  <c r="EN5" i="4"/>
  <c r="CP15" i="4"/>
  <c r="CQ14" i="4"/>
  <c r="CR12" i="4"/>
  <c r="CQ9" i="4"/>
  <c r="CR7" i="4"/>
  <c r="EM8" i="4" l="1"/>
  <c r="EM13" i="4"/>
  <c r="EN11" i="4"/>
  <c r="EN6" i="4"/>
  <c r="EO5" i="4"/>
  <c r="CQ15" i="4"/>
  <c r="CR9" i="4"/>
  <c r="CS7" i="4"/>
  <c r="CR14" i="4"/>
  <c r="CS12" i="4"/>
  <c r="EN8" i="4" l="1"/>
  <c r="EN13" i="4"/>
  <c r="EO11" i="4"/>
  <c r="EO6" i="4"/>
  <c r="EP5" i="4"/>
  <c r="CS14" i="4"/>
  <c r="CT12" i="4"/>
  <c r="CS9" i="4"/>
  <c r="CT7" i="4"/>
  <c r="CR15" i="4"/>
  <c r="EO8" i="4" l="1"/>
  <c r="EO13" i="4"/>
  <c r="EP11" i="4"/>
  <c r="EP6" i="4"/>
  <c r="EQ5" i="4"/>
  <c r="CS15" i="4"/>
  <c r="CT14" i="4"/>
  <c r="CU12" i="4"/>
  <c r="CU7" i="4"/>
  <c r="CT9" i="4"/>
  <c r="EP8" i="4" l="1"/>
  <c r="EP13" i="4"/>
  <c r="EQ6" i="4"/>
  <c r="EQ11" i="4"/>
  <c r="ER5" i="4"/>
  <c r="CT15" i="4"/>
  <c r="CU9" i="4"/>
  <c r="CV7" i="4"/>
  <c r="CU14" i="4"/>
  <c r="CV12" i="4"/>
  <c r="EQ8" i="4" l="1"/>
  <c r="EQ13" i="4"/>
  <c r="ER6" i="4"/>
  <c r="ER11" i="4"/>
  <c r="ES5" i="4"/>
  <c r="CW12" i="4"/>
  <c r="CV14" i="4"/>
  <c r="CV9" i="4"/>
  <c r="CW7" i="4"/>
  <c r="CU15" i="4"/>
  <c r="ER8" i="4" l="1"/>
  <c r="ER13" i="4"/>
  <c r="ES11" i="4"/>
  <c r="ES6" i="4"/>
  <c r="ET5" i="4"/>
  <c r="CV15" i="4"/>
  <c r="CW9" i="4"/>
  <c r="CX7" i="4"/>
  <c r="CW14" i="4"/>
  <c r="CX12" i="4"/>
  <c r="ES8" i="4" l="1"/>
  <c r="ES13" i="4"/>
  <c r="ET11" i="4"/>
  <c r="ET6" i="4"/>
  <c r="EU5" i="4"/>
  <c r="CX14" i="4"/>
  <c r="CY12" i="4"/>
  <c r="CX9" i="4"/>
  <c r="CY7" i="4"/>
  <c r="CW15" i="4"/>
  <c r="ET8" i="4" l="1"/>
  <c r="ET13" i="4"/>
  <c r="EU6" i="4"/>
  <c r="EU11" i="4"/>
  <c r="EV5" i="4"/>
  <c r="CX15" i="4"/>
  <c r="CY9" i="4"/>
  <c r="CZ7" i="4"/>
  <c r="CY14" i="4"/>
  <c r="CZ12" i="4"/>
  <c r="EU8" i="4" l="1"/>
  <c r="EU13" i="4"/>
  <c r="EV11" i="4"/>
  <c r="EV6" i="4"/>
  <c r="EW5" i="4"/>
  <c r="CZ14" i="4"/>
  <c r="DA12" i="4"/>
  <c r="DA7" i="4"/>
  <c r="CZ9" i="4"/>
  <c r="CY15" i="4"/>
  <c r="EV8" i="4" l="1"/>
  <c r="EV13" i="4"/>
  <c r="EW11" i="4"/>
  <c r="EW6" i="4"/>
  <c r="EX5" i="4"/>
  <c r="CZ15" i="4"/>
  <c r="DA9" i="4"/>
  <c r="DB7" i="4"/>
  <c r="DA14" i="4"/>
  <c r="DB12" i="4"/>
  <c r="EW8" i="4" l="1"/>
  <c r="EW13" i="4"/>
  <c r="EX11" i="4"/>
  <c r="EX6" i="4"/>
  <c r="EY5" i="4"/>
  <c r="DB14" i="4"/>
  <c r="DC12" i="4"/>
  <c r="DB9" i="4"/>
  <c r="DC7" i="4"/>
  <c r="DA15" i="4"/>
  <c r="EX8" i="4" l="1"/>
  <c r="EX13" i="4"/>
  <c r="EY11" i="4"/>
  <c r="EY6" i="4"/>
  <c r="EZ5" i="4"/>
  <c r="DB15" i="4"/>
  <c r="DC14" i="4"/>
  <c r="DD12" i="4"/>
  <c r="DC9" i="4"/>
  <c r="DD7" i="4"/>
  <c r="EY8" i="4" l="1"/>
  <c r="EY13" i="4"/>
  <c r="EZ11" i="4"/>
  <c r="EZ6" i="4"/>
  <c r="FA5" i="4"/>
  <c r="DC15" i="4"/>
  <c r="DD14" i="4"/>
  <c r="DE12" i="4"/>
  <c r="DD9" i="4"/>
  <c r="DE7" i="4"/>
  <c r="EZ8" i="4" l="1"/>
  <c r="EZ13" i="4"/>
  <c r="FA11" i="4"/>
  <c r="FA6" i="4"/>
  <c r="FB5" i="4"/>
  <c r="DD15" i="4"/>
  <c r="DE14" i="4"/>
  <c r="DF12" i="4"/>
  <c r="DF7" i="4"/>
  <c r="DE9" i="4"/>
  <c r="FA8" i="4" l="1"/>
  <c r="FA13" i="4"/>
  <c r="FB11" i="4"/>
  <c r="FB6" i="4"/>
  <c r="FC5" i="4"/>
  <c r="DE15" i="4"/>
  <c r="DF9" i="4"/>
  <c r="DG7" i="4"/>
  <c r="DF14" i="4"/>
  <c r="DG12" i="4"/>
  <c r="FB8" i="4" l="1"/>
  <c r="FB13" i="4"/>
  <c r="FC11" i="4"/>
  <c r="FC6" i="4"/>
  <c r="FD5" i="4"/>
  <c r="DG14" i="4"/>
  <c r="DH12" i="4"/>
  <c r="DG9" i="4"/>
  <c r="DH7" i="4"/>
  <c r="DF15" i="4"/>
  <c r="FC8" i="4" l="1"/>
  <c r="FC13" i="4"/>
  <c r="FD11" i="4"/>
  <c r="FD6" i="4"/>
  <c r="FE5" i="4"/>
  <c r="DG15" i="4"/>
  <c r="DH9" i="4"/>
  <c r="DI7" i="4"/>
  <c r="DH14" i="4"/>
  <c r="DI12" i="4"/>
  <c r="FD8" i="4" l="1"/>
  <c r="FD13" i="4"/>
  <c r="FE11" i="4"/>
  <c r="FE6" i="4"/>
  <c r="FF5" i="4"/>
  <c r="DI14" i="4"/>
  <c r="DJ12" i="4"/>
  <c r="DI9" i="4"/>
  <c r="DJ7" i="4"/>
  <c r="DH15" i="4"/>
  <c r="FE8" i="4" l="1"/>
  <c r="FE13" i="4"/>
  <c r="FF11" i="4"/>
  <c r="FF6" i="4"/>
  <c r="FG5" i="4"/>
  <c r="DI15" i="4"/>
  <c r="DJ14" i="4"/>
  <c r="DK12" i="4"/>
  <c r="DK7" i="4"/>
  <c r="DJ9" i="4"/>
  <c r="FF8" i="4" l="1"/>
  <c r="FF13" i="4"/>
  <c r="FG6" i="4"/>
  <c r="FG11" i="4"/>
  <c r="FH5" i="4"/>
  <c r="DJ15" i="4"/>
  <c r="DK9" i="4"/>
  <c r="DL7" i="4"/>
  <c r="DK14" i="4"/>
  <c r="DL12" i="4"/>
  <c r="FG8" i="4" l="1"/>
  <c r="FG13" i="4"/>
  <c r="FH11" i="4"/>
  <c r="FH6" i="4"/>
  <c r="FI5" i="4"/>
  <c r="DL14" i="4"/>
  <c r="DM12" i="4"/>
  <c r="DL9" i="4"/>
  <c r="DM7" i="4"/>
  <c r="DK15" i="4"/>
  <c r="FH8" i="4" l="1"/>
  <c r="FH13" i="4"/>
  <c r="FI11" i="4"/>
  <c r="FI6" i="4"/>
  <c r="FJ5" i="4"/>
  <c r="DL15" i="4"/>
  <c r="DM9" i="4"/>
  <c r="DN7" i="4"/>
  <c r="DM14" i="4"/>
  <c r="DN12" i="4"/>
  <c r="FI8" i="4" l="1"/>
  <c r="FI13" i="4"/>
  <c r="FJ11" i="4"/>
  <c r="FJ6" i="4"/>
  <c r="FK5" i="4"/>
  <c r="DN14" i="4"/>
  <c r="DO12" i="4"/>
  <c r="DN9" i="4"/>
  <c r="DO7" i="4"/>
  <c r="DM15" i="4"/>
  <c r="FJ8" i="4" l="1"/>
  <c r="FJ13" i="4"/>
  <c r="FK11" i="4"/>
  <c r="FK6" i="4"/>
  <c r="FL5" i="4"/>
  <c r="DN15" i="4"/>
  <c r="DO9" i="4"/>
  <c r="DP7" i="4"/>
  <c r="DO14" i="4"/>
  <c r="DP12" i="4"/>
  <c r="FK8" i="4" l="1"/>
  <c r="FK13" i="4"/>
  <c r="FL11" i="4"/>
  <c r="FL6" i="4"/>
  <c r="FM5" i="4"/>
  <c r="DP14" i="4"/>
  <c r="DQ12" i="4"/>
  <c r="DQ7" i="4"/>
  <c r="DP9" i="4"/>
  <c r="DO15" i="4"/>
  <c r="FL8" i="4" l="1"/>
  <c r="FL13" i="4"/>
  <c r="FM11" i="4"/>
  <c r="FM6" i="4"/>
  <c r="FN5" i="4"/>
  <c r="DP15" i="4"/>
  <c r="DQ9" i="4"/>
  <c r="DR7" i="4"/>
  <c r="DR12" i="4"/>
  <c r="DQ14" i="4"/>
  <c r="FM8" i="4" l="1"/>
  <c r="FM13" i="4"/>
  <c r="FN11" i="4"/>
  <c r="FN6" i="4"/>
  <c r="FO5" i="4"/>
  <c r="DR14" i="4"/>
  <c r="DS12" i="4"/>
  <c r="DR9" i="4"/>
  <c r="DS7" i="4"/>
  <c r="DQ15" i="4"/>
  <c r="FN8" i="4" l="1"/>
  <c r="FN13" i="4"/>
  <c r="FO11" i="4"/>
  <c r="FO6" i="4"/>
  <c r="FP5" i="4"/>
  <c r="DR15" i="4"/>
  <c r="DS9" i="4"/>
  <c r="DT7" i="4"/>
  <c r="DS14" i="4"/>
  <c r="DT12" i="4"/>
  <c r="FO8" i="4" l="1"/>
  <c r="FO13" i="4"/>
  <c r="FP11" i="4"/>
  <c r="FP6" i="4"/>
  <c r="FQ5" i="4"/>
  <c r="DT14" i="4"/>
  <c r="DU12" i="4"/>
  <c r="DT9" i="4"/>
  <c r="DU7" i="4"/>
  <c r="DS15" i="4"/>
  <c r="FP8" i="4" l="1"/>
  <c r="FP13" i="4"/>
  <c r="FQ11" i="4"/>
  <c r="FQ6" i="4"/>
  <c r="FR5" i="4"/>
  <c r="DT15" i="4"/>
  <c r="DV12" i="4"/>
  <c r="DU14" i="4"/>
  <c r="DV7" i="4"/>
  <c r="DU9" i="4"/>
  <c r="FQ8" i="4" l="1"/>
  <c r="FQ13" i="4"/>
  <c r="FR11" i="4"/>
  <c r="FR6" i="4"/>
  <c r="FS5" i="4"/>
  <c r="DU15" i="4"/>
  <c r="DV9" i="4"/>
  <c r="DW7" i="4"/>
  <c r="DV14" i="4"/>
  <c r="DW12" i="4"/>
  <c r="FR8" i="4" l="1"/>
  <c r="FR13" i="4"/>
  <c r="FS6" i="4"/>
  <c r="FS11" i="4"/>
  <c r="FT5" i="4"/>
  <c r="DW14" i="4"/>
  <c r="DX12" i="4"/>
  <c r="DW9" i="4"/>
  <c r="DX7" i="4"/>
  <c r="DV15" i="4"/>
  <c r="FS8" i="4" l="1"/>
  <c r="FS13" i="4"/>
  <c r="FT11" i="4"/>
  <c r="FT6" i="4"/>
  <c r="FU5" i="4"/>
  <c r="DW15" i="4"/>
  <c r="DX9" i="4"/>
  <c r="DY7" i="4"/>
  <c r="DX14" i="4"/>
  <c r="DY12" i="4"/>
  <c r="FT8" i="4" l="1"/>
  <c r="FT13" i="4"/>
  <c r="FU11" i="4"/>
  <c r="FU6" i="4"/>
  <c r="FV5" i="4"/>
  <c r="DX15" i="4"/>
  <c r="DY14" i="4"/>
  <c r="DZ12" i="4"/>
  <c r="DY9" i="4"/>
  <c r="DZ7" i="4"/>
  <c r="FU8" i="4" l="1"/>
  <c r="FU13" i="4"/>
  <c r="FV11" i="4"/>
  <c r="FV6" i="4"/>
  <c r="FW5" i="4"/>
  <c r="DY15" i="4"/>
  <c r="EA7" i="4"/>
  <c r="DZ9" i="4"/>
  <c r="DZ14" i="4"/>
  <c r="EA12" i="4"/>
  <c r="FV8" i="4" l="1"/>
  <c r="FV13" i="4"/>
  <c r="FW6" i="4"/>
  <c r="FW11" i="4"/>
  <c r="FX5" i="4"/>
  <c r="EA14" i="4"/>
  <c r="EB12" i="4"/>
  <c r="DZ15" i="4"/>
  <c r="EA9" i="4"/>
  <c r="EB7" i="4"/>
  <c r="FW8" i="4" l="1"/>
  <c r="FW13" i="4"/>
  <c r="FX11" i="4"/>
  <c r="FX6" i="4"/>
  <c r="FY5" i="4"/>
  <c r="EA15" i="4"/>
  <c r="EB14" i="4"/>
  <c r="EC12" i="4"/>
  <c r="EB9" i="4"/>
  <c r="EC7" i="4"/>
  <c r="FX8" i="4" l="1"/>
  <c r="FX13" i="4"/>
  <c r="FY11" i="4"/>
  <c r="FY6" i="4"/>
  <c r="FZ5" i="4"/>
  <c r="EB15" i="4"/>
  <c r="EC9" i="4"/>
  <c r="ED7" i="4"/>
  <c r="EC14" i="4"/>
  <c r="ED12" i="4"/>
  <c r="FY8" i="4" l="1"/>
  <c r="FY13" i="4"/>
  <c r="FZ11" i="4"/>
  <c r="FZ6" i="4"/>
  <c r="GA5" i="4"/>
  <c r="ED14" i="4"/>
  <c r="EE12" i="4"/>
  <c r="ED9" i="4"/>
  <c r="EE7" i="4"/>
  <c r="EC15" i="4"/>
  <c r="FZ8" i="4" l="1"/>
  <c r="FZ13" i="4"/>
  <c r="GA6" i="4"/>
  <c r="GA11" i="4"/>
  <c r="GB5" i="4"/>
  <c r="ED15" i="4"/>
  <c r="EE14" i="4"/>
  <c r="EF12" i="4"/>
  <c r="EE9" i="4"/>
  <c r="EF7" i="4"/>
  <c r="GA8" i="4" l="1"/>
  <c r="GA13" i="4"/>
  <c r="EE15" i="4"/>
  <c r="GB11" i="4"/>
  <c r="GB6" i="4"/>
  <c r="GB8" i="4" s="1"/>
  <c r="GC5" i="4"/>
  <c r="EG12" i="4"/>
  <c r="EF14" i="4"/>
  <c r="EG7" i="4"/>
  <c r="EF9" i="4"/>
  <c r="GB13" i="4" l="1"/>
  <c r="GC11" i="4"/>
  <c r="GC6" i="4"/>
  <c r="GC8" i="4" s="1"/>
  <c r="GD5" i="4"/>
  <c r="EF15" i="4"/>
  <c r="EG9" i="4"/>
  <c r="EH7" i="4"/>
  <c r="EG14" i="4"/>
  <c r="EH12" i="4"/>
  <c r="GC13" i="4" l="1"/>
  <c r="GD11" i="4"/>
  <c r="GD6" i="4"/>
  <c r="GD8" i="4" s="1"/>
  <c r="GE5" i="4"/>
  <c r="EG15" i="4"/>
  <c r="EH14" i="4"/>
  <c r="EI12" i="4"/>
  <c r="EH9" i="4"/>
  <c r="EI7" i="4"/>
  <c r="GD13" i="4" l="1"/>
  <c r="GE11" i="4"/>
  <c r="GE6" i="4"/>
  <c r="GE8" i="4" s="1"/>
  <c r="GF5" i="4"/>
  <c r="EH15" i="4"/>
  <c r="EI9" i="4"/>
  <c r="EJ7" i="4"/>
  <c r="EI14" i="4"/>
  <c r="EJ12" i="4"/>
  <c r="GE13" i="4" l="1"/>
  <c r="GF6" i="4"/>
  <c r="GF8" i="4" s="1"/>
  <c r="GF11" i="4"/>
  <c r="GG5" i="4"/>
  <c r="EJ9" i="4"/>
  <c r="EK7" i="4"/>
  <c r="EJ14" i="4"/>
  <c r="EK12" i="4"/>
  <c r="EI15" i="4"/>
  <c r="GF13" i="4" l="1"/>
  <c r="GG6" i="4"/>
  <c r="GG8" i="4" s="1"/>
  <c r="GG11" i="4"/>
  <c r="GH5" i="4"/>
  <c r="EK14" i="4"/>
  <c r="EL12" i="4"/>
  <c r="EL7" i="4"/>
  <c r="EK9" i="4"/>
  <c r="EJ15" i="4"/>
  <c r="GG13" i="4" l="1"/>
  <c r="GH11" i="4"/>
  <c r="GH6" i="4"/>
  <c r="GH8" i="4" s="1"/>
  <c r="GI5" i="4"/>
  <c r="EK15" i="4"/>
  <c r="EL9" i="4"/>
  <c r="EM7" i="4"/>
  <c r="EL14" i="4"/>
  <c r="EM12" i="4"/>
  <c r="GH13" i="4" l="1"/>
  <c r="GI6" i="4"/>
  <c r="GI8" i="4" s="1"/>
  <c r="GI11" i="4"/>
  <c r="GJ5" i="4"/>
  <c r="EM14" i="4"/>
  <c r="EN12" i="4"/>
  <c r="EM9" i="4"/>
  <c r="EN7" i="4"/>
  <c r="EL15" i="4"/>
  <c r="GI13" i="4" l="1"/>
  <c r="GJ11" i="4"/>
  <c r="GJ6" i="4"/>
  <c r="GJ8" i="4" s="1"/>
  <c r="GK5" i="4"/>
  <c r="EM15" i="4"/>
  <c r="EN14" i="4"/>
  <c r="EO12" i="4"/>
  <c r="EN9" i="4"/>
  <c r="EO7" i="4"/>
  <c r="GJ13" i="4" l="1"/>
  <c r="EN15" i="4"/>
  <c r="GK6" i="4"/>
  <c r="GK8" i="4" s="1"/>
  <c r="GK11" i="4"/>
  <c r="GL5" i="4"/>
  <c r="EO14" i="4"/>
  <c r="EP12" i="4"/>
  <c r="EO9" i="4"/>
  <c r="EP7" i="4"/>
  <c r="GK13" i="4" l="1"/>
  <c r="GL11" i="4"/>
  <c r="GL6" i="4"/>
  <c r="GL8" i="4" s="1"/>
  <c r="GM5" i="4"/>
  <c r="EO15" i="4"/>
  <c r="EP14" i="4"/>
  <c r="EQ12" i="4"/>
  <c r="EQ7" i="4"/>
  <c r="EP9" i="4"/>
  <c r="GL13" i="4" l="1"/>
  <c r="GM11" i="4"/>
  <c r="GM6" i="4"/>
  <c r="GM8" i="4" s="1"/>
  <c r="GN5" i="4"/>
  <c r="EP15" i="4"/>
  <c r="EQ9" i="4"/>
  <c r="ER7" i="4"/>
  <c r="EQ14" i="4"/>
  <c r="ER12" i="4"/>
  <c r="GM13" i="4" l="1"/>
  <c r="GN6" i="4"/>
  <c r="GN8" i="4" s="1"/>
  <c r="GN11" i="4"/>
  <c r="GO5" i="4"/>
  <c r="ER14" i="4"/>
  <c r="ES12" i="4"/>
  <c r="ER9" i="4"/>
  <c r="ES7" i="4"/>
  <c r="EQ15" i="4"/>
  <c r="GN13" i="4" l="1"/>
  <c r="GO11" i="4"/>
  <c r="GO6" i="4"/>
  <c r="GO8" i="4" s="1"/>
  <c r="GP5" i="4"/>
  <c r="ER15" i="4"/>
  <c r="ES9" i="4"/>
  <c r="ET7" i="4"/>
  <c r="ET12" i="4"/>
  <c r="ES14" i="4"/>
  <c r="GO13" i="4" l="1"/>
  <c r="GP11" i="4"/>
  <c r="GP6" i="4"/>
  <c r="GP8" i="4" s="1"/>
  <c r="GQ5" i="4"/>
  <c r="ET14" i="4"/>
  <c r="EU12" i="4"/>
  <c r="ET9" i="4"/>
  <c r="EU7" i="4"/>
  <c r="ES15" i="4"/>
  <c r="GP13" i="4" l="1"/>
  <c r="GQ11" i="4"/>
  <c r="GQ6" i="4"/>
  <c r="GQ8" i="4" s="1"/>
  <c r="GR5" i="4"/>
  <c r="ET15" i="4"/>
  <c r="EU9" i="4"/>
  <c r="EV7" i="4"/>
  <c r="EU14" i="4"/>
  <c r="EV12" i="4"/>
  <c r="GQ13" i="4" l="1"/>
  <c r="GR6" i="4"/>
  <c r="GR8" i="4" s="1"/>
  <c r="GR11" i="4"/>
  <c r="GS5" i="4"/>
  <c r="EV14" i="4"/>
  <c r="EW12" i="4"/>
  <c r="EW7" i="4"/>
  <c r="EV9" i="4"/>
  <c r="EU15" i="4"/>
  <c r="GR13" i="4" l="1"/>
  <c r="GS11" i="4"/>
  <c r="GS6" i="4"/>
  <c r="GS8" i="4" s="1"/>
  <c r="GT5" i="4"/>
  <c r="EV15" i="4"/>
  <c r="EW9" i="4"/>
  <c r="EX7" i="4"/>
  <c r="EX12" i="4"/>
  <c r="EW14" i="4"/>
  <c r="GS13" i="4" l="1"/>
  <c r="GT11" i="4"/>
  <c r="GT6" i="4"/>
  <c r="GT8" i="4" s="1"/>
  <c r="GU5" i="4"/>
  <c r="EX14" i="4"/>
  <c r="EY12" i="4"/>
  <c r="EX9" i="4"/>
  <c r="EY7" i="4"/>
  <c r="EW15" i="4"/>
  <c r="GT13" i="4" l="1"/>
  <c r="GU11" i="4"/>
  <c r="GU6" i="4"/>
  <c r="GU8" i="4" s="1"/>
  <c r="GV5" i="4"/>
  <c r="EX15" i="4"/>
  <c r="EY9" i="4"/>
  <c r="EZ7" i="4"/>
  <c r="EY14" i="4"/>
  <c r="EZ12" i="4"/>
  <c r="GU13" i="4" l="1"/>
  <c r="GV6" i="4"/>
  <c r="GV8" i="4" s="1"/>
  <c r="GV11" i="4"/>
  <c r="GW5" i="4"/>
  <c r="EZ14" i="4"/>
  <c r="FA12" i="4"/>
  <c r="EZ9" i="4"/>
  <c r="FA7" i="4"/>
  <c r="EY15" i="4"/>
  <c r="GV13" i="4" l="1"/>
  <c r="GW6" i="4"/>
  <c r="GW8" i="4" s="1"/>
  <c r="GW11" i="4"/>
  <c r="GX5" i="4"/>
  <c r="EZ15" i="4"/>
  <c r="FB7" i="4"/>
  <c r="FA9" i="4"/>
  <c r="FB12" i="4"/>
  <c r="FA14" i="4"/>
  <c r="GW13" i="4" l="1"/>
  <c r="GX11" i="4"/>
  <c r="GX6" i="4"/>
  <c r="GX8" i="4" s="1"/>
  <c r="GY5" i="4"/>
  <c r="FB14" i="4"/>
  <c r="FC12" i="4"/>
  <c r="FA15" i="4"/>
  <c r="FB9" i="4"/>
  <c r="FC7" i="4"/>
  <c r="GX13" i="4" l="1"/>
  <c r="GY11" i="4"/>
  <c r="GY6" i="4"/>
  <c r="GY8" i="4" s="1"/>
  <c r="GZ5" i="4"/>
  <c r="FB15" i="4"/>
  <c r="FC14" i="4"/>
  <c r="FD12" i="4"/>
  <c r="FC9" i="4"/>
  <c r="FD7" i="4"/>
  <c r="GY13" i="4" l="1"/>
  <c r="GZ11" i="4"/>
  <c r="GZ6" i="4"/>
  <c r="GZ8" i="4" s="1"/>
  <c r="HA5" i="4"/>
  <c r="FC15" i="4"/>
  <c r="FD9" i="4"/>
  <c r="FE7" i="4"/>
  <c r="FD14" i="4"/>
  <c r="FE12" i="4"/>
  <c r="GZ13" i="4" l="1"/>
  <c r="HA11" i="4"/>
  <c r="HA6" i="4"/>
  <c r="HA8" i="4" s="1"/>
  <c r="HB5" i="4"/>
  <c r="FE14" i="4"/>
  <c r="FF12" i="4"/>
  <c r="FE9" i="4"/>
  <c r="FF7" i="4"/>
  <c r="FD15" i="4"/>
  <c r="HA13" i="4" l="1"/>
  <c r="HB11" i="4"/>
  <c r="HB6" i="4"/>
  <c r="HB8" i="4" s="1"/>
  <c r="HC5" i="4"/>
  <c r="FE15" i="4"/>
  <c r="FF14" i="4"/>
  <c r="FG12" i="4"/>
  <c r="FG7" i="4"/>
  <c r="FF9" i="4"/>
  <c r="HB13" i="4" l="1"/>
  <c r="HC11" i="4"/>
  <c r="HC6" i="4"/>
  <c r="HC8" i="4" s="1"/>
  <c r="HD5" i="4"/>
  <c r="FF15" i="4"/>
  <c r="FG9" i="4"/>
  <c r="FH7" i="4"/>
  <c r="FG14" i="4"/>
  <c r="FH12" i="4"/>
  <c r="HC13" i="4" l="1"/>
  <c r="HD6" i="4"/>
  <c r="HD8" i="4" s="1"/>
  <c r="HD11" i="4"/>
  <c r="HE5" i="4"/>
  <c r="FI12" i="4"/>
  <c r="FH14" i="4"/>
  <c r="FH9" i="4"/>
  <c r="FI7" i="4"/>
  <c r="FG15" i="4"/>
  <c r="HD13" i="4" l="1"/>
  <c r="HE11" i="4"/>
  <c r="HE6" i="4"/>
  <c r="HE8" i="4" s="1"/>
  <c r="HF5" i="4"/>
  <c r="FH15" i="4"/>
  <c r="FI9" i="4"/>
  <c r="FJ7" i="4"/>
  <c r="FI14" i="4"/>
  <c r="FJ12" i="4"/>
  <c r="HE13" i="4" l="1"/>
  <c r="HF11" i="4"/>
  <c r="HF6" i="4"/>
  <c r="HF8" i="4" s="1"/>
  <c r="HG5" i="4"/>
  <c r="FJ9" i="4"/>
  <c r="FK7" i="4"/>
  <c r="FJ14" i="4"/>
  <c r="FK12" i="4"/>
  <c r="FI15" i="4"/>
  <c r="HF13" i="4" l="1"/>
  <c r="HG11" i="4"/>
  <c r="HG6" i="4"/>
  <c r="HG8" i="4" s="1"/>
  <c r="HH5" i="4"/>
  <c r="FK14" i="4"/>
  <c r="FL12" i="4"/>
  <c r="FK9" i="4"/>
  <c r="FL7" i="4"/>
  <c r="FJ15" i="4"/>
  <c r="HG13" i="4" l="1"/>
  <c r="HH6" i="4"/>
  <c r="HH8" i="4" s="1"/>
  <c r="HH11" i="4"/>
  <c r="HI5" i="4"/>
  <c r="FK15" i="4"/>
  <c r="FM7" i="4"/>
  <c r="FL9" i="4"/>
  <c r="FL14" i="4"/>
  <c r="FM12" i="4"/>
  <c r="HH13" i="4" l="1"/>
  <c r="HI11" i="4"/>
  <c r="HI6" i="4"/>
  <c r="HI8" i="4" s="1"/>
  <c r="HJ5" i="4"/>
  <c r="FM14" i="4"/>
  <c r="FN12" i="4"/>
  <c r="FL15" i="4"/>
  <c r="FM9" i="4"/>
  <c r="FN7" i="4"/>
  <c r="HI13" i="4" l="1"/>
  <c r="HJ11" i="4"/>
  <c r="HJ6" i="4"/>
  <c r="HJ8" i="4" s="1"/>
  <c r="HK5" i="4"/>
  <c r="FM15" i="4"/>
  <c r="FN14" i="4"/>
  <c r="FO12" i="4"/>
  <c r="FN9" i="4"/>
  <c r="FO7" i="4"/>
  <c r="HJ13" i="4" l="1"/>
  <c r="HK11" i="4"/>
  <c r="HK6" i="4"/>
  <c r="HK8" i="4" s="1"/>
  <c r="HL5" i="4"/>
  <c r="FN15" i="4"/>
  <c r="FO9" i="4"/>
  <c r="FP7" i="4"/>
  <c r="FO14" i="4"/>
  <c r="FP12" i="4"/>
  <c r="HK13" i="4" l="1"/>
  <c r="HL6" i="4"/>
  <c r="HL8" i="4" s="1"/>
  <c r="HL11" i="4"/>
  <c r="HM5" i="4"/>
  <c r="FO15" i="4"/>
  <c r="FP14" i="4"/>
  <c r="FQ12" i="4"/>
  <c r="FP9" i="4"/>
  <c r="FQ7" i="4"/>
  <c r="HL13" i="4" l="1"/>
  <c r="HM11" i="4"/>
  <c r="HM6" i="4"/>
  <c r="HM8" i="4" s="1"/>
  <c r="HN5" i="4"/>
  <c r="FP15" i="4"/>
  <c r="FR7" i="4"/>
  <c r="FQ9" i="4"/>
  <c r="FQ14" i="4"/>
  <c r="FR12" i="4"/>
  <c r="HM13" i="4" l="1"/>
  <c r="HN11" i="4"/>
  <c r="HN6" i="4"/>
  <c r="HN8" i="4" s="1"/>
  <c r="HO5" i="4"/>
  <c r="FR14" i="4"/>
  <c r="FS12" i="4"/>
  <c r="FQ15" i="4"/>
  <c r="FR9" i="4"/>
  <c r="FS7" i="4"/>
  <c r="HN13" i="4" l="1"/>
  <c r="HO11" i="4"/>
  <c r="HO6" i="4"/>
  <c r="HO8" i="4" s="1"/>
  <c r="HP5" i="4"/>
  <c r="FR15" i="4"/>
  <c r="FS14" i="4"/>
  <c r="FT12" i="4"/>
  <c r="FS9" i="4"/>
  <c r="FT7" i="4"/>
  <c r="HO13" i="4" l="1"/>
  <c r="HP11" i="4"/>
  <c r="HP6" i="4"/>
  <c r="HP8" i="4" s="1"/>
  <c r="HQ5" i="4"/>
  <c r="FS15" i="4"/>
  <c r="FT14" i="4"/>
  <c r="FU12" i="4"/>
  <c r="FT9" i="4"/>
  <c r="FU7" i="4"/>
  <c r="HP13" i="4" l="1"/>
  <c r="HQ6" i="4"/>
  <c r="HQ8" i="4" s="1"/>
  <c r="HQ11" i="4"/>
  <c r="HR5" i="4"/>
  <c r="FT15" i="4"/>
  <c r="FU9" i="4"/>
  <c r="FV7" i="4"/>
  <c r="FU14" i="4"/>
  <c r="FV12" i="4"/>
  <c r="HQ13" i="4" l="1"/>
  <c r="HR11" i="4"/>
  <c r="HR6" i="4"/>
  <c r="HR8" i="4" s="1"/>
  <c r="HS5" i="4"/>
  <c r="FW12" i="4"/>
  <c r="FV14" i="4"/>
  <c r="FW7" i="4"/>
  <c r="FV9" i="4"/>
  <c r="FU15" i="4"/>
  <c r="HR13" i="4" l="1"/>
  <c r="HS11" i="4"/>
  <c r="HS6" i="4"/>
  <c r="HS8" i="4" s="1"/>
  <c r="HT5" i="4"/>
  <c r="FV15" i="4"/>
  <c r="FW9" i="4"/>
  <c r="FX7" i="4"/>
  <c r="FW14" i="4"/>
  <c r="FX12" i="4"/>
  <c r="HS13" i="4" l="1"/>
  <c r="HT6" i="4"/>
  <c r="HT8" i="4" s="1"/>
  <c r="HT11" i="4"/>
  <c r="HU5" i="4"/>
  <c r="FX14" i="4"/>
  <c r="FY12" i="4"/>
  <c r="FX9" i="4"/>
  <c r="FY7" i="4"/>
  <c r="FW15" i="4"/>
  <c r="HT13" i="4" l="1"/>
  <c r="HU11" i="4"/>
  <c r="HU6" i="4"/>
  <c r="HU8" i="4" s="1"/>
  <c r="HV5" i="4"/>
  <c r="FX15" i="4"/>
  <c r="FZ12" i="4"/>
  <c r="FY14" i="4"/>
  <c r="FY9" i="4"/>
  <c r="FZ7" i="4"/>
  <c r="HU13" i="4" l="1"/>
  <c r="HV11" i="4"/>
  <c r="HV6" i="4"/>
  <c r="HV8" i="4" s="1"/>
  <c r="HW5" i="4"/>
  <c r="FY15" i="4"/>
  <c r="FZ9" i="4"/>
  <c r="GA7" i="4"/>
  <c r="FZ14" i="4"/>
  <c r="GA12" i="4"/>
  <c r="HV13" i="4" l="1"/>
  <c r="HW11" i="4"/>
  <c r="HW6" i="4"/>
  <c r="HW8" i="4" s="1"/>
  <c r="HX5" i="4"/>
  <c r="GA14" i="4"/>
  <c r="GB12" i="4"/>
  <c r="GA9" i="4"/>
  <c r="GB7" i="4"/>
  <c r="FZ15" i="4"/>
  <c r="HW13" i="4" l="1"/>
  <c r="HX6" i="4"/>
  <c r="HX8" i="4" s="1"/>
  <c r="HX11" i="4"/>
  <c r="HY5" i="4"/>
  <c r="GA15" i="4"/>
  <c r="GB14" i="4"/>
  <c r="GC12" i="4"/>
  <c r="GC7" i="4"/>
  <c r="GB9" i="4"/>
  <c r="HX13" i="4" l="1"/>
  <c r="HY11" i="4"/>
  <c r="HY6" i="4"/>
  <c r="HY8" i="4" s="1"/>
  <c r="HZ5" i="4"/>
  <c r="GB15" i="4"/>
  <c r="GD12" i="4"/>
  <c r="GC14" i="4"/>
  <c r="GC9" i="4"/>
  <c r="GD7" i="4"/>
  <c r="HY13" i="4" l="1"/>
  <c r="HZ11" i="4"/>
  <c r="HZ6" i="4"/>
  <c r="HZ8" i="4" s="1"/>
  <c r="IA5" i="4"/>
  <c r="GC15" i="4"/>
  <c r="GD9" i="4"/>
  <c r="GE7" i="4"/>
  <c r="GD14" i="4"/>
  <c r="GE12" i="4"/>
  <c r="HZ13" i="4" l="1"/>
  <c r="IA11" i="4"/>
  <c r="IA6" i="4"/>
  <c r="IA8" i="4" s="1"/>
  <c r="IB5" i="4"/>
  <c r="GE14" i="4"/>
  <c r="GF12" i="4"/>
  <c r="GE9" i="4"/>
  <c r="GF7" i="4"/>
  <c r="GD15" i="4"/>
  <c r="IA13" i="4" l="1"/>
  <c r="IB6" i="4"/>
  <c r="IB8" i="4" s="1"/>
  <c r="IB11" i="4"/>
  <c r="IC5" i="4"/>
  <c r="GE15" i="4"/>
  <c r="GF14" i="4"/>
  <c r="GG12" i="4"/>
  <c r="GF9" i="4"/>
  <c r="GG7" i="4"/>
  <c r="IB13" i="4" l="1"/>
  <c r="IC11" i="4"/>
  <c r="IC6" i="4"/>
  <c r="IC8" i="4" s="1"/>
  <c r="ID5" i="4"/>
  <c r="GF15" i="4"/>
  <c r="GG14" i="4"/>
  <c r="GH12" i="4"/>
  <c r="GH7" i="4"/>
  <c r="GG9" i="4"/>
  <c r="IC13" i="4" l="1"/>
  <c r="ID11" i="4"/>
  <c r="ID6" i="4"/>
  <c r="ID8" i="4" s="1"/>
  <c r="IE5" i="4"/>
  <c r="GG15" i="4"/>
  <c r="GH9" i="4"/>
  <c r="GI7" i="4"/>
  <c r="GH14" i="4"/>
  <c r="GI12" i="4"/>
  <c r="ID13" i="4" l="1"/>
  <c r="IE6" i="4"/>
  <c r="IE8" i="4" s="1"/>
  <c r="IE11" i="4"/>
  <c r="IF5" i="4"/>
  <c r="GI14" i="4"/>
  <c r="GJ12" i="4"/>
  <c r="GI9" i="4"/>
  <c r="GJ7" i="4"/>
  <c r="GH15" i="4"/>
  <c r="IE13" i="4" l="1"/>
  <c r="IF11" i="4"/>
  <c r="IF6" i="4"/>
  <c r="IF8" i="4" s="1"/>
  <c r="IG5" i="4"/>
  <c r="GI15" i="4"/>
  <c r="GK12" i="4"/>
  <c r="GJ14" i="4"/>
  <c r="GJ9" i="4"/>
  <c r="GK7" i="4"/>
  <c r="IF13" i="4" l="1"/>
  <c r="IG6" i="4"/>
  <c r="IG8" i="4" s="1"/>
  <c r="IG11" i="4"/>
  <c r="IH5" i="4"/>
  <c r="GJ15" i="4"/>
  <c r="GK9" i="4"/>
  <c r="GL7" i="4"/>
  <c r="GK14" i="4"/>
  <c r="GL12" i="4"/>
  <c r="IG13" i="4" l="1"/>
  <c r="IH11" i="4"/>
  <c r="IH6" i="4"/>
  <c r="IH8" i="4" s="1"/>
  <c r="II5" i="4"/>
  <c r="GL14" i="4"/>
  <c r="GM12" i="4"/>
  <c r="GM7" i="4"/>
  <c r="GL9" i="4"/>
  <c r="GK15" i="4"/>
  <c r="IH13" i="4" l="1"/>
  <c r="II11" i="4"/>
  <c r="II6" i="4"/>
  <c r="II8" i="4" s="1"/>
  <c r="IJ5" i="4"/>
  <c r="GL15" i="4"/>
  <c r="GM9" i="4"/>
  <c r="GN7" i="4"/>
  <c r="GM14" i="4"/>
  <c r="GN12" i="4"/>
  <c r="II13" i="4" l="1"/>
  <c r="IJ6" i="4"/>
  <c r="IJ8" i="4" s="1"/>
  <c r="IJ11" i="4"/>
  <c r="IK5" i="4"/>
  <c r="GN14" i="4"/>
  <c r="GO12" i="4"/>
  <c r="GN9" i="4"/>
  <c r="GO7" i="4"/>
  <c r="GM15" i="4"/>
  <c r="IJ13" i="4" l="1"/>
  <c r="IK11" i="4"/>
  <c r="IK6" i="4"/>
  <c r="IK8" i="4" s="1"/>
  <c r="IL5" i="4"/>
  <c r="GN15" i="4"/>
  <c r="GO9" i="4"/>
  <c r="GP7" i="4"/>
  <c r="GO14" i="4"/>
  <c r="GP12" i="4"/>
  <c r="IK13" i="4" l="1"/>
  <c r="IL11" i="4"/>
  <c r="IL6" i="4"/>
  <c r="IL8" i="4" s="1"/>
  <c r="IM5" i="4"/>
  <c r="GO15" i="4"/>
  <c r="GP14" i="4"/>
  <c r="GQ12" i="4"/>
  <c r="GP9" i="4"/>
  <c r="GQ7" i="4"/>
  <c r="IL13" i="4" l="1"/>
  <c r="IM11" i="4"/>
  <c r="IM6" i="4"/>
  <c r="IM8" i="4" s="1"/>
  <c r="IN5" i="4"/>
  <c r="GP15" i="4"/>
  <c r="GQ9" i="4"/>
  <c r="GR7" i="4"/>
  <c r="GQ14" i="4"/>
  <c r="GR12" i="4"/>
  <c r="IM13" i="4" l="1"/>
  <c r="IN6" i="4"/>
  <c r="IN8" i="4" s="1"/>
  <c r="IN11" i="4"/>
  <c r="IO5" i="4"/>
  <c r="GR14" i="4"/>
  <c r="GS12" i="4"/>
  <c r="GS7" i="4"/>
  <c r="GR9" i="4"/>
  <c r="GQ15" i="4"/>
  <c r="IN13" i="4" l="1"/>
  <c r="IO11" i="4"/>
  <c r="IO6" i="4"/>
  <c r="IO8" i="4" s="1"/>
  <c r="IP5" i="4"/>
  <c r="GR15" i="4"/>
  <c r="GS9" i="4"/>
  <c r="GT7" i="4"/>
  <c r="GS14" i="4"/>
  <c r="GT12" i="4"/>
  <c r="IO13" i="4" l="1"/>
  <c r="IP11" i="4"/>
  <c r="IP6" i="4"/>
  <c r="IP8" i="4" s="1"/>
  <c r="IQ5" i="4"/>
  <c r="GT14" i="4"/>
  <c r="GU12" i="4"/>
  <c r="GT9" i="4"/>
  <c r="GU7" i="4"/>
  <c r="GS15" i="4"/>
  <c r="IP13" i="4" l="1"/>
  <c r="IQ11" i="4"/>
  <c r="IQ6" i="4"/>
  <c r="IQ8" i="4" s="1"/>
  <c r="IR5" i="4"/>
  <c r="GT15" i="4"/>
  <c r="GU14" i="4"/>
  <c r="GV12" i="4"/>
  <c r="GU9" i="4"/>
  <c r="GV7" i="4"/>
  <c r="IQ13" i="4" l="1"/>
  <c r="IR6" i="4"/>
  <c r="IR8" i="4" s="1"/>
  <c r="IR11" i="4"/>
  <c r="IS5" i="4"/>
  <c r="GU15" i="4"/>
  <c r="GV14" i="4"/>
  <c r="GW12" i="4"/>
  <c r="GV9" i="4"/>
  <c r="GW7" i="4"/>
  <c r="IR13" i="4" l="1"/>
  <c r="IS11" i="4"/>
  <c r="IS6" i="4"/>
  <c r="IS8" i="4" s="1"/>
  <c r="IT5" i="4"/>
  <c r="GV15" i="4"/>
  <c r="GW14" i="4"/>
  <c r="GX12" i="4"/>
  <c r="GX7" i="4"/>
  <c r="GW9" i="4"/>
  <c r="IS13" i="4" l="1"/>
  <c r="IT11" i="4"/>
  <c r="IT6" i="4"/>
  <c r="IT8" i="4" s="1"/>
  <c r="IU5" i="4"/>
  <c r="GW15" i="4"/>
  <c r="GX9" i="4"/>
  <c r="GY7" i="4"/>
  <c r="GY12" i="4"/>
  <c r="GX14" i="4"/>
  <c r="IT13" i="4" l="1"/>
  <c r="IU6" i="4"/>
  <c r="IU8" i="4" s="1"/>
  <c r="IU11" i="4"/>
  <c r="IV5" i="4"/>
  <c r="GY14" i="4"/>
  <c r="GZ12" i="4"/>
  <c r="GY9" i="4"/>
  <c r="GZ7" i="4"/>
  <c r="GX15" i="4"/>
  <c r="IU13" i="4" l="1"/>
  <c r="IV11" i="4"/>
  <c r="IV6" i="4"/>
  <c r="IV8" i="4" s="1"/>
  <c r="IW5" i="4"/>
  <c r="GY15" i="4"/>
  <c r="GZ9" i="4"/>
  <c r="HA7" i="4"/>
  <c r="GZ14" i="4"/>
  <c r="HA12" i="4"/>
  <c r="IV13" i="4" l="1"/>
  <c r="IW6" i="4"/>
  <c r="IW8" i="4" s="1"/>
  <c r="IW11" i="4"/>
  <c r="IX5" i="4"/>
  <c r="HA14" i="4"/>
  <c r="HB12" i="4"/>
  <c r="HA9" i="4"/>
  <c r="HB7" i="4"/>
  <c r="GZ15" i="4"/>
  <c r="IW13" i="4" l="1"/>
  <c r="IX11" i="4"/>
  <c r="IX6" i="4"/>
  <c r="IX8" i="4" s="1"/>
  <c r="IY5" i="4"/>
  <c r="HA15" i="4"/>
  <c r="HC7" i="4"/>
  <c r="HB9" i="4"/>
  <c r="HB14" i="4"/>
  <c r="HC12" i="4"/>
  <c r="IX13" i="4" l="1"/>
  <c r="IY11" i="4"/>
  <c r="IY6" i="4"/>
  <c r="IY8" i="4" s="1"/>
  <c r="IZ5" i="4"/>
  <c r="HC14" i="4"/>
  <c r="HD12" i="4"/>
  <c r="HB15" i="4"/>
  <c r="HC9" i="4"/>
  <c r="HD7" i="4"/>
  <c r="IY13" i="4" l="1"/>
  <c r="IZ6" i="4"/>
  <c r="IZ8" i="4" s="1"/>
  <c r="IZ11" i="4"/>
  <c r="JA5" i="4"/>
  <c r="HC15" i="4"/>
  <c r="HD14" i="4"/>
  <c r="HE12" i="4"/>
  <c r="HD9" i="4"/>
  <c r="HE7" i="4"/>
  <c r="IZ13" i="4" l="1"/>
  <c r="JA11" i="4"/>
  <c r="JA6" i="4"/>
  <c r="JA8" i="4" s="1"/>
  <c r="JB5" i="4"/>
  <c r="HD15" i="4"/>
  <c r="HE9" i="4"/>
  <c r="HF7" i="4"/>
  <c r="HF12" i="4"/>
  <c r="HE14" i="4"/>
  <c r="JA13" i="4" l="1"/>
  <c r="JB11" i="4"/>
  <c r="JB6" i="4"/>
  <c r="JB8" i="4" s="1"/>
  <c r="JC5" i="4"/>
  <c r="HF14" i="4"/>
  <c r="HG12" i="4"/>
  <c r="HF9" i="4"/>
  <c r="HG7" i="4"/>
  <c r="HE15" i="4"/>
  <c r="JB13" i="4" l="1"/>
  <c r="JC11" i="4"/>
  <c r="JC6" i="4"/>
  <c r="JC8" i="4" s="1"/>
  <c r="JD5" i="4"/>
  <c r="HF15" i="4"/>
  <c r="HG9" i="4"/>
  <c r="HH7" i="4"/>
  <c r="HG14" i="4"/>
  <c r="HH12" i="4"/>
  <c r="JC13" i="4" l="1"/>
  <c r="JD6" i="4"/>
  <c r="JD8" i="4" s="1"/>
  <c r="JD11" i="4"/>
  <c r="JE5" i="4"/>
  <c r="HG15" i="4"/>
  <c r="HH14" i="4"/>
  <c r="HI12" i="4"/>
  <c r="HI7" i="4"/>
  <c r="HH9" i="4"/>
  <c r="JD13" i="4" l="1"/>
  <c r="JE11" i="4"/>
  <c r="JE6" i="4"/>
  <c r="JE8" i="4" s="1"/>
  <c r="JF5" i="4"/>
  <c r="HH15" i="4"/>
  <c r="HI9" i="4"/>
  <c r="HJ7" i="4"/>
  <c r="HI14" i="4"/>
  <c r="HJ12" i="4"/>
  <c r="JE13" i="4" l="1"/>
  <c r="JF11" i="4"/>
  <c r="JF6" i="4"/>
  <c r="JF8" i="4" s="1"/>
  <c r="JG5" i="4"/>
  <c r="HJ14" i="4"/>
  <c r="HK12" i="4"/>
  <c r="HJ9" i="4"/>
  <c r="HK7" i="4"/>
  <c r="HI15" i="4"/>
  <c r="JF13" i="4" l="1"/>
  <c r="JG11" i="4"/>
  <c r="JG6" i="4"/>
  <c r="JG8" i="4" s="1"/>
  <c r="JH5" i="4"/>
  <c r="HJ15" i="4"/>
  <c r="HK9" i="4"/>
  <c r="HL7" i="4"/>
  <c r="HK14" i="4"/>
  <c r="HL12" i="4"/>
  <c r="JG13" i="4" l="1"/>
  <c r="JH6" i="4"/>
  <c r="JH8" i="4" s="1"/>
  <c r="JH11" i="4"/>
  <c r="JI5" i="4"/>
  <c r="HL14" i="4"/>
  <c r="HM12" i="4"/>
  <c r="HL9" i="4"/>
  <c r="HM7" i="4"/>
  <c r="HK15" i="4"/>
  <c r="JH13" i="4" l="1"/>
  <c r="JI11" i="4"/>
  <c r="JI6" i="4"/>
  <c r="JI8" i="4" s="1"/>
  <c r="JJ5" i="4"/>
  <c r="HL15" i="4"/>
  <c r="HN12" i="4"/>
  <c r="HM14" i="4"/>
  <c r="HN7" i="4"/>
  <c r="HM9" i="4"/>
  <c r="JI13" i="4" l="1"/>
  <c r="JJ11" i="4"/>
  <c r="JJ6" i="4"/>
  <c r="JJ8" i="4" s="1"/>
  <c r="JK5" i="4"/>
  <c r="HM15" i="4"/>
  <c r="HN9" i="4"/>
  <c r="HO7" i="4"/>
  <c r="HN14" i="4"/>
  <c r="HO12" i="4"/>
  <c r="JJ13" i="4" l="1"/>
  <c r="JK11" i="4"/>
  <c r="JK6" i="4"/>
  <c r="JK8" i="4" s="1"/>
  <c r="JL5" i="4"/>
  <c r="HO14" i="4"/>
  <c r="HP12" i="4"/>
  <c r="HO9" i="4"/>
  <c r="HP7" i="4"/>
  <c r="HN15" i="4"/>
  <c r="JK13" i="4" l="1"/>
  <c r="JL11" i="4"/>
  <c r="JL6" i="4"/>
  <c r="JL8" i="4" s="1"/>
  <c r="JM5" i="4"/>
  <c r="HO15" i="4"/>
  <c r="HP9" i="4"/>
  <c r="HQ7" i="4"/>
  <c r="HP14" i="4"/>
  <c r="HQ12" i="4"/>
  <c r="JL13" i="4" l="1"/>
  <c r="JM11" i="4"/>
  <c r="JM6" i="4"/>
  <c r="JM8" i="4" s="1"/>
  <c r="JN5" i="4"/>
  <c r="HP15" i="4"/>
  <c r="HQ14" i="4"/>
  <c r="HR12" i="4"/>
  <c r="HQ9" i="4"/>
  <c r="HR7" i="4"/>
  <c r="JM13" i="4" l="1"/>
  <c r="JN11" i="4"/>
  <c r="JN6" i="4"/>
  <c r="JN8" i="4" s="1"/>
  <c r="JO5" i="4"/>
  <c r="HQ15" i="4"/>
  <c r="HS7" i="4"/>
  <c r="HR9" i="4"/>
  <c r="HR14" i="4"/>
  <c r="HS12" i="4"/>
  <c r="JN13" i="4" l="1"/>
  <c r="JO11" i="4"/>
  <c r="JO6" i="4"/>
  <c r="JO8" i="4" s="1"/>
  <c r="JP5" i="4"/>
  <c r="HS14" i="4"/>
  <c r="HT12" i="4"/>
  <c r="HR15" i="4"/>
  <c r="HS9" i="4"/>
  <c r="HT7" i="4"/>
  <c r="JO13" i="4" l="1"/>
  <c r="JP6" i="4"/>
  <c r="JP8" i="4" s="1"/>
  <c r="JP11" i="4"/>
  <c r="JQ5" i="4"/>
  <c r="HS15" i="4"/>
  <c r="HT14" i="4"/>
  <c r="HU12" i="4"/>
  <c r="HT9" i="4"/>
  <c r="HU7" i="4"/>
  <c r="JP13" i="4" l="1"/>
  <c r="JQ11" i="4"/>
  <c r="JQ6" i="4"/>
  <c r="JQ8" i="4" s="1"/>
  <c r="JR5" i="4"/>
  <c r="HT15" i="4"/>
  <c r="HU14" i="4"/>
  <c r="HV12" i="4"/>
  <c r="HU9" i="4"/>
  <c r="HV7" i="4"/>
  <c r="JQ13" i="4" l="1"/>
  <c r="JR11" i="4"/>
  <c r="JR6" i="4"/>
  <c r="JR8" i="4" s="1"/>
  <c r="JS5" i="4"/>
  <c r="HU15" i="4"/>
  <c r="HV9" i="4"/>
  <c r="HW7" i="4"/>
  <c r="HV14" i="4"/>
  <c r="HW12" i="4"/>
  <c r="JR13" i="4" l="1"/>
  <c r="JS11" i="4"/>
  <c r="JS6" i="4"/>
  <c r="JS8" i="4" s="1"/>
  <c r="JT5" i="4"/>
  <c r="HV15" i="4"/>
  <c r="HW14" i="4"/>
  <c r="HX12" i="4"/>
  <c r="HW9" i="4"/>
  <c r="HX7" i="4"/>
  <c r="JS13" i="4" l="1"/>
  <c r="JT6" i="4"/>
  <c r="JT8" i="4" s="1"/>
  <c r="JT11" i="4"/>
  <c r="JU5" i="4"/>
  <c r="HW15" i="4"/>
  <c r="HX14" i="4"/>
  <c r="HY12" i="4"/>
  <c r="HY7" i="4"/>
  <c r="HX9" i="4"/>
  <c r="JT13" i="4" l="1"/>
  <c r="JU11" i="4"/>
  <c r="JU6" i="4"/>
  <c r="JU8" i="4" s="1"/>
  <c r="JV5" i="4"/>
  <c r="HX15" i="4"/>
  <c r="HY9" i="4"/>
  <c r="HZ7" i="4"/>
  <c r="HY14" i="4"/>
  <c r="HZ12" i="4"/>
  <c r="JU13" i="4" l="1"/>
  <c r="JV11" i="4"/>
  <c r="JV6" i="4"/>
  <c r="JV8" i="4" s="1"/>
  <c r="JW5" i="4"/>
  <c r="IA12" i="4"/>
  <c r="HZ14" i="4"/>
  <c r="HZ9" i="4"/>
  <c r="IA7" i="4"/>
  <c r="HY15" i="4"/>
  <c r="JV13" i="4" l="1"/>
  <c r="JW11" i="4"/>
  <c r="JW6" i="4"/>
  <c r="JW8" i="4" s="1"/>
  <c r="JX5" i="4"/>
  <c r="HZ15" i="4"/>
  <c r="IA9" i="4"/>
  <c r="IB7" i="4"/>
  <c r="IA14" i="4"/>
  <c r="IB12" i="4"/>
  <c r="JW13" i="4" l="1"/>
  <c r="JX6" i="4"/>
  <c r="JX8" i="4" s="1"/>
  <c r="JX11" i="4"/>
  <c r="JY5" i="4"/>
  <c r="IB14" i="4"/>
  <c r="IC12" i="4"/>
  <c r="IB9" i="4"/>
  <c r="IC7" i="4"/>
  <c r="IA15" i="4"/>
  <c r="JX13" i="4" l="1"/>
  <c r="JY11" i="4"/>
  <c r="JY6" i="4"/>
  <c r="JY8" i="4" s="1"/>
  <c r="JZ5" i="4"/>
  <c r="IB15" i="4"/>
  <c r="IC14" i="4"/>
  <c r="ID12" i="4"/>
  <c r="ID7" i="4"/>
  <c r="IC9" i="4"/>
  <c r="JY13" i="4" l="1"/>
  <c r="JZ11" i="4"/>
  <c r="JZ6" i="4"/>
  <c r="JZ8" i="4" s="1"/>
  <c r="KA5" i="4"/>
  <c r="IC15" i="4"/>
  <c r="ID9" i="4"/>
  <c r="IE7" i="4"/>
  <c r="ID14" i="4"/>
  <c r="IE12" i="4"/>
  <c r="JZ13" i="4" l="1"/>
  <c r="KA11" i="4"/>
  <c r="KA6" i="4"/>
  <c r="KA8" i="4" s="1"/>
  <c r="KB5" i="4"/>
  <c r="IE14" i="4"/>
  <c r="IF12" i="4"/>
  <c r="IE9" i="4"/>
  <c r="IF7" i="4"/>
  <c r="ID15" i="4"/>
  <c r="KA13" i="4" l="1"/>
  <c r="KB11" i="4"/>
  <c r="KB6" i="4"/>
  <c r="KB8" i="4" s="1"/>
  <c r="KC5" i="4"/>
  <c r="IE15" i="4"/>
  <c r="IF14" i="4"/>
  <c r="IG12" i="4"/>
  <c r="IF9" i="4"/>
  <c r="IG7" i="4"/>
  <c r="KB13" i="4" l="1"/>
  <c r="KC6" i="4"/>
  <c r="KC8" i="4" s="1"/>
  <c r="KC11" i="4"/>
  <c r="KD5" i="4"/>
  <c r="IF15" i="4"/>
  <c r="IG14" i="4"/>
  <c r="IH12" i="4"/>
  <c r="IG9" i="4"/>
  <c r="IH7" i="4"/>
  <c r="KC13" i="4" l="1"/>
  <c r="KD11" i="4"/>
  <c r="KD6" i="4"/>
  <c r="KD8" i="4" s="1"/>
  <c r="KE5" i="4"/>
  <c r="IG15" i="4"/>
  <c r="II7" i="4"/>
  <c r="IH9" i="4"/>
  <c r="IH14" i="4"/>
  <c r="II12" i="4"/>
  <c r="KD13" i="4" l="1"/>
  <c r="KE11" i="4"/>
  <c r="KE6" i="4"/>
  <c r="KE8" i="4" s="1"/>
  <c r="KF5" i="4"/>
  <c r="II14" i="4"/>
  <c r="IJ12" i="4"/>
  <c r="IH15" i="4"/>
  <c r="II9" i="4"/>
  <c r="IJ7" i="4"/>
  <c r="KE13" i="4" l="1"/>
  <c r="KF6" i="4"/>
  <c r="KF8" i="4" s="1"/>
  <c r="KF11" i="4"/>
  <c r="KG5" i="4"/>
  <c r="II15" i="4"/>
  <c r="IJ14" i="4"/>
  <c r="IK12" i="4"/>
  <c r="IJ9" i="4"/>
  <c r="IK7" i="4"/>
  <c r="KF13" i="4" l="1"/>
  <c r="KG11" i="4"/>
  <c r="KG6" i="4"/>
  <c r="KG8" i="4" s="1"/>
  <c r="KH5" i="4"/>
  <c r="IJ15" i="4"/>
  <c r="IK9" i="4"/>
  <c r="IL7" i="4"/>
  <c r="IK14" i="4"/>
  <c r="IL12" i="4"/>
  <c r="KG13" i="4" l="1"/>
  <c r="KH11" i="4"/>
  <c r="KH6" i="4"/>
  <c r="KH8" i="4" s="1"/>
  <c r="KI5" i="4"/>
  <c r="IL14" i="4"/>
  <c r="IM12" i="4"/>
  <c r="IL9" i="4"/>
  <c r="IM7" i="4"/>
  <c r="IK15" i="4"/>
  <c r="KH13" i="4" l="1"/>
  <c r="KI11" i="4"/>
  <c r="KI6" i="4"/>
  <c r="KI8" i="4" s="1"/>
  <c r="KJ5" i="4"/>
  <c r="IL15" i="4"/>
  <c r="IM14" i="4"/>
  <c r="IN12" i="4"/>
  <c r="IM9" i="4"/>
  <c r="IN7" i="4"/>
  <c r="KI13" i="4" l="1"/>
  <c r="KJ6" i="4"/>
  <c r="KJ8" i="4" s="1"/>
  <c r="KJ11" i="4"/>
  <c r="KK5" i="4"/>
  <c r="IM15" i="4"/>
  <c r="IN14" i="4"/>
  <c r="IO12" i="4"/>
  <c r="IO7" i="4"/>
  <c r="IN9" i="4"/>
  <c r="KJ13" i="4" l="1"/>
  <c r="KK11" i="4"/>
  <c r="KK6" i="4"/>
  <c r="KK8" i="4" s="1"/>
  <c r="KL5" i="4"/>
  <c r="IN15" i="4"/>
  <c r="IO9" i="4"/>
  <c r="IP7" i="4"/>
  <c r="IP12" i="4"/>
  <c r="IO14" i="4"/>
  <c r="KK13" i="4" l="1"/>
  <c r="KL11" i="4"/>
  <c r="KL6" i="4"/>
  <c r="KL8" i="4" s="1"/>
  <c r="KM5" i="4"/>
  <c r="IP14" i="4"/>
  <c r="IQ12" i="4"/>
  <c r="IP9" i="4"/>
  <c r="IQ7" i="4"/>
  <c r="IO15" i="4"/>
  <c r="KL13" i="4" l="1"/>
  <c r="KM11" i="4"/>
  <c r="KM6" i="4"/>
  <c r="KM8" i="4" s="1"/>
  <c r="KN5" i="4"/>
  <c r="IP15" i="4"/>
  <c r="IQ14" i="4"/>
  <c r="IR12" i="4"/>
  <c r="IQ9" i="4"/>
  <c r="IR7" i="4"/>
  <c r="KM13" i="4" l="1"/>
  <c r="KN6" i="4"/>
  <c r="KN8" i="4" s="1"/>
  <c r="KN11" i="4"/>
  <c r="KO5" i="4"/>
  <c r="IQ15" i="4"/>
  <c r="IR9" i="4"/>
  <c r="IS7" i="4"/>
  <c r="IR14" i="4"/>
  <c r="IS12" i="4"/>
  <c r="KN13" i="4" l="1"/>
  <c r="KO11" i="4"/>
  <c r="KO6" i="4"/>
  <c r="KO8" i="4" s="1"/>
  <c r="KP5" i="4"/>
  <c r="IT12" i="4"/>
  <c r="IS14" i="4"/>
  <c r="IT7" i="4"/>
  <c r="IS9" i="4"/>
  <c r="IR15" i="4"/>
  <c r="KO13" i="4" l="1"/>
  <c r="KP11" i="4"/>
  <c r="KP6" i="4"/>
  <c r="KP8" i="4" s="1"/>
  <c r="KQ5" i="4"/>
  <c r="IS15" i="4"/>
  <c r="IT9" i="4"/>
  <c r="IU7" i="4"/>
  <c r="IT14" i="4"/>
  <c r="IU12" i="4"/>
  <c r="KP13" i="4" l="1"/>
  <c r="KQ6" i="4"/>
  <c r="KQ8" i="4" s="1"/>
  <c r="KQ11" i="4"/>
  <c r="KR5" i="4"/>
  <c r="IU14" i="4"/>
  <c r="IV12" i="4"/>
  <c r="IU9" i="4"/>
  <c r="IV7" i="4"/>
  <c r="IT15" i="4"/>
  <c r="KQ13" i="4" l="1"/>
  <c r="KR11" i="4"/>
  <c r="KR6" i="4"/>
  <c r="KR8" i="4" s="1"/>
  <c r="KS5" i="4"/>
  <c r="IU15" i="4"/>
  <c r="IV14" i="4"/>
  <c r="IW12" i="4"/>
  <c r="IV9" i="4"/>
  <c r="IW7" i="4"/>
  <c r="KR13" i="4" l="1"/>
  <c r="KS6" i="4"/>
  <c r="KS8" i="4" s="1"/>
  <c r="KS11" i="4"/>
  <c r="KT5" i="4"/>
  <c r="IV15" i="4"/>
  <c r="IW14" i="4"/>
  <c r="IX12" i="4"/>
  <c r="IW9" i="4"/>
  <c r="IX7" i="4"/>
  <c r="KS13" i="4" l="1"/>
  <c r="KT11" i="4"/>
  <c r="KT6" i="4"/>
  <c r="KT8" i="4" s="1"/>
  <c r="KU5" i="4"/>
  <c r="IW15" i="4"/>
  <c r="IX14" i="4"/>
  <c r="IY12" i="4"/>
  <c r="IY7" i="4"/>
  <c r="IX9" i="4"/>
  <c r="KT13" i="4" l="1"/>
  <c r="KU11" i="4"/>
  <c r="KU6" i="4"/>
  <c r="KU8" i="4" s="1"/>
  <c r="KV5" i="4"/>
  <c r="IX15" i="4"/>
  <c r="IY9" i="4"/>
  <c r="IZ7" i="4"/>
  <c r="IY14" i="4"/>
  <c r="IZ12" i="4"/>
  <c r="KU13" i="4" l="1"/>
  <c r="KV6" i="4"/>
  <c r="KV8" i="4" s="1"/>
  <c r="KV11" i="4"/>
  <c r="KW5" i="4"/>
  <c r="IZ14" i="4"/>
  <c r="JA12" i="4"/>
  <c r="IZ9" i="4"/>
  <c r="JA7" i="4"/>
  <c r="IY15" i="4"/>
  <c r="KV13" i="4" l="1"/>
  <c r="KW11" i="4"/>
  <c r="KW6" i="4"/>
  <c r="KW8" i="4" s="1"/>
  <c r="KX5" i="4"/>
  <c r="IZ15" i="4"/>
  <c r="JA9" i="4"/>
  <c r="JB7" i="4"/>
  <c r="JA14" i="4"/>
  <c r="JB12" i="4"/>
  <c r="KW13" i="4" l="1"/>
  <c r="KX11" i="4"/>
  <c r="KX6" i="4"/>
  <c r="KX8" i="4" s="1"/>
  <c r="KY5" i="4"/>
  <c r="JA15" i="4"/>
  <c r="JB14" i="4"/>
  <c r="JC12" i="4"/>
  <c r="JB9" i="4"/>
  <c r="JC7" i="4"/>
  <c r="KX13" i="4" l="1"/>
  <c r="KY11" i="4"/>
  <c r="KY6" i="4"/>
  <c r="KY8" i="4" s="1"/>
  <c r="KZ5" i="4"/>
  <c r="JB15" i="4"/>
  <c r="JC9" i="4"/>
  <c r="JD7" i="4"/>
  <c r="JC14" i="4"/>
  <c r="JD12" i="4"/>
  <c r="KY13" i="4" l="1"/>
  <c r="KZ6" i="4"/>
  <c r="KZ8" i="4" s="1"/>
  <c r="KZ11" i="4"/>
  <c r="LA5" i="4"/>
  <c r="JC15" i="4"/>
  <c r="JE12" i="4"/>
  <c r="JD14" i="4"/>
  <c r="JE7" i="4"/>
  <c r="JD9" i="4"/>
  <c r="KZ13" i="4" l="1"/>
  <c r="LA11" i="4"/>
  <c r="LA6" i="4"/>
  <c r="LA8" i="4" s="1"/>
  <c r="LB5" i="4"/>
  <c r="JD15" i="4"/>
  <c r="JE9" i="4"/>
  <c r="JF7" i="4"/>
  <c r="JE14" i="4"/>
  <c r="JF12" i="4"/>
  <c r="LA13" i="4" l="1"/>
  <c r="LB11" i="4"/>
  <c r="LB6" i="4"/>
  <c r="LB8" i="4" s="1"/>
  <c r="LC5" i="4"/>
  <c r="JF14" i="4"/>
  <c r="JG12" i="4"/>
  <c r="JF9" i="4"/>
  <c r="JG7" i="4"/>
  <c r="JE15" i="4"/>
  <c r="LB13" i="4" l="1"/>
  <c r="LC11" i="4"/>
  <c r="LC6" i="4"/>
  <c r="LC8" i="4" s="1"/>
  <c r="LD5" i="4"/>
  <c r="JF15" i="4"/>
  <c r="JG14" i="4"/>
  <c r="JH12" i="4"/>
  <c r="JG9" i="4"/>
  <c r="JH7" i="4"/>
  <c r="LC13" i="4" l="1"/>
  <c r="LD6" i="4"/>
  <c r="LD8" i="4" s="1"/>
  <c r="LD11" i="4"/>
  <c r="LE5" i="4"/>
  <c r="JG15" i="4"/>
  <c r="JH9" i="4"/>
  <c r="JI7" i="4"/>
  <c r="JH14" i="4"/>
  <c r="JI12" i="4"/>
  <c r="LD13" i="4" l="1"/>
  <c r="LE6" i="4"/>
  <c r="LE8" i="4" s="1"/>
  <c r="LE11" i="4"/>
  <c r="LF5" i="4"/>
  <c r="JI14" i="4"/>
  <c r="JJ12" i="4"/>
  <c r="JJ7" i="4"/>
  <c r="JI9" i="4"/>
  <c r="JH15" i="4"/>
  <c r="LE13" i="4" l="1"/>
  <c r="LF11" i="4"/>
  <c r="LF6" i="4"/>
  <c r="LF8" i="4" s="1"/>
  <c r="LG5" i="4"/>
  <c r="JI15" i="4"/>
  <c r="JJ9" i="4"/>
  <c r="JK7" i="4"/>
  <c r="JJ14" i="4"/>
  <c r="JK12" i="4"/>
  <c r="LF13" i="4" l="1"/>
  <c r="LG6" i="4"/>
  <c r="LG8" i="4" s="1"/>
  <c r="LG11" i="4"/>
  <c r="LH5" i="4"/>
  <c r="JK14" i="4"/>
  <c r="JL12" i="4"/>
  <c r="JK9" i="4"/>
  <c r="JL7" i="4"/>
  <c r="JJ15" i="4"/>
  <c r="LG13" i="4" l="1"/>
  <c r="LH11" i="4"/>
  <c r="LH6" i="4"/>
  <c r="LH8" i="4" s="1"/>
  <c r="LI5" i="4"/>
  <c r="JK15" i="4"/>
  <c r="JL9" i="4"/>
  <c r="JM7" i="4"/>
  <c r="JL14" i="4"/>
  <c r="JM12" i="4"/>
  <c r="LH13" i="4" l="1"/>
  <c r="LI6" i="4"/>
  <c r="LI8" i="4" s="1"/>
  <c r="LI11" i="4"/>
  <c r="LJ5" i="4"/>
  <c r="JM14" i="4"/>
  <c r="JN12" i="4"/>
  <c r="JM9" i="4"/>
  <c r="JN7" i="4"/>
  <c r="JL15" i="4"/>
  <c r="LI13" i="4" l="1"/>
  <c r="LJ11" i="4"/>
  <c r="LJ6" i="4"/>
  <c r="LJ8" i="4" s="1"/>
  <c r="LK5" i="4"/>
  <c r="JM15" i="4"/>
  <c r="JO7" i="4"/>
  <c r="JN9" i="4"/>
  <c r="JN14" i="4"/>
  <c r="JO12" i="4"/>
  <c r="LJ13" i="4" l="1"/>
  <c r="LK11" i="4"/>
  <c r="LK6" i="4"/>
  <c r="LK8" i="4" s="1"/>
  <c r="LL5" i="4"/>
  <c r="JO14" i="4"/>
  <c r="JP12" i="4"/>
  <c r="JN15" i="4"/>
  <c r="JO9" i="4"/>
  <c r="JP7" i="4"/>
  <c r="LK13" i="4" l="1"/>
  <c r="LL6" i="4"/>
  <c r="LL8" i="4" s="1"/>
  <c r="LL11" i="4"/>
  <c r="LM5" i="4"/>
  <c r="JO15" i="4"/>
  <c r="JP14" i="4"/>
  <c r="JQ12" i="4"/>
  <c r="JP9" i="4"/>
  <c r="JQ7" i="4"/>
  <c r="LL13" i="4" l="1"/>
  <c r="LM11" i="4"/>
  <c r="LM6" i="4"/>
  <c r="LM8" i="4" s="1"/>
  <c r="LN5" i="4"/>
  <c r="JP15" i="4"/>
  <c r="JQ9" i="4"/>
  <c r="JR7" i="4"/>
  <c r="JR12" i="4"/>
  <c r="JQ14" i="4"/>
  <c r="LM13" i="4" l="1"/>
  <c r="LN11" i="4"/>
  <c r="LN6" i="4"/>
  <c r="LN8" i="4" s="1"/>
  <c r="LO5" i="4"/>
  <c r="JR14" i="4"/>
  <c r="JS12" i="4"/>
  <c r="JR9" i="4"/>
  <c r="JS7" i="4"/>
  <c r="JQ15" i="4"/>
  <c r="LN13" i="4" l="1"/>
  <c r="LO11" i="4"/>
  <c r="LO6" i="4"/>
  <c r="LO8" i="4" s="1"/>
  <c r="LP5" i="4"/>
  <c r="JR15" i="4"/>
  <c r="JS9" i="4"/>
  <c r="JT7" i="4"/>
  <c r="JS14" i="4"/>
  <c r="JT12" i="4"/>
  <c r="LO13" i="4" l="1"/>
  <c r="LP6" i="4"/>
  <c r="LP8" i="4" s="1"/>
  <c r="LP11" i="4"/>
  <c r="LQ5" i="4"/>
  <c r="JT14" i="4"/>
  <c r="JU12" i="4"/>
  <c r="JU7" i="4"/>
  <c r="JT9" i="4"/>
  <c r="JS15" i="4"/>
  <c r="LP13" i="4" l="1"/>
  <c r="LQ11" i="4"/>
  <c r="LQ6" i="4"/>
  <c r="LQ8" i="4" s="1"/>
  <c r="LR5" i="4"/>
  <c r="JT15" i="4"/>
  <c r="JU9" i="4"/>
  <c r="JV7" i="4"/>
  <c r="JV12" i="4"/>
  <c r="JU14" i="4"/>
  <c r="LQ13" i="4" l="1"/>
  <c r="LR11" i="4"/>
  <c r="LR6" i="4"/>
  <c r="LR8" i="4" s="1"/>
  <c r="LS5" i="4"/>
  <c r="JV14" i="4"/>
  <c r="JW12" i="4"/>
  <c r="JV9" i="4"/>
  <c r="JW7" i="4"/>
  <c r="JU15" i="4"/>
  <c r="LR13" i="4" l="1"/>
  <c r="LS11" i="4"/>
  <c r="LS6" i="4"/>
  <c r="LS8" i="4" s="1"/>
  <c r="LT5" i="4"/>
  <c r="JV15" i="4"/>
  <c r="JW14" i="4"/>
  <c r="JX12" i="4"/>
  <c r="JW9" i="4"/>
  <c r="JX7" i="4"/>
  <c r="LS13" i="4" l="1"/>
  <c r="LT6" i="4"/>
  <c r="LT8" i="4" s="1"/>
  <c r="LT11" i="4"/>
  <c r="LU5" i="4"/>
  <c r="JW15" i="4"/>
  <c r="JX14" i="4"/>
  <c r="JY12" i="4"/>
  <c r="JX9" i="4"/>
  <c r="JY7" i="4"/>
  <c r="LT13" i="4" l="1"/>
  <c r="LU11" i="4"/>
  <c r="LU6" i="4"/>
  <c r="LU8" i="4" s="1"/>
  <c r="LV5" i="4"/>
  <c r="JX15" i="4"/>
  <c r="JZ7" i="4"/>
  <c r="JY9" i="4"/>
  <c r="JZ12" i="4"/>
  <c r="JY14" i="4"/>
  <c r="LU13" i="4" l="1"/>
  <c r="LV11" i="4"/>
  <c r="LV6" i="4"/>
  <c r="LV8" i="4" s="1"/>
  <c r="LW5" i="4"/>
  <c r="JZ14" i="4"/>
  <c r="KA12" i="4"/>
  <c r="JY15" i="4"/>
  <c r="JZ9" i="4"/>
  <c r="KA7" i="4"/>
  <c r="LV13" i="4" l="1"/>
  <c r="LW11" i="4"/>
  <c r="LW6" i="4"/>
  <c r="LW8" i="4" s="1"/>
  <c r="LX5" i="4"/>
  <c r="JZ15" i="4"/>
  <c r="KA14" i="4"/>
  <c r="KB12" i="4"/>
  <c r="KA9" i="4"/>
  <c r="KB7" i="4"/>
  <c r="LW13" i="4" l="1"/>
  <c r="LX11" i="4"/>
  <c r="LX6" i="4"/>
  <c r="LX8" i="4" s="1"/>
  <c r="LY5" i="4"/>
  <c r="KA15" i="4"/>
  <c r="KB9" i="4"/>
  <c r="KC7" i="4"/>
  <c r="KB14" i="4"/>
  <c r="KC12" i="4"/>
  <c r="LX13" i="4" l="1"/>
  <c r="LY11" i="4"/>
  <c r="LY6" i="4"/>
  <c r="LY8" i="4" s="1"/>
  <c r="LZ5" i="4"/>
  <c r="KC14" i="4"/>
  <c r="KD12" i="4"/>
  <c r="KC9" i="4"/>
  <c r="KD7" i="4"/>
  <c r="KB15" i="4"/>
  <c r="LY13" i="4" l="1"/>
  <c r="LZ11" i="4"/>
  <c r="LZ6" i="4"/>
  <c r="LZ8" i="4" s="1"/>
  <c r="MA5" i="4"/>
  <c r="KC15" i="4"/>
  <c r="KD14" i="4"/>
  <c r="KE12" i="4"/>
  <c r="KE7" i="4"/>
  <c r="KD9" i="4"/>
  <c r="LZ13" i="4" l="1"/>
  <c r="MA11" i="4"/>
  <c r="MA6" i="4"/>
  <c r="MA8" i="4" s="1"/>
  <c r="MB5" i="4"/>
  <c r="KD15" i="4"/>
  <c r="KE9" i="4"/>
  <c r="KF7" i="4"/>
  <c r="KE14" i="4"/>
  <c r="KF12" i="4"/>
  <c r="MA13" i="4" l="1"/>
  <c r="MB6" i="4"/>
  <c r="MB8" i="4" s="1"/>
  <c r="MB11" i="4"/>
  <c r="MC5" i="4"/>
  <c r="KG12" i="4"/>
  <c r="KF14" i="4"/>
  <c r="KF9" i="4"/>
  <c r="KG7" i="4"/>
  <c r="KE15" i="4"/>
  <c r="MB13" i="4" l="1"/>
  <c r="MC11" i="4"/>
  <c r="MC6" i="4"/>
  <c r="MC8" i="4" s="1"/>
  <c r="MD5" i="4"/>
  <c r="KF15" i="4"/>
  <c r="KG9" i="4"/>
  <c r="KH7" i="4"/>
  <c r="KG14" i="4"/>
  <c r="KH12" i="4"/>
  <c r="MC13" i="4" l="1"/>
  <c r="MD11" i="4"/>
  <c r="MD6" i="4"/>
  <c r="MD8" i="4" s="1"/>
  <c r="ME5" i="4"/>
  <c r="KH14" i="4"/>
  <c r="KI12" i="4"/>
  <c r="KH9" i="4"/>
  <c r="KI7" i="4"/>
  <c r="KG15" i="4"/>
  <c r="MD13" i="4" l="1"/>
  <c r="ME11" i="4"/>
  <c r="ME6" i="4"/>
  <c r="ME8" i="4" s="1"/>
  <c r="MF5" i="4"/>
  <c r="KH15" i="4"/>
  <c r="KI14" i="4"/>
  <c r="KJ12" i="4"/>
  <c r="KI9" i="4"/>
  <c r="KJ7" i="4"/>
  <c r="ME13" i="4" l="1"/>
  <c r="MF6" i="4"/>
  <c r="MF8" i="4" s="1"/>
  <c r="MF11" i="4"/>
  <c r="MG5" i="4"/>
  <c r="KI15" i="4"/>
  <c r="KJ14" i="4"/>
  <c r="KK12" i="4"/>
  <c r="KK7" i="4"/>
  <c r="KJ9" i="4"/>
  <c r="MF13" i="4" l="1"/>
  <c r="MG6" i="4"/>
  <c r="MG8" i="4" s="1"/>
  <c r="MG11" i="4"/>
  <c r="MH5" i="4"/>
  <c r="KJ15" i="4"/>
  <c r="KK9" i="4"/>
  <c r="KL7" i="4"/>
  <c r="KK14" i="4"/>
  <c r="KL12" i="4"/>
  <c r="MG13" i="4" l="1"/>
  <c r="MH11" i="4"/>
  <c r="MH6" i="4"/>
  <c r="MH8" i="4" s="1"/>
  <c r="MI5" i="4"/>
  <c r="KL14" i="4"/>
  <c r="KM12" i="4"/>
  <c r="KL9" i="4"/>
  <c r="KM7" i="4"/>
  <c r="KK15" i="4"/>
  <c r="MH13" i="4" l="1"/>
  <c r="MI11" i="4"/>
  <c r="MI6" i="4"/>
  <c r="MI8" i="4" s="1"/>
  <c r="MJ5" i="4"/>
  <c r="KL15" i="4"/>
  <c r="KM14" i="4"/>
  <c r="KN12" i="4"/>
  <c r="KM9" i="4"/>
  <c r="KN7" i="4"/>
  <c r="MI13" i="4" l="1"/>
  <c r="MJ6" i="4"/>
  <c r="MJ8" i="4" s="1"/>
  <c r="MJ11" i="4"/>
  <c r="MK5" i="4"/>
  <c r="KM15" i="4"/>
  <c r="KN14" i="4"/>
  <c r="KO12" i="4"/>
  <c r="KN9" i="4"/>
  <c r="KO7" i="4"/>
  <c r="MJ13" i="4" l="1"/>
  <c r="MK11" i="4"/>
  <c r="MK6" i="4"/>
  <c r="MK8" i="4" s="1"/>
  <c r="ML5" i="4"/>
  <c r="KN15" i="4"/>
  <c r="KO14" i="4"/>
  <c r="KP12" i="4"/>
  <c r="KP7" i="4"/>
  <c r="KO9" i="4"/>
  <c r="MK13" i="4" l="1"/>
  <c r="ML11" i="4"/>
  <c r="ML6" i="4"/>
  <c r="ML8" i="4" s="1"/>
  <c r="MM5" i="4"/>
  <c r="KO15" i="4"/>
  <c r="KP9" i="4"/>
  <c r="KQ7" i="4"/>
  <c r="KP14" i="4"/>
  <c r="KQ12" i="4"/>
  <c r="ML13" i="4" l="1"/>
  <c r="MM11" i="4"/>
  <c r="MM6" i="4"/>
  <c r="MM8" i="4" s="1"/>
  <c r="MN5" i="4"/>
  <c r="KQ14" i="4"/>
  <c r="KR12" i="4"/>
  <c r="KQ9" i="4"/>
  <c r="KR7" i="4"/>
  <c r="KP15" i="4"/>
  <c r="MM13" i="4" l="1"/>
  <c r="MN11" i="4"/>
  <c r="MN6" i="4"/>
  <c r="MN8" i="4" s="1"/>
  <c r="MO5" i="4"/>
  <c r="KQ15" i="4"/>
  <c r="KR14" i="4"/>
  <c r="KS12" i="4"/>
  <c r="KR9" i="4"/>
  <c r="KS7" i="4"/>
  <c r="MN13" i="4" l="1"/>
  <c r="MO6" i="4"/>
  <c r="MO8" i="4" s="1"/>
  <c r="MO11" i="4"/>
  <c r="MP5" i="4"/>
  <c r="KR15" i="4"/>
  <c r="KS14" i="4"/>
  <c r="KT12" i="4"/>
  <c r="KS9" i="4"/>
  <c r="KT7" i="4"/>
  <c r="MO13" i="4" l="1"/>
  <c r="MP11" i="4"/>
  <c r="MP6" i="4"/>
  <c r="MP8" i="4" s="1"/>
  <c r="MQ5" i="4"/>
  <c r="KS15" i="4"/>
  <c r="KT14" i="4"/>
  <c r="KU12" i="4"/>
  <c r="KU7" i="4"/>
  <c r="KT9" i="4"/>
  <c r="MP13" i="4" l="1"/>
  <c r="MQ11" i="4"/>
  <c r="MQ6" i="4"/>
  <c r="MQ8" i="4" s="1"/>
  <c r="MR5" i="4"/>
  <c r="KT15" i="4"/>
  <c r="KU9" i="4"/>
  <c r="KV7" i="4"/>
  <c r="KU14" i="4"/>
  <c r="KV12" i="4"/>
  <c r="MQ13" i="4" l="1"/>
  <c r="MR6" i="4"/>
  <c r="MR8" i="4" s="1"/>
  <c r="MR11" i="4"/>
  <c r="MS5" i="4"/>
  <c r="KV14" i="4"/>
  <c r="KW12" i="4"/>
  <c r="KV9" i="4"/>
  <c r="KW7" i="4"/>
  <c r="KU15" i="4"/>
  <c r="MR13" i="4" l="1"/>
  <c r="MS11" i="4"/>
  <c r="MS6" i="4"/>
  <c r="MS8" i="4" s="1"/>
  <c r="MT5" i="4"/>
  <c r="KV15" i="4"/>
  <c r="KW14" i="4"/>
  <c r="KX12" i="4"/>
  <c r="KW9" i="4"/>
  <c r="KX7" i="4"/>
  <c r="MS13" i="4" l="1"/>
  <c r="MT11" i="4"/>
  <c r="MT6" i="4"/>
  <c r="MT8" i="4" s="1"/>
  <c r="MU5" i="4"/>
  <c r="KW15" i="4"/>
  <c r="KX9" i="4"/>
  <c r="KY7" i="4"/>
  <c r="KX14" i="4"/>
  <c r="KY12" i="4"/>
  <c r="MT13" i="4" l="1"/>
  <c r="MU11" i="4"/>
  <c r="MU6" i="4"/>
  <c r="MU8" i="4" s="1"/>
  <c r="MV5" i="4"/>
  <c r="KY9" i="4"/>
  <c r="KZ7" i="4"/>
  <c r="KY14" i="4"/>
  <c r="KZ12" i="4"/>
  <c r="KX15" i="4"/>
  <c r="MU13" i="4" l="1"/>
  <c r="MV6" i="4"/>
  <c r="MV8" i="4" s="1"/>
  <c r="MV11" i="4"/>
  <c r="MW5" i="4"/>
  <c r="KY15" i="4"/>
  <c r="KZ14" i="4"/>
  <c r="LA12" i="4"/>
  <c r="LA7" i="4"/>
  <c r="KZ9" i="4"/>
  <c r="MV13" i="4" l="1"/>
  <c r="MW11" i="4"/>
  <c r="MW6" i="4"/>
  <c r="MW8" i="4" s="1"/>
  <c r="MX5" i="4"/>
  <c r="KZ15" i="4"/>
  <c r="LA9" i="4"/>
  <c r="LB7" i="4"/>
  <c r="LA14" i="4"/>
  <c r="LB12" i="4"/>
  <c r="MW13" i="4" l="1"/>
  <c r="MX11" i="4"/>
  <c r="MX6" i="4"/>
  <c r="MX8" i="4" s="1"/>
  <c r="MY5" i="4"/>
  <c r="LA15" i="4"/>
  <c r="LB14" i="4"/>
  <c r="LC12" i="4"/>
  <c r="LB9" i="4"/>
  <c r="LC7" i="4"/>
  <c r="MX13" i="4" l="1"/>
  <c r="MY11" i="4"/>
  <c r="MY6" i="4"/>
  <c r="MY8" i="4" s="1"/>
  <c r="MZ5" i="4"/>
  <c r="LB15" i="4"/>
  <c r="LC14" i="4"/>
  <c r="LD12" i="4"/>
  <c r="LC9" i="4"/>
  <c r="LD7" i="4"/>
  <c r="MY13" i="4" l="1"/>
  <c r="MZ6" i="4"/>
  <c r="MZ8" i="4" s="1"/>
  <c r="MZ11" i="4"/>
  <c r="NA5" i="4"/>
  <c r="LC15" i="4"/>
  <c r="LD9" i="4"/>
  <c r="LE7" i="4"/>
  <c r="LD14" i="4"/>
  <c r="LE12" i="4"/>
  <c r="MZ13" i="4" l="1"/>
  <c r="NA11" i="4"/>
  <c r="NA6" i="4"/>
  <c r="NA8" i="4" s="1"/>
  <c r="NB5" i="4"/>
  <c r="LF7" i="4"/>
  <c r="LE9" i="4"/>
  <c r="LE14" i="4"/>
  <c r="LF12" i="4"/>
  <c r="LD15" i="4"/>
  <c r="NA13" i="4" l="1"/>
  <c r="NB11" i="4"/>
  <c r="NB6" i="4"/>
  <c r="NB8" i="4" s="1"/>
  <c r="NC5" i="4"/>
  <c r="LF14" i="4"/>
  <c r="LG12" i="4"/>
  <c r="LE15" i="4"/>
  <c r="LF9" i="4"/>
  <c r="LG7" i="4"/>
  <c r="NB13" i="4" l="1"/>
  <c r="NC6" i="4"/>
  <c r="NC8" i="4" s="1"/>
  <c r="NC11" i="4"/>
  <c r="ND5" i="4"/>
  <c r="LF15" i="4"/>
  <c r="LG14" i="4"/>
  <c r="LH12" i="4"/>
  <c r="LG9" i="4"/>
  <c r="LH7" i="4"/>
  <c r="NC13" i="4" l="1"/>
  <c r="ND11" i="4"/>
  <c r="ND6" i="4"/>
  <c r="ND8" i="4" s="1"/>
  <c r="NE5" i="4"/>
  <c r="LG15" i="4"/>
  <c r="LH9" i="4"/>
  <c r="LI7" i="4"/>
  <c r="LH14" i="4"/>
  <c r="LI12" i="4"/>
  <c r="ND13" i="4" l="1"/>
  <c r="NE6" i="4"/>
  <c r="NE8" i="4" s="1"/>
  <c r="NE11" i="4"/>
  <c r="NF5" i="4"/>
  <c r="LI14" i="4"/>
  <c r="LJ12" i="4"/>
  <c r="LI9" i="4"/>
  <c r="LJ7" i="4"/>
  <c r="LH15" i="4"/>
  <c r="NE13" i="4" l="1"/>
  <c r="NF11" i="4"/>
  <c r="NF6" i="4"/>
  <c r="NF8" i="4" s="1"/>
  <c r="NG5" i="4"/>
  <c r="LI15" i="4"/>
  <c r="LJ14" i="4"/>
  <c r="LK12" i="4"/>
  <c r="LK7" i="4"/>
  <c r="LJ9" i="4"/>
  <c r="NF13" i="4" l="1"/>
  <c r="NG11" i="4"/>
  <c r="NG6" i="4"/>
  <c r="NG8" i="4" s="1"/>
  <c r="NH5" i="4"/>
  <c r="LJ15" i="4"/>
  <c r="LK14" i="4"/>
  <c r="LL12" i="4"/>
  <c r="LK9" i="4"/>
  <c r="LL7" i="4"/>
  <c r="NG13" i="4" l="1"/>
  <c r="NH6" i="4"/>
  <c r="NH8" i="4" s="1"/>
  <c r="NH11" i="4"/>
  <c r="NI5" i="4"/>
  <c r="LK15" i="4"/>
  <c r="LL9" i="4"/>
  <c r="LM7" i="4"/>
  <c r="LL14" i="4"/>
  <c r="LM12" i="4"/>
  <c r="NH13" i="4" l="1"/>
  <c r="NI11" i="4"/>
  <c r="NI6" i="4"/>
  <c r="NI8" i="4" s="1"/>
  <c r="NJ5" i="4"/>
  <c r="LM14" i="4"/>
  <c r="LN12" i="4"/>
  <c r="LM9" i="4"/>
  <c r="LN7" i="4"/>
  <c r="LL15" i="4"/>
  <c r="NI13" i="4" l="1"/>
  <c r="NJ11" i="4"/>
  <c r="NJ6" i="4"/>
  <c r="NJ8" i="4" s="1"/>
  <c r="NK5" i="4"/>
  <c r="LM15" i="4"/>
  <c r="LN14" i="4"/>
  <c r="LO12" i="4"/>
  <c r="LN9" i="4"/>
  <c r="LO7" i="4"/>
  <c r="NJ13" i="4" l="1"/>
  <c r="NK11" i="4"/>
  <c r="NK6" i="4"/>
  <c r="NK8" i="4" s="1"/>
  <c r="NL5" i="4"/>
  <c r="LN15" i="4"/>
  <c r="LO14" i="4"/>
  <c r="LP12" i="4"/>
  <c r="LO9" i="4"/>
  <c r="LP7" i="4"/>
  <c r="NK13" i="4" l="1"/>
  <c r="NL6" i="4"/>
  <c r="NL8" i="4" s="1"/>
  <c r="NL11" i="4"/>
  <c r="NM5" i="4"/>
  <c r="LO15" i="4"/>
  <c r="LP14" i="4"/>
  <c r="LQ12" i="4"/>
  <c r="LQ7" i="4"/>
  <c r="LP9" i="4"/>
  <c r="NL13" i="4" l="1"/>
  <c r="NM11" i="4"/>
  <c r="NM6" i="4"/>
  <c r="NM8" i="4" s="1"/>
  <c r="NN5" i="4"/>
  <c r="LP15" i="4"/>
  <c r="LQ14" i="4"/>
  <c r="LR12" i="4"/>
  <c r="LQ9" i="4"/>
  <c r="LR7" i="4"/>
  <c r="NM13" i="4" l="1"/>
  <c r="NN11" i="4"/>
  <c r="NN6" i="4"/>
  <c r="NN8" i="4" s="1"/>
  <c r="NO5" i="4"/>
  <c r="LQ15" i="4"/>
  <c r="LR9" i="4"/>
  <c r="LS7" i="4"/>
  <c r="LR14" i="4"/>
  <c r="LS12" i="4"/>
  <c r="NN13" i="4" l="1"/>
  <c r="NO11" i="4"/>
  <c r="NO6" i="4"/>
  <c r="NO8" i="4" s="1"/>
  <c r="NP5" i="4"/>
  <c r="LS14" i="4"/>
  <c r="LT12" i="4"/>
  <c r="LS9" i="4"/>
  <c r="LT7" i="4"/>
  <c r="LR15" i="4"/>
  <c r="NO13" i="4" l="1"/>
  <c r="NP6" i="4"/>
  <c r="NP8" i="4" s="1"/>
  <c r="NP11" i="4"/>
  <c r="NQ5" i="4"/>
  <c r="LS15" i="4"/>
  <c r="LT14" i="4"/>
  <c r="LU12" i="4"/>
  <c r="LT9" i="4"/>
  <c r="LU7" i="4"/>
  <c r="NP13" i="4" l="1"/>
  <c r="NQ6" i="4"/>
  <c r="NQ8" i="4" s="1"/>
  <c r="NQ11" i="4"/>
  <c r="NR5" i="4"/>
  <c r="LT15" i="4"/>
  <c r="LU14" i="4"/>
  <c r="LV12" i="4"/>
  <c r="LV7" i="4"/>
  <c r="LU9" i="4"/>
  <c r="NQ13" i="4" l="1"/>
  <c r="NR11" i="4"/>
  <c r="NR6" i="4"/>
  <c r="NR8" i="4" s="1"/>
  <c r="NS5" i="4"/>
  <c r="LU15" i="4"/>
  <c r="LV9" i="4"/>
  <c r="LW7" i="4"/>
  <c r="LW12" i="4"/>
  <c r="LV14" i="4"/>
  <c r="NR13" i="4" l="1"/>
  <c r="NS6" i="4"/>
  <c r="NS8" i="4" s="1"/>
  <c r="NS11" i="4"/>
  <c r="NT5" i="4"/>
  <c r="LW14" i="4"/>
  <c r="LX12" i="4"/>
  <c r="LW9" i="4"/>
  <c r="LX7" i="4"/>
  <c r="LV15" i="4"/>
  <c r="NS13" i="4" l="1"/>
  <c r="NT11" i="4"/>
  <c r="NT6" i="4"/>
  <c r="NT8" i="4" s="1"/>
  <c r="NU5" i="4"/>
  <c r="LW15" i="4"/>
  <c r="LX14" i="4"/>
  <c r="LY12" i="4"/>
  <c r="LX9" i="4"/>
  <c r="LY7" i="4"/>
  <c r="NT13" i="4" l="1"/>
  <c r="NU6" i="4"/>
  <c r="NU8" i="4" s="1"/>
  <c r="NU11" i="4"/>
  <c r="NV5" i="4"/>
  <c r="LX15" i="4"/>
  <c r="LY9" i="4"/>
  <c r="LZ7" i="4"/>
  <c r="LY14" i="4"/>
  <c r="LZ12" i="4"/>
  <c r="NU13" i="4" l="1"/>
  <c r="NV11" i="4"/>
  <c r="NV6" i="4"/>
  <c r="NV8" i="4" s="1"/>
  <c r="NW5" i="4"/>
  <c r="LZ14" i="4"/>
  <c r="MA12" i="4"/>
  <c r="MA7" i="4"/>
  <c r="LZ9" i="4"/>
  <c r="LY15" i="4"/>
  <c r="NV13" i="4" l="1"/>
  <c r="NW11" i="4"/>
  <c r="NW6" i="4"/>
  <c r="NW8" i="4" s="1"/>
  <c r="NX5" i="4"/>
  <c r="LZ15" i="4"/>
  <c r="MA9" i="4"/>
  <c r="MB7" i="4"/>
  <c r="MA14" i="4"/>
  <c r="MB12" i="4"/>
  <c r="NW13" i="4" l="1"/>
  <c r="NX6" i="4"/>
  <c r="NX8" i="4" s="1"/>
  <c r="NX11" i="4"/>
  <c r="NY5" i="4"/>
  <c r="MB14" i="4"/>
  <c r="MC12" i="4"/>
  <c r="MB9" i="4"/>
  <c r="MC7" i="4"/>
  <c r="MA15" i="4"/>
  <c r="NX13" i="4" l="1"/>
  <c r="NY11" i="4"/>
  <c r="NY6" i="4"/>
  <c r="NY8" i="4" s="1"/>
  <c r="NZ5" i="4"/>
  <c r="MB15" i="4"/>
  <c r="MC9" i="4"/>
  <c r="MD7" i="4"/>
  <c r="MC14" i="4"/>
  <c r="MD12" i="4"/>
  <c r="NY13" i="4" l="1"/>
  <c r="NZ11" i="4"/>
  <c r="NZ6" i="4"/>
  <c r="NZ8" i="4" s="1"/>
  <c r="OA5" i="4"/>
  <c r="MC15" i="4"/>
  <c r="MD14" i="4"/>
  <c r="ME12" i="4"/>
  <c r="MD9" i="4"/>
  <c r="ME7" i="4"/>
  <c r="NZ13" i="4" l="1"/>
  <c r="OA11" i="4"/>
  <c r="OA6" i="4"/>
  <c r="OA8" i="4" s="1"/>
  <c r="OB5" i="4"/>
  <c r="MD15" i="4"/>
  <c r="ME9" i="4"/>
  <c r="MF7" i="4"/>
  <c r="ME14" i="4"/>
  <c r="MF12" i="4"/>
  <c r="OA13" i="4" l="1"/>
  <c r="OB6" i="4"/>
  <c r="OB8" i="4" s="1"/>
  <c r="OB11" i="4"/>
  <c r="OC5" i="4"/>
  <c r="MF14" i="4"/>
  <c r="MG12" i="4"/>
  <c r="MG7" i="4"/>
  <c r="MF9" i="4"/>
  <c r="ME15" i="4"/>
  <c r="OB13" i="4" l="1"/>
  <c r="OC11" i="4"/>
  <c r="OC6" i="4"/>
  <c r="OC8" i="4" s="1"/>
  <c r="OD5" i="4"/>
  <c r="MF15" i="4"/>
  <c r="MG9" i="4"/>
  <c r="MH7" i="4"/>
  <c r="MG14" i="4"/>
  <c r="MH12" i="4"/>
  <c r="OC13" i="4" l="1"/>
  <c r="OD11" i="4"/>
  <c r="OD6" i="4"/>
  <c r="OD8" i="4" s="1"/>
  <c r="OE5" i="4"/>
  <c r="MH14" i="4"/>
  <c r="MI12" i="4"/>
  <c r="MH9" i="4"/>
  <c r="MI7" i="4"/>
  <c r="MG15" i="4"/>
  <c r="OD13" i="4" l="1"/>
  <c r="OE11" i="4"/>
  <c r="OE6" i="4"/>
  <c r="OE8" i="4" s="1"/>
  <c r="OF5" i="4"/>
  <c r="MH15" i="4"/>
  <c r="MI14" i="4"/>
  <c r="MJ12" i="4"/>
  <c r="MI9" i="4"/>
  <c r="MJ7" i="4"/>
  <c r="OE13" i="4" l="1"/>
  <c r="OF6" i="4"/>
  <c r="OF8" i="4" s="1"/>
  <c r="OF11" i="4"/>
  <c r="OG5" i="4"/>
  <c r="MI15" i="4"/>
  <c r="MK12" i="4"/>
  <c r="MJ14" i="4"/>
  <c r="MJ9" i="4"/>
  <c r="MK7" i="4"/>
  <c r="OF13" i="4" l="1"/>
  <c r="OG11" i="4"/>
  <c r="OG6" i="4"/>
  <c r="OG8" i="4" s="1"/>
  <c r="OH5" i="4"/>
  <c r="MJ15" i="4"/>
  <c r="ML7" i="4"/>
  <c r="MK9" i="4"/>
  <c r="MK14" i="4"/>
  <c r="ML12" i="4"/>
  <c r="OG13" i="4" l="1"/>
  <c r="OH11" i="4"/>
  <c r="OH6" i="4"/>
  <c r="OH8" i="4" s="1"/>
  <c r="OI5" i="4"/>
  <c r="ML14" i="4"/>
  <c r="MM12" i="4"/>
  <c r="MK15" i="4"/>
  <c r="ML9" i="4"/>
  <c r="MM7" i="4"/>
  <c r="OH13" i="4" l="1"/>
  <c r="OI11" i="4"/>
  <c r="OI6" i="4"/>
  <c r="OI8" i="4" s="1"/>
  <c r="OJ5" i="4"/>
  <c r="ML15" i="4"/>
  <c r="MM14" i="4"/>
  <c r="MN12" i="4"/>
  <c r="MM9" i="4"/>
  <c r="MN7" i="4"/>
  <c r="OI13" i="4" l="1"/>
  <c r="OJ11" i="4"/>
  <c r="OJ6" i="4"/>
  <c r="OJ8" i="4" s="1"/>
  <c r="OK5" i="4"/>
  <c r="MM15" i="4"/>
  <c r="MN9" i="4"/>
  <c r="MO7" i="4"/>
  <c r="MN14" i="4"/>
  <c r="MO12" i="4"/>
  <c r="OJ13" i="4" l="1"/>
  <c r="OK11" i="4"/>
  <c r="OK6" i="4"/>
  <c r="OK8" i="4" s="1"/>
  <c r="OL5" i="4"/>
  <c r="MO14" i="4"/>
  <c r="MP12" i="4"/>
  <c r="MO9" i="4"/>
  <c r="MP7" i="4"/>
  <c r="MN15" i="4"/>
  <c r="OK13" i="4" l="1"/>
  <c r="OL11" i="4"/>
  <c r="OL6" i="4"/>
  <c r="OL8" i="4" s="1"/>
  <c r="OM5" i="4"/>
  <c r="MO15" i="4"/>
  <c r="MP14" i="4"/>
  <c r="MQ12" i="4"/>
  <c r="MQ7" i="4"/>
  <c r="MP9" i="4"/>
  <c r="OL13" i="4" l="1"/>
  <c r="OM11" i="4"/>
  <c r="OM6" i="4"/>
  <c r="OM8" i="4" s="1"/>
  <c r="ON5" i="4"/>
  <c r="MP15" i="4"/>
  <c r="MQ9" i="4"/>
  <c r="MR7" i="4"/>
  <c r="MQ14" i="4"/>
  <c r="MR12" i="4"/>
  <c r="OM13" i="4" l="1"/>
  <c r="ON6" i="4"/>
  <c r="ON8" i="4" s="1"/>
  <c r="ON11" i="4"/>
  <c r="OO5" i="4"/>
  <c r="MR14" i="4"/>
  <c r="MS12" i="4"/>
  <c r="MR9" i="4"/>
  <c r="MS7" i="4"/>
  <c r="MQ15" i="4"/>
  <c r="ON13" i="4" l="1"/>
  <c r="OO11" i="4"/>
  <c r="OO6" i="4"/>
  <c r="OO8" i="4" s="1"/>
  <c r="OP5" i="4"/>
  <c r="MR15" i="4"/>
  <c r="MS14" i="4"/>
  <c r="MT12" i="4"/>
  <c r="MS9" i="4"/>
  <c r="MT7" i="4"/>
  <c r="OO13" i="4" l="1"/>
  <c r="OP11" i="4"/>
  <c r="OP6" i="4"/>
  <c r="OP8" i="4" s="1"/>
  <c r="OQ5" i="4"/>
  <c r="MS15" i="4"/>
  <c r="MT14" i="4"/>
  <c r="MU12" i="4"/>
  <c r="MT9" i="4"/>
  <c r="MU7" i="4"/>
  <c r="OP13" i="4" l="1"/>
  <c r="OQ11" i="4"/>
  <c r="OQ6" i="4"/>
  <c r="OQ8" i="4" s="1"/>
  <c r="OR5" i="4"/>
  <c r="MT15" i="4"/>
  <c r="MU14" i="4"/>
  <c r="MV12" i="4"/>
  <c r="MU9" i="4"/>
  <c r="MV7" i="4"/>
  <c r="OQ13" i="4" l="1"/>
  <c r="OR6" i="4"/>
  <c r="OR8" i="4" s="1"/>
  <c r="OR11" i="4"/>
  <c r="OS5" i="4"/>
  <c r="MU15" i="4"/>
  <c r="MV14" i="4"/>
  <c r="MW12" i="4"/>
  <c r="MW7" i="4"/>
  <c r="MV9" i="4"/>
  <c r="OR13" i="4" l="1"/>
  <c r="OS6" i="4"/>
  <c r="OS8" i="4" s="1"/>
  <c r="OS11" i="4"/>
  <c r="OT5" i="4"/>
  <c r="MV15" i="4"/>
  <c r="MW9" i="4"/>
  <c r="MX7" i="4"/>
  <c r="MW14" i="4"/>
  <c r="MX12" i="4"/>
  <c r="OS13" i="4" l="1"/>
  <c r="OT11" i="4"/>
  <c r="OT6" i="4"/>
  <c r="OT8" i="4" s="1"/>
  <c r="OU5" i="4"/>
  <c r="MX14" i="4"/>
  <c r="MY12" i="4"/>
  <c r="MX9" i="4"/>
  <c r="MY7" i="4"/>
  <c r="MW15" i="4"/>
  <c r="OT13" i="4" l="1"/>
  <c r="OU11" i="4"/>
  <c r="OU6" i="4"/>
  <c r="OU8" i="4" s="1"/>
  <c r="OV5" i="4"/>
  <c r="MX15" i="4"/>
  <c r="MY9" i="4"/>
  <c r="MZ7" i="4"/>
  <c r="MY14" i="4"/>
  <c r="MZ12" i="4"/>
  <c r="OU13" i="4" l="1"/>
  <c r="OV6" i="4"/>
  <c r="OV8" i="4" s="1"/>
  <c r="OV11" i="4"/>
  <c r="OW5" i="4"/>
  <c r="NA12" i="4"/>
  <c r="MZ14" i="4"/>
  <c r="MZ9" i="4"/>
  <c r="NA7" i="4"/>
  <c r="MY15" i="4"/>
  <c r="OV13" i="4" l="1"/>
  <c r="OW11" i="4"/>
  <c r="OW6" i="4"/>
  <c r="OW8" i="4" s="1"/>
  <c r="OX5" i="4"/>
  <c r="MZ15" i="4"/>
  <c r="NB7" i="4"/>
  <c r="NA9" i="4"/>
  <c r="NA14" i="4"/>
  <c r="NB12" i="4"/>
  <c r="OW13" i="4" l="1"/>
  <c r="OX11" i="4"/>
  <c r="OX6" i="4"/>
  <c r="OX8" i="4" s="1"/>
  <c r="OY5" i="4"/>
  <c r="NB14" i="4"/>
  <c r="NC12" i="4"/>
  <c r="NA15" i="4"/>
  <c r="NB9" i="4"/>
  <c r="NC7" i="4"/>
  <c r="OX13" i="4" l="1"/>
  <c r="OY11" i="4"/>
  <c r="OY6" i="4"/>
  <c r="OY8" i="4" s="1"/>
  <c r="OZ5" i="4"/>
  <c r="NB15" i="4"/>
  <c r="NC14" i="4"/>
  <c r="ND12" i="4"/>
  <c r="NC9" i="4"/>
  <c r="ND7" i="4"/>
  <c r="OY13" i="4" l="1"/>
  <c r="OZ11" i="4"/>
  <c r="OZ6" i="4"/>
  <c r="OZ8" i="4" s="1"/>
  <c r="PA5" i="4"/>
  <c r="NC15" i="4"/>
  <c r="ND9" i="4"/>
  <c r="NE7" i="4"/>
  <c r="ND14" i="4"/>
  <c r="NE12" i="4"/>
  <c r="OZ13" i="4" l="1"/>
  <c r="PA6" i="4"/>
  <c r="PA8" i="4" s="1"/>
  <c r="PA11" i="4"/>
  <c r="PB5" i="4"/>
  <c r="NE14" i="4"/>
  <c r="NF12" i="4"/>
  <c r="NE9" i="4"/>
  <c r="NF7" i="4"/>
  <c r="ND15" i="4"/>
  <c r="PA13" i="4" l="1"/>
  <c r="PB11" i="4"/>
  <c r="PB6" i="4"/>
  <c r="PB8" i="4" s="1"/>
  <c r="PC5" i="4"/>
  <c r="NE15" i="4"/>
  <c r="NG7" i="4"/>
  <c r="NF9" i="4"/>
  <c r="NF14" i="4"/>
  <c r="NG12" i="4"/>
  <c r="PB13" i="4" l="1"/>
  <c r="PC11" i="4"/>
  <c r="PC6" i="4"/>
  <c r="PC8" i="4" s="1"/>
  <c r="PD5" i="4"/>
  <c r="NG14" i="4"/>
  <c r="NH12" i="4"/>
  <c r="NF15" i="4"/>
  <c r="NG9" i="4"/>
  <c r="NH7" i="4"/>
  <c r="PC13" i="4" l="1"/>
  <c r="PD6" i="4"/>
  <c r="PD8" i="4" s="1"/>
  <c r="PD11" i="4"/>
  <c r="PE5" i="4"/>
  <c r="NG15" i="4"/>
  <c r="NH14" i="4"/>
  <c r="NI12" i="4"/>
  <c r="NH9" i="4"/>
  <c r="NI7" i="4"/>
  <c r="PD13" i="4" l="1"/>
  <c r="PE11" i="4"/>
  <c r="PE6" i="4"/>
  <c r="PE8" i="4" s="1"/>
  <c r="PF5" i="4"/>
  <c r="NH15" i="4"/>
  <c r="NI9" i="4"/>
  <c r="NJ7" i="4"/>
  <c r="NI14" i="4"/>
  <c r="NJ12" i="4"/>
  <c r="PE13" i="4" l="1"/>
  <c r="PF11" i="4"/>
  <c r="PF6" i="4"/>
  <c r="PF8" i="4" s="1"/>
  <c r="PG5" i="4"/>
  <c r="NJ14" i="4"/>
  <c r="NK12" i="4"/>
  <c r="NJ9" i="4"/>
  <c r="NK7" i="4"/>
  <c r="NI15" i="4"/>
  <c r="PF13" i="4" l="1"/>
  <c r="PG11" i="4"/>
  <c r="PG6" i="4"/>
  <c r="PG8" i="4" s="1"/>
  <c r="PH5" i="4"/>
  <c r="NJ15" i="4"/>
  <c r="NK14" i="4"/>
  <c r="NL12" i="4"/>
  <c r="NK9" i="4"/>
  <c r="NL7" i="4"/>
  <c r="PG13" i="4" l="1"/>
  <c r="PH6" i="4"/>
  <c r="PH8" i="4" s="1"/>
  <c r="PH11" i="4"/>
  <c r="PI5" i="4"/>
  <c r="NK15" i="4"/>
  <c r="NL14" i="4"/>
  <c r="NM12" i="4"/>
  <c r="NM7" i="4"/>
  <c r="NL9" i="4"/>
  <c r="PH13" i="4" l="1"/>
  <c r="PI11" i="4"/>
  <c r="PI6" i="4"/>
  <c r="PI8" i="4" s="1"/>
  <c r="PJ5" i="4"/>
  <c r="NL15" i="4"/>
  <c r="NM9" i="4"/>
  <c r="NN7" i="4"/>
  <c r="NM14" i="4"/>
  <c r="NN12" i="4"/>
  <c r="PI13" i="4" l="1"/>
  <c r="PJ11" i="4"/>
  <c r="PJ6" i="4"/>
  <c r="PJ8" i="4" s="1"/>
  <c r="PK5" i="4"/>
  <c r="NN14" i="4"/>
  <c r="NO12" i="4"/>
  <c r="NN9" i="4"/>
  <c r="NO7" i="4"/>
  <c r="NM15" i="4"/>
  <c r="PJ13" i="4" l="1"/>
  <c r="PK11" i="4"/>
  <c r="PK6" i="4"/>
  <c r="PK8" i="4" s="1"/>
  <c r="PL5" i="4"/>
  <c r="NN15" i="4"/>
  <c r="NO9" i="4"/>
  <c r="NP7" i="4"/>
  <c r="NO14" i="4"/>
  <c r="NP12" i="4"/>
  <c r="PK13" i="4" l="1"/>
  <c r="PL6" i="4"/>
  <c r="PL8" i="4" s="1"/>
  <c r="PL11" i="4"/>
  <c r="PM5" i="4"/>
  <c r="NP14" i="4"/>
  <c r="NQ12" i="4"/>
  <c r="NP9" i="4"/>
  <c r="NQ7" i="4"/>
  <c r="NO15" i="4"/>
  <c r="PL13" i="4" l="1"/>
  <c r="PM11" i="4"/>
  <c r="PM6" i="4"/>
  <c r="PM8" i="4" s="1"/>
  <c r="PN5" i="4"/>
  <c r="NP15" i="4"/>
  <c r="NQ14" i="4"/>
  <c r="NR12" i="4"/>
  <c r="NR7" i="4"/>
  <c r="NQ9" i="4"/>
  <c r="PM13" i="4" l="1"/>
  <c r="PN11" i="4"/>
  <c r="PN6" i="4"/>
  <c r="PN8" i="4" s="1"/>
  <c r="PO5" i="4"/>
  <c r="NQ15" i="4"/>
  <c r="NR14" i="4"/>
  <c r="NS12" i="4"/>
  <c r="NR9" i="4"/>
  <c r="NS7" i="4"/>
  <c r="PN13" i="4" l="1"/>
  <c r="PO6" i="4"/>
  <c r="PO8" i="4" s="1"/>
  <c r="PO11" i="4"/>
  <c r="PP5" i="4"/>
  <c r="NR15" i="4"/>
  <c r="NS9" i="4"/>
  <c r="NT7" i="4"/>
  <c r="NS14" i="4"/>
  <c r="NT12" i="4"/>
  <c r="PO13" i="4" l="1"/>
  <c r="PP11" i="4"/>
  <c r="PP6" i="4"/>
  <c r="PP8" i="4" s="1"/>
  <c r="PQ5" i="4"/>
  <c r="NT14" i="4"/>
  <c r="NU12" i="4"/>
  <c r="NT9" i="4"/>
  <c r="NU7" i="4"/>
  <c r="NS15" i="4"/>
  <c r="PP13" i="4" l="1"/>
  <c r="PQ6" i="4"/>
  <c r="PQ8" i="4" s="1"/>
  <c r="PQ11" i="4"/>
  <c r="PR5" i="4"/>
  <c r="NT15" i="4"/>
  <c r="NU9" i="4"/>
  <c r="NV7" i="4"/>
  <c r="NU14" i="4"/>
  <c r="NV12" i="4"/>
  <c r="PQ13" i="4" l="1"/>
  <c r="PR11" i="4"/>
  <c r="PR6" i="4"/>
  <c r="PR8" i="4" s="1"/>
  <c r="PS5" i="4"/>
  <c r="NV14" i="4"/>
  <c r="NW12" i="4"/>
  <c r="NW7" i="4"/>
  <c r="NV9" i="4"/>
  <c r="NU15" i="4"/>
  <c r="PR13" i="4" l="1"/>
  <c r="PS11" i="4"/>
  <c r="PS6" i="4"/>
  <c r="PS8" i="4" s="1"/>
  <c r="PT5" i="4"/>
  <c r="NV15" i="4"/>
  <c r="NW9" i="4"/>
  <c r="NX7" i="4"/>
  <c r="NW14" i="4"/>
  <c r="NX12" i="4"/>
  <c r="PS13" i="4" l="1"/>
  <c r="PT6" i="4"/>
  <c r="PT8" i="4" s="1"/>
  <c r="PT11" i="4"/>
  <c r="PU5" i="4"/>
  <c r="NX14" i="4"/>
  <c r="NY12" i="4"/>
  <c r="NX9" i="4"/>
  <c r="NY7" i="4"/>
  <c r="NW15" i="4"/>
  <c r="PT13" i="4" l="1"/>
  <c r="PU11" i="4"/>
  <c r="PU6" i="4"/>
  <c r="PU8" i="4" s="1"/>
  <c r="PV5" i="4"/>
  <c r="NX15" i="4"/>
  <c r="NY14" i="4"/>
  <c r="NZ12" i="4"/>
  <c r="NY9" i="4"/>
  <c r="NZ7" i="4"/>
  <c r="PU13" i="4" l="1"/>
  <c r="PV11" i="4"/>
  <c r="PV6" i="4"/>
  <c r="PV8" i="4" s="1"/>
  <c r="PW5" i="4"/>
  <c r="NY15" i="4"/>
  <c r="NZ14" i="4"/>
  <c r="OA12" i="4"/>
  <c r="NZ9" i="4"/>
  <c r="OA7" i="4"/>
  <c r="PV13" i="4" l="1"/>
  <c r="PW11" i="4"/>
  <c r="PW6" i="4"/>
  <c r="PW8" i="4" s="1"/>
  <c r="PX5" i="4"/>
  <c r="NZ15" i="4"/>
  <c r="OA9" i="4"/>
  <c r="OB7" i="4"/>
  <c r="OA14" i="4"/>
  <c r="OB12" i="4"/>
  <c r="PW13" i="4" l="1"/>
  <c r="PX6" i="4"/>
  <c r="PX8" i="4" s="1"/>
  <c r="PX11" i="4"/>
  <c r="PY5" i="4"/>
  <c r="OB14" i="4"/>
  <c r="OC12" i="4"/>
  <c r="OC7" i="4"/>
  <c r="OB9" i="4"/>
  <c r="OA15" i="4"/>
  <c r="PX13" i="4" l="1"/>
  <c r="PY11" i="4"/>
  <c r="PY6" i="4"/>
  <c r="PY8" i="4" s="1"/>
  <c r="PZ5" i="4"/>
  <c r="OB15" i="4"/>
  <c r="OC9" i="4"/>
  <c r="OD7" i="4"/>
  <c r="OC14" i="4"/>
  <c r="OD12" i="4"/>
  <c r="PY13" i="4" l="1"/>
  <c r="PZ11" i="4"/>
  <c r="PZ6" i="4"/>
  <c r="PZ8" i="4" s="1"/>
  <c r="QA5" i="4"/>
  <c r="OD14" i="4"/>
  <c r="OE12" i="4"/>
  <c r="OD9" i="4"/>
  <c r="OE7" i="4"/>
  <c r="OC15" i="4"/>
  <c r="PZ13" i="4" l="1"/>
  <c r="QA11" i="4"/>
  <c r="QA6" i="4"/>
  <c r="QA8" i="4" s="1"/>
  <c r="QB5" i="4"/>
  <c r="OD15" i="4"/>
  <c r="OE9" i="4"/>
  <c r="OF7" i="4"/>
  <c r="OE14" i="4"/>
  <c r="OF12" i="4"/>
  <c r="QA13" i="4" l="1"/>
  <c r="QB6" i="4"/>
  <c r="QB8" i="4" s="1"/>
  <c r="QB11" i="4"/>
  <c r="QC5" i="4"/>
  <c r="OF9" i="4"/>
  <c r="OG7" i="4"/>
  <c r="OG12" i="4"/>
  <c r="OF14" i="4"/>
  <c r="OE15" i="4"/>
  <c r="QB13" i="4" l="1"/>
  <c r="QC6" i="4"/>
  <c r="QC8" i="4" s="1"/>
  <c r="QC11" i="4"/>
  <c r="QD5" i="4"/>
  <c r="OG14" i="4"/>
  <c r="OH12" i="4"/>
  <c r="OH7" i="4"/>
  <c r="OG9" i="4"/>
  <c r="OF15" i="4"/>
  <c r="QC13" i="4" l="1"/>
  <c r="QD11" i="4"/>
  <c r="QD6" i="4"/>
  <c r="QD8" i="4" s="1"/>
  <c r="QE5" i="4"/>
  <c r="OG15" i="4"/>
  <c r="OH9" i="4"/>
  <c r="OI7" i="4"/>
  <c r="OH14" i="4"/>
  <c r="OI12" i="4"/>
  <c r="QD13" i="4" l="1"/>
  <c r="QE6" i="4"/>
  <c r="QE8" i="4" s="1"/>
  <c r="QE11" i="4"/>
  <c r="QF5" i="4"/>
  <c r="OI14" i="4"/>
  <c r="OJ12" i="4"/>
  <c r="OI9" i="4"/>
  <c r="OJ7" i="4"/>
  <c r="OH15" i="4"/>
  <c r="QE13" i="4" l="1"/>
  <c r="QF11" i="4"/>
  <c r="QF6" i="4"/>
  <c r="QF8" i="4" s="1"/>
  <c r="QG5" i="4"/>
  <c r="OI15" i="4"/>
  <c r="OJ9" i="4"/>
  <c r="OK7" i="4"/>
  <c r="OJ14" i="4"/>
  <c r="OK12" i="4"/>
  <c r="QF13" i="4" l="1"/>
  <c r="QG6" i="4"/>
  <c r="QG8" i="4" s="1"/>
  <c r="QG11" i="4"/>
  <c r="QH5" i="4"/>
  <c r="OK14" i="4"/>
  <c r="OL12" i="4"/>
  <c r="OK9" i="4"/>
  <c r="OL7" i="4"/>
  <c r="OJ15" i="4"/>
  <c r="QG13" i="4" l="1"/>
  <c r="QH11" i="4"/>
  <c r="QH6" i="4"/>
  <c r="QH8" i="4" s="1"/>
  <c r="QI5" i="4"/>
  <c r="OK15" i="4"/>
  <c r="OL14" i="4"/>
  <c r="OM12" i="4"/>
  <c r="OM7" i="4"/>
  <c r="OL9" i="4"/>
  <c r="QH13" i="4" l="1"/>
  <c r="QI11" i="4"/>
  <c r="QI6" i="4"/>
  <c r="QI8" i="4" s="1"/>
  <c r="QJ5" i="4"/>
  <c r="OL15" i="4"/>
  <c r="OM9" i="4"/>
  <c r="ON7" i="4"/>
  <c r="OM14" i="4"/>
  <c r="ON12" i="4"/>
  <c r="QI13" i="4" l="1"/>
  <c r="QJ6" i="4"/>
  <c r="QJ8" i="4" s="1"/>
  <c r="QJ11" i="4"/>
  <c r="QK5" i="4"/>
  <c r="ON14" i="4"/>
  <c r="OO12" i="4"/>
  <c r="ON9" i="4"/>
  <c r="OO7" i="4"/>
  <c r="OM15" i="4"/>
  <c r="QJ13" i="4" l="1"/>
  <c r="QK11" i="4"/>
  <c r="QK6" i="4"/>
  <c r="QK8" i="4" s="1"/>
  <c r="QL5" i="4"/>
  <c r="ON15" i="4"/>
  <c r="OO9" i="4"/>
  <c r="OP7" i="4"/>
  <c r="OO14" i="4"/>
  <c r="OP12" i="4"/>
  <c r="QK13" i="4" l="1"/>
  <c r="QL11" i="4"/>
  <c r="QL6" i="4"/>
  <c r="QL8" i="4" s="1"/>
  <c r="QM5" i="4"/>
  <c r="OP14" i="4"/>
  <c r="OQ12" i="4"/>
  <c r="OP9" i="4"/>
  <c r="OQ7" i="4"/>
  <c r="OO15" i="4"/>
  <c r="QL13" i="4" l="1"/>
  <c r="QM11" i="4"/>
  <c r="QM6" i="4"/>
  <c r="QM8" i="4" s="1"/>
  <c r="QN5" i="4"/>
  <c r="OP15" i="4"/>
  <c r="OQ14" i="4"/>
  <c r="OR12" i="4"/>
  <c r="OQ9" i="4"/>
  <c r="OR7" i="4"/>
  <c r="QM13" i="4" l="1"/>
  <c r="QN6" i="4"/>
  <c r="QN8" i="4" s="1"/>
  <c r="QN11" i="4"/>
  <c r="QO5" i="4"/>
  <c r="OQ15" i="4"/>
  <c r="OR14" i="4"/>
  <c r="OS12" i="4"/>
  <c r="OS7" i="4"/>
  <c r="OR9" i="4"/>
  <c r="QN13" i="4" l="1"/>
  <c r="QO11" i="4"/>
  <c r="QO6" i="4"/>
  <c r="QO8" i="4" s="1"/>
  <c r="QP5" i="4"/>
  <c r="OR15" i="4"/>
  <c r="OS9" i="4"/>
  <c r="OT7" i="4"/>
  <c r="OS14" i="4"/>
  <c r="OT12" i="4"/>
  <c r="QO13" i="4" l="1"/>
  <c r="QP11" i="4"/>
  <c r="QP6" i="4"/>
  <c r="QP8" i="4" s="1"/>
  <c r="QQ5" i="4"/>
  <c r="OT14" i="4"/>
  <c r="OU12" i="4"/>
  <c r="OT9" i="4"/>
  <c r="OU7" i="4"/>
  <c r="OS15" i="4"/>
  <c r="QP13" i="4" l="1"/>
  <c r="QQ11" i="4"/>
  <c r="QQ6" i="4"/>
  <c r="QQ8" i="4" s="1"/>
  <c r="QR5" i="4"/>
  <c r="OT15" i="4"/>
  <c r="OU14" i="4"/>
  <c r="OV12" i="4"/>
  <c r="OU9" i="4"/>
  <c r="OV7" i="4"/>
  <c r="QQ13" i="4" l="1"/>
  <c r="QR6" i="4"/>
  <c r="QR8" i="4" s="1"/>
  <c r="QR11" i="4"/>
  <c r="QS5" i="4"/>
  <c r="OU15" i="4"/>
  <c r="OW12" i="4"/>
  <c r="OV14" i="4"/>
  <c r="OV9" i="4"/>
  <c r="OW7" i="4"/>
  <c r="QR13" i="4" l="1"/>
  <c r="QS11" i="4"/>
  <c r="QS6" i="4"/>
  <c r="QS8" i="4" s="1"/>
  <c r="QT5" i="4"/>
  <c r="OV15" i="4"/>
  <c r="OX7" i="4"/>
  <c r="OW9" i="4"/>
  <c r="OW14" i="4"/>
  <c r="OX12" i="4"/>
  <c r="QS13" i="4" l="1"/>
  <c r="QT11" i="4"/>
  <c r="QT6" i="4"/>
  <c r="QT8" i="4" s="1"/>
  <c r="QU5" i="4"/>
  <c r="OX14" i="4"/>
  <c r="OY12" i="4"/>
  <c r="OW15" i="4"/>
  <c r="OX9" i="4"/>
  <c r="OY7" i="4"/>
  <c r="QT13" i="4" l="1"/>
  <c r="QU11" i="4"/>
  <c r="QU6" i="4"/>
  <c r="QU8" i="4" s="1"/>
  <c r="QV5" i="4"/>
  <c r="OX15" i="4"/>
  <c r="OY14" i="4"/>
  <c r="OZ12" i="4"/>
  <c r="OY9" i="4"/>
  <c r="OZ7" i="4"/>
  <c r="QU13" i="4" l="1"/>
  <c r="QV11" i="4"/>
  <c r="QV6" i="4"/>
  <c r="QV8" i="4" s="1"/>
  <c r="QW5" i="4"/>
  <c r="OY15" i="4"/>
  <c r="OZ14" i="4"/>
  <c r="PA12" i="4"/>
  <c r="OZ9" i="4"/>
  <c r="PA7" i="4"/>
  <c r="QV13" i="4" l="1"/>
  <c r="QW11" i="4"/>
  <c r="QW6" i="4"/>
  <c r="QW8" i="4" s="1"/>
  <c r="QX5" i="4"/>
  <c r="OZ15" i="4"/>
  <c r="PA9" i="4"/>
  <c r="PB7" i="4"/>
  <c r="PA14" i="4"/>
  <c r="PB12" i="4"/>
  <c r="QW13" i="4" l="1"/>
  <c r="QX11" i="4"/>
  <c r="QX6" i="4"/>
  <c r="QX8" i="4" s="1"/>
  <c r="QY5" i="4"/>
  <c r="PB14" i="4"/>
  <c r="PC12" i="4"/>
  <c r="PC7" i="4"/>
  <c r="PB9" i="4"/>
  <c r="PA15" i="4"/>
  <c r="QX13" i="4" l="1"/>
  <c r="QY6" i="4"/>
  <c r="QY8" i="4" s="1"/>
  <c r="QY11" i="4"/>
  <c r="QZ5" i="4"/>
  <c r="PB15" i="4"/>
  <c r="PC9" i="4"/>
  <c r="PD7" i="4"/>
  <c r="PC14" i="4"/>
  <c r="PD12" i="4"/>
  <c r="QY13" i="4" l="1"/>
  <c r="QZ6" i="4"/>
  <c r="QZ8" i="4" s="1"/>
  <c r="QZ11" i="4"/>
  <c r="RA5" i="4"/>
  <c r="PD14" i="4"/>
  <c r="PE12" i="4"/>
  <c r="PD9" i="4"/>
  <c r="PE7" i="4"/>
  <c r="PC15" i="4"/>
  <c r="QZ13" i="4" l="1"/>
  <c r="RA11" i="4"/>
  <c r="RA6" i="4"/>
  <c r="RA8" i="4" s="1"/>
  <c r="RB5" i="4"/>
  <c r="PD15" i="4"/>
  <c r="PE14" i="4"/>
  <c r="PF12" i="4"/>
  <c r="PE9" i="4"/>
  <c r="PF7" i="4"/>
  <c r="RA13" i="4" l="1"/>
  <c r="RB11" i="4"/>
  <c r="RB6" i="4"/>
  <c r="RB8" i="4" s="1"/>
  <c r="RC5" i="4"/>
  <c r="PE15" i="4"/>
  <c r="PF9" i="4"/>
  <c r="PG7" i="4"/>
  <c r="PF14" i="4"/>
  <c r="PG12" i="4"/>
  <c r="RB13" i="4" l="1"/>
  <c r="RC11" i="4"/>
  <c r="RC6" i="4"/>
  <c r="RC8" i="4" s="1"/>
  <c r="RD5" i="4"/>
  <c r="PF15" i="4"/>
  <c r="PG9" i="4"/>
  <c r="PH7" i="4"/>
  <c r="PG14" i="4"/>
  <c r="PH12" i="4"/>
  <c r="RC13" i="4" l="1"/>
  <c r="RD6" i="4"/>
  <c r="RD8" i="4" s="1"/>
  <c r="RD11" i="4"/>
  <c r="RE5" i="4"/>
  <c r="PG15" i="4"/>
  <c r="PH14" i="4"/>
  <c r="PI12" i="4"/>
  <c r="PI7" i="4"/>
  <c r="PH9" i="4"/>
  <c r="RD13" i="4" l="1"/>
  <c r="RE11" i="4"/>
  <c r="RE6" i="4"/>
  <c r="RE8" i="4" s="1"/>
  <c r="RF5" i="4"/>
  <c r="PH15" i="4"/>
  <c r="PI9" i="4"/>
  <c r="PJ7" i="4"/>
  <c r="PI14" i="4"/>
  <c r="PJ12" i="4"/>
  <c r="RE13" i="4" l="1"/>
  <c r="RF11" i="4"/>
  <c r="RF6" i="4"/>
  <c r="RF8" i="4" s="1"/>
  <c r="RG5" i="4"/>
  <c r="PI15" i="4"/>
  <c r="PJ14" i="4"/>
  <c r="PK12" i="4"/>
  <c r="PJ9" i="4"/>
  <c r="PK7" i="4"/>
  <c r="RF13" i="4" l="1"/>
  <c r="RG11" i="4"/>
  <c r="RG6" i="4"/>
  <c r="RG8" i="4" s="1"/>
  <c r="RH5" i="4"/>
  <c r="PJ15" i="4"/>
  <c r="PK9" i="4"/>
  <c r="PL7" i="4"/>
  <c r="PK14" i="4"/>
  <c r="PL12" i="4"/>
  <c r="RG13" i="4" l="1"/>
  <c r="RH6" i="4"/>
  <c r="RH8" i="4" s="1"/>
  <c r="RH11" i="4"/>
  <c r="RI5" i="4"/>
  <c r="PK15" i="4"/>
  <c r="PM12" i="4"/>
  <c r="PL14" i="4"/>
  <c r="PL9" i="4"/>
  <c r="PM7" i="4"/>
  <c r="RH13" i="4" l="1"/>
  <c r="RI11" i="4"/>
  <c r="RI6" i="4"/>
  <c r="RI8" i="4" s="1"/>
  <c r="RJ5" i="4"/>
  <c r="PL15" i="4"/>
  <c r="PN7" i="4"/>
  <c r="PM9" i="4"/>
  <c r="PM14" i="4"/>
  <c r="PN12" i="4"/>
  <c r="RI13" i="4" l="1"/>
  <c r="RJ11" i="4"/>
  <c r="RJ6" i="4"/>
  <c r="RJ8" i="4" s="1"/>
  <c r="RK5" i="4"/>
  <c r="PN9" i="4"/>
  <c r="PO7" i="4"/>
  <c r="PN14" i="4"/>
  <c r="PO12" i="4"/>
  <c r="PM15" i="4"/>
  <c r="RJ13" i="4" l="1"/>
  <c r="RK11" i="4"/>
  <c r="RK6" i="4"/>
  <c r="RK8" i="4" s="1"/>
  <c r="RL5" i="4"/>
  <c r="PO14" i="4"/>
  <c r="PP12" i="4"/>
  <c r="PO9" i="4"/>
  <c r="PP7" i="4"/>
  <c r="PN15" i="4"/>
  <c r="RK13" i="4" l="1"/>
  <c r="RL11" i="4"/>
  <c r="RL6" i="4"/>
  <c r="RL8" i="4" s="1"/>
  <c r="RM5" i="4"/>
  <c r="PP9" i="4"/>
  <c r="PQ7" i="4"/>
  <c r="PO15" i="4"/>
  <c r="PP14" i="4"/>
  <c r="PQ12" i="4"/>
  <c r="RL13" i="4" l="1"/>
  <c r="RM6" i="4"/>
  <c r="RM8" i="4" s="1"/>
  <c r="RM11" i="4"/>
  <c r="RN5" i="4"/>
  <c r="PQ9" i="4"/>
  <c r="PR7" i="4"/>
  <c r="PQ14" i="4"/>
  <c r="PR12" i="4"/>
  <c r="PP15" i="4"/>
  <c r="RM13" i="4" l="1"/>
  <c r="RN11" i="4"/>
  <c r="RN6" i="4"/>
  <c r="RN8" i="4" s="1"/>
  <c r="RO5" i="4"/>
  <c r="PQ15" i="4"/>
  <c r="PR14" i="4"/>
  <c r="PS12" i="4"/>
  <c r="PS7" i="4"/>
  <c r="PR9" i="4"/>
  <c r="RN13" i="4" l="1"/>
  <c r="RO11" i="4"/>
  <c r="RO6" i="4"/>
  <c r="RO8" i="4" s="1"/>
  <c r="RP5" i="4"/>
  <c r="PR15" i="4"/>
  <c r="PS9" i="4"/>
  <c r="PT7" i="4"/>
  <c r="PS14" i="4"/>
  <c r="PT12" i="4"/>
  <c r="RO13" i="4" l="1"/>
  <c r="RP6" i="4"/>
  <c r="RP8" i="4" s="1"/>
  <c r="RP11" i="4"/>
  <c r="RQ5" i="4"/>
  <c r="PS15" i="4"/>
  <c r="PT14" i="4"/>
  <c r="PU12" i="4"/>
  <c r="PT9" i="4"/>
  <c r="PU7" i="4"/>
  <c r="RP13" i="4" l="1"/>
  <c r="RQ11" i="4"/>
  <c r="RQ6" i="4"/>
  <c r="RQ8" i="4" s="1"/>
  <c r="RR5" i="4"/>
  <c r="PT15" i="4"/>
  <c r="PU9" i="4"/>
  <c r="PV7" i="4"/>
  <c r="PU14" i="4"/>
  <c r="PV12" i="4"/>
  <c r="RQ13" i="4" l="1"/>
  <c r="RR11" i="4"/>
  <c r="RR6" i="4"/>
  <c r="RR8" i="4" s="1"/>
  <c r="RS5" i="4"/>
  <c r="PU15" i="4"/>
  <c r="PV14" i="4"/>
  <c r="PW12" i="4"/>
  <c r="PV9" i="4"/>
  <c r="PW7" i="4"/>
  <c r="RR13" i="4" l="1"/>
  <c r="RS11" i="4"/>
  <c r="RS6" i="4"/>
  <c r="RS8" i="4" s="1"/>
  <c r="RT5" i="4"/>
  <c r="PV15" i="4"/>
  <c r="PW9" i="4"/>
  <c r="PX7" i="4"/>
  <c r="PW14" i="4"/>
  <c r="PX12" i="4"/>
  <c r="RS13" i="4" l="1"/>
  <c r="RT6" i="4"/>
  <c r="RT8" i="4" s="1"/>
  <c r="RT11" i="4"/>
  <c r="RU5" i="4"/>
  <c r="PW15" i="4"/>
  <c r="PX14" i="4"/>
  <c r="PY12" i="4"/>
  <c r="PY7" i="4"/>
  <c r="PX9" i="4"/>
  <c r="RT13" i="4" l="1"/>
  <c r="RU11" i="4"/>
  <c r="RU6" i="4"/>
  <c r="RU8" i="4" s="1"/>
  <c r="RV5" i="4"/>
  <c r="PX15" i="4"/>
  <c r="PY9" i="4"/>
  <c r="PZ7" i="4"/>
  <c r="PY14" i="4"/>
  <c r="PZ12" i="4"/>
  <c r="RU13" i="4" l="1"/>
  <c r="RV11" i="4"/>
  <c r="RV6" i="4"/>
  <c r="RV8" i="4" s="1"/>
  <c r="RW5" i="4"/>
  <c r="PY15" i="4"/>
  <c r="PZ14" i="4"/>
  <c r="QA12" i="4"/>
  <c r="PZ9" i="4"/>
  <c r="QA7" i="4"/>
  <c r="RV13" i="4" l="1"/>
  <c r="RW11" i="4"/>
  <c r="RW6" i="4"/>
  <c r="RW8" i="4" s="1"/>
  <c r="RX5" i="4"/>
  <c r="PZ15" i="4"/>
  <c r="QA9" i="4"/>
  <c r="QB7" i="4"/>
  <c r="QA14" i="4"/>
  <c r="QB12" i="4"/>
  <c r="RW13" i="4" l="1"/>
  <c r="RX6" i="4"/>
  <c r="RX8" i="4" s="1"/>
  <c r="RX11" i="4"/>
  <c r="RY5" i="4"/>
  <c r="QA15" i="4"/>
  <c r="QB14" i="4"/>
  <c r="QC12" i="4"/>
  <c r="QB9" i="4"/>
  <c r="QC7" i="4"/>
  <c r="RX13" i="4" l="1"/>
  <c r="RY11" i="4"/>
  <c r="RY6" i="4"/>
  <c r="RY8" i="4" s="1"/>
  <c r="RZ5" i="4"/>
  <c r="QB15" i="4"/>
  <c r="QD7" i="4"/>
  <c r="QC9" i="4"/>
  <c r="QC14" i="4"/>
  <c r="QD12" i="4"/>
  <c r="RY13" i="4" l="1"/>
  <c r="RZ11" i="4"/>
  <c r="RZ6" i="4"/>
  <c r="RZ8" i="4" s="1"/>
  <c r="SA5" i="4"/>
  <c r="QD9" i="4"/>
  <c r="QE7" i="4"/>
  <c r="QD14" i="4"/>
  <c r="QE12" i="4"/>
  <c r="QC15" i="4"/>
  <c r="RZ13" i="4" l="1"/>
  <c r="SA6" i="4"/>
  <c r="SA8" i="4" s="1"/>
  <c r="SA11" i="4"/>
  <c r="SB5" i="4"/>
  <c r="QE14" i="4"/>
  <c r="QF12" i="4"/>
  <c r="QE9" i="4"/>
  <c r="QF7" i="4"/>
  <c r="QD15" i="4"/>
  <c r="SA13" i="4" l="1"/>
  <c r="SB11" i="4"/>
  <c r="SB6" i="4"/>
  <c r="SB8" i="4" s="1"/>
  <c r="SC5" i="4"/>
  <c r="QF9" i="4"/>
  <c r="QG7" i="4"/>
  <c r="QE15" i="4"/>
  <c r="QF14" i="4"/>
  <c r="QG12" i="4"/>
  <c r="SB13" i="4" l="1"/>
  <c r="SC6" i="4"/>
  <c r="SC8" i="4" s="1"/>
  <c r="SC11" i="4"/>
  <c r="SD5" i="4"/>
  <c r="QF15" i="4"/>
  <c r="QG9" i="4"/>
  <c r="QH7" i="4"/>
  <c r="QG14" i="4"/>
  <c r="QH12" i="4"/>
  <c r="SC13" i="4" l="1"/>
  <c r="SD11" i="4"/>
  <c r="SD6" i="4"/>
  <c r="SD8" i="4" s="1"/>
  <c r="SE5" i="4"/>
  <c r="QG15" i="4"/>
  <c r="QH14" i="4"/>
  <c r="QI12" i="4"/>
  <c r="QI7" i="4"/>
  <c r="QH9" i="4"/>
  <c r="SD13" i="4" l="1"/>
  <c r="SE11" i="4"/>
  <c r="SE6" i="4"/>
  <c r="SE8" i="4" s="1"/>
  <c r="SF5" i="4"/>
  <c r="QH15" i="4"/>
  <c r="QI9" i="4"/>
  <c r="QJ7" i="4"/>
  <c r="QI14" i="4"/>
  <c r="QJ12" i="4"/>
  <c r="SE13" i="4" l="1"/>
  <c r="SF6" i="4"/>
  <c r="SF8" i="4" s="1"/>
  <c r="SF11" i="4"/>
  <c r="SG5" i="4"/>
  <c r="QI15" i="4"/>
  <c r="QJ14" i="4"/>
  <c r="QK12" i="4"/>
  <c r="QJ9" i="4"/>
  <c r="QK7" i="4"/>
  <c r="SF13" i="4" l="1"/>
  <c r="SG11" i="4"/>
  <c r="SG6" i="4"/>
  <c r="SG8" i="4" s="1"/>
  <c r="SH5" i="4"/>
  <c r="QJ15" i="4"/>
  <c r="QK9" i="4"/>
  <c r="QL7" i="4"/>
  <c r="QK14" i="4"/>
  <c r="QL12" i="4"/>
  <c r="SG13" i="4" l="1"/>
  <c r="SH11" i="4"/>
  <c r="SH6" i="4"/>
  <c r="SH8" i="4" s="1"/>
  <c r="SI5" i="4"/>
  <c r="QK15" i="4"/>
  <c r="QL14" i="4"/>
  <c r="QM12" i="4"/>
  <c r="QL9" i="4"/>
  <c r="QM7" i="4"/>
  <c r="SH13" i="4" l="1"/>
  <c r="SI6" i="4"/>
  <c r="SI8" i="4" s="1"/>
  <c r="SI11" i="4"/>
  <c r="SJ5" i="4"/>
  <c r="QL15" i="4"/>
  <c r="QM9" i="4"/>
  <c r="QN7" i="4"/>
  <c r="QM14" i="4"/>
  <c r="QN12" i="4"/>
  <c r="SI13" i="4" l="1"/>
  <c r="SJ6" i="4"/>
  <c r="SJ8" i="4" s="1"/>
  <c r="SJ11" i="4"/>
  <c r="SK5" i="4"/>
  <c r="QM15" i="4"/>
  <c r="QN14" i="4"/>
  <c r="QO12" i="4"/>
  <c r="QO7" i="4"/>
  <c r="QN9" i="4"/>
  <c r="SJ13" i="4" l="1"/>
  <c r="SK11" i="4"/>
  <c r="SK6" i="4"/>
  <c r="SK8" i="4" s="1"/>
  <c r="SL5" i="4"/>
  <c r="QN15" i="4"/>
  <c r="QO9" i="4"/>
  <c r="QP7" i="4"/>
  <c r="QO14" i="4"/>
  <c r="QP12" i="4"/>
  <c r="SK13" i="4" l="1"/>
  <c r="SL11" i="4"/>
  <c r="SL6" i="4"/>
  <c r="SL8" i="4" s="1"/>
  <c r="SM5" i="4"/>
  <c r="QO15" i="4"/>
  <c r="QP14" i="4"/>
  <c r="QQ12" i="4"/>
  <c r="QP9" i="4"/>
  <c r="QQ7" i="4"/>
  <c r="SL13" i="4" l="1"/>
  <c r="SM11" i="4"/>
  <c r="SM6" i="4"/>
  <c r="SM8" i="4" s="1"/>
  <c r="SN5" i="4"/>
  <c r="QP15" i="4"/>
  <c r="QQ9" i="4"/>
  <c r="QR7" i="4"/>
  <c r="QQ14" i="4"/>
  <c r="QR12" i="4"/>
  <c r="SM13" i="4" l="1"/>
  <c r="SN6" i="4"/>
  <c r="SN8" i="4" s="1"/>
  <c r="SN11" i="4"/>
  <c r="SO5" i="4"/>
  <c r="QQ15" i="4"/>
  <c r="QS12" i="4"/>
  <c r="QR14" i="4"/>
  <c r="QR9" i="4"/>
  <c r="QS7" i="4"/>
  <c r="SN13" i="4" l="1"/>
  <c r="SO11" i="4"/>
  <c r="SO6" i="4"/>
  <c r="SO8" i="4" s="1"/>
  <c r="SP5" i="4"/>
  <c r="QR15" i="4"/>
  <c r="QT7" i="4"/>
  <c r="QS9" i="4"/>
  <c r="QS14" i="4"/>
  <c r="QT12" i="4"/>
  <c r="SO13" i="4" l="1"/>
  <c r="SP11" i="4"/>
  <c r="SP6" i="4"/>
  <c r="SP8" i="4" s="1"/>
  <c r="SQ5" i="4"/>
  <c r="QS15" i="4"/>
  <c r="QT9" i="4"/>
  <c r="QU7" i="4"/>
  <c r="QT14" i="4"/>
  <c r="QU12" i="4"/>
  <c r="SP13" i="4" l="1"/>
  <c r="SQ6" i="4"/>
  <c r="SQ8" i="4" s="1"/>
  <c r="SQ11" i="4"/>
  <c r="SR5" i="4"/>
  <c r="QT15" i="4"/>
  <c r="QU14" i="4"/>
  <c r="QV12" i="4"/>
  <c r="QU9" i="4"/>
  <c r="QV7" i="4"/>
  <c r="SQ13" i="4" l="1"/>
  <c r="SR11" i="4"/>
  <c r="SR6" i="4"/>
  <c r="SR8" i="4" s="1"/>
  <c r="SS5" i="4"/>
  <c r="QU15" i="4"/>
  <c r="QV9" i="4"/>
  <c r="QW7" i="4"/>
  <c r="QV14" i="4"/>
  <c r="QW12" i="4"/>
  <c r="SR13" i="4" l="1"/>
  <c r="SS6" i="4"/>
  <c r="SS8" i="4" s="1"/>
  <c r="SS11" i="4"/>
  <c r="ST5" i="4"/>
  <c r="QV15" i="4"/>
  <c r="QW14" i="4"/>
  <c r="QX12" i="4"/>
  <c r="QW9" i="4"/>
  <c r="QX7" i="4"/>
  <c r="SS13" i="4" l="1"/>
  <c r="ST11" i="4"/>
  <c r="ST6" i="4"/>
  <c r="ST8" i="4" s="1"/>
  <c r="SU5" i="4"/>
  <c r="QW15" i="4"/>
  <c r="QY7" i="4"/>
  <c r="QX9" i="4"/>
  <c r="QX14" i="4"/>
  <c r="QY12" i="4"/>
  <c r="ST13" i="4" l="1"/>
  <c r="SU11" i="4"/>
  <c r="SU6" i="4"/>
  <c r="SU8" i="4" s="1"/>
  <c r="SV5" i="4"/>
  <c r="QX15" i="4"/>
  <c r="QY14" i="4"/>
  <c r="QZ12" i="4"/>
  <c r="QY9" i="4"/>
  <c r="QZ7" i="4"/>
  <c r="SU13" i="4" l="1"/>
  <c r="SV6" i="4"/>
  <c r="SV8" i="4" s="1"/>
  <c r="SV11" i="4"/>
  <c r="SW5" i="4"/>
  <c r="QY15" i="4"/>
  <c r="QZ9" i="4"/>
  <c r="RA7" i="4"/>
  <c r="QZ14" i="4"/>
  <c r="RA12" i="4"/>
  <c r="SV13" i="4" l="1"/>
  <c r="SW11" i="4"/>
  <c r="SW6" i="4"/>
  <c r="SW8" i="4" s="1"/>
  <c r="SX5" i="4"/>
  <c r="QZ15" i="4"/>
  <c r="RA14" i="4"/>
  <c r="RB12" i="4"/>
  <c r="RA9" i="4"/>
  <c r="RB7" i="4"/>
  <c r="SW13" i="4" l="1"/>
  <c r="SX11" i="4"/>
  <c r="SX6" i="4"/>
  <c r="SX8" i="4" s="1"/>
  <c r="SY5" i="4"/>
  <c r="RA15" i="4"/>
  <c r="RB9" i="4"/>
  <c r="RC7" i="4"/>
  <c r="RB14" i="4"/>
  <c r="RC12" i="4"/>
  <c r="SX13" i="4" l="1"/>
  <c r="SY11" i="4"/>
  <c r="SY6" i="4"/>
  <c r="SY8" i="4" s="1"/>
  <c r="SZ5" i="4"/>
  <c r="RB15" i="4"/>
  <c r="RC14" i="4"/>
  <c r="RD12" i="4"/>
  <c r="RC9" i="4"/>
  <c r="RD7" i="4"/>
  <c r="SY13" i="4" l="1"/>
  <c r="SZ6" i="4"/>
  <c r="SZ8" i="4" s="1"/>
  <c r="SZ11" i="4"/>
  <c r="TA5" i="4"/>
  <c r="RC15" i="4"/>
  <c r="RE7" i="4"/>
  <c r="RD9" i="4"/>
  <c r="RD14" i="4"/>
  <c r="RE12" i="4"/>
  <c r="SZ13" i="4" l="1"/>
  <c r="TA11" i="4"/>
  <c r="TA6" i="4"/>
  <c r="TA8" i="4" s="1"/>
  <c r="TB5" i="4"/>
  <c r="RD15" i="4"/>
  <c r="RE14" i="4"/>
  <c r="RF12" i="4"/>
  <c r="RE9" i="4"/>
  <c r="RF7" i="4"/>
  <c r="TA13" i="4" l="1"/>
  <c r="TB11" i="4"/>
  <c r="TB6" i="4"/>
  <c r="TB8" i="4" s="1"/>
  <c r="TC5" i="4"/>
  <c r="RE15" i="4"/>
  <c r="RF9" i="4"/>
  <c r="RG7" i="4"/>
  <c r="RF14" i="4"/>
  <c r="RG12" i="4"/>
  <c r="TB13" i="4" l="1"/>
  <c r="TC11" i="4"/>
  <c r="TC6" i="4"/>
  <c r="TC8" i="4" s="1"/>
  <c r="TD5" i="4"/>
  <c r="RF15" i="4"/>
  <c r="RG14" i="4"/>
  <c r="RH12" i="4"/>
  <c r="RG9" i="4"/>
  <c r="RH7" i="4"/>
  <c r="TC13" i="4" l="1"/>
  <c r="TD6" i="4"/>
  <c r="TD8" i="4" s="1"/>
  <c r="TD11" i="4"/>
  <c r="TE5" i="4"/>
  <c r="RG15" i="4"/>
  <c r="RH9" i="4"/>
  <c r="RI7" i="4"/>
  <c r="RI12" i="4"/>
  <c r="RH14" i="4"/>
  <c r="TD13" i="4" l="1"/>
  <c r="TE11" i="4"/>
  <c r="TE6" i="4"/>
  <c r="TE8" i="4" s="1"/>
  <c r="TF5" i="4"/>
  <c r="RH15" i="4"/>
  <c r="RI14" i="4"/>
  <c r="RJ12" i="4"/>
  <c r="RJ7" i="4"/>
  <c r="RI9" i="4"/>
  <c r="TE13" i="4" l="1"/>
  <c r="TF11" i="4"/>
  <c r="TF6" i="4"/>
  <c r="TF8" i="4" s="1"/>
  <c r="TG5" i="4"/>
  <c r="RI15" i="4"/>
  <c r="RJ9" i="4"/>
  <c r="RK7" i="4"/>
  <c r="RJ14" i="4"/>
  <c r="RK12" i="4"/>
  <c r="TF13" i="4" l="1"/>
  <c r="TG11" i="4"/>
  <c r="TG6" i="4"/>
  <c r="TG8" i="4" s="1"/>
  <c r="TH5" i="4"/>
  <c r="RJ15" i="4"/>
  <c r="RK14" i="4"/>
  <c r="RL12" i="4"/>
  <c r="RK9" i="4"/>
  <c r="RL7" i="4"/>
  <c r="TG13" i="4" l="1"/>
  <c r="TH11" i="4"/>
  <c r="TH6" i="4"/>
  <c r="TH8" i="4" s="1"/>
  <c r="TI5" i="4"/>
  <c r="RK15" i="4"/>
  <c r="RL9" i="4"/>
  <c r="RM7" i="4"/>
  <c r="RL14" i="4"/>
  <c r="RM12" i="4"/>
  <c r="TH13" i="4" l="1"/>
  <c r="TI11" i="4"/>
  <c r="TI6" i="4"/>
  <c r="TI8" i="4" s="1"/>
  <c r="TJ5" i="4"/>
  <c r="RL15" i="4"/>
  <c r="RM14" i="4"/>
  <c r="RN12" i="4"/>
  <c r="RM9" i="4"/>
  <c r="RN7" i="4"/>
  <c r="TI13" i="4" l="1"/>
  <c r="TJ11" i="4"/>
  <c r="TJ6" i="4"/>
  <c r="TJ8" i="4" s="1"/>
  <c r="TK5" i="4"/>
  <c r="RM15" i="4"/>
  <c r="RO7" i="4"/>
  <c r="RN9" i="4"/>
  <c r="RN14" i="4"/>
  <c r="RO12" i="4"/>
  <c r="TJ13" i="4" l="1"/>
  <c r="TK6" i="4"/>
  <c r="TK8" i="4" s="1"/>
  <c r="TK11" i="4"/>
  <c r="TL5" i="4"/>
  <c r="RN15" i="4"/>
  <c r="RO14" i="4"/>
  <c r="RP12" i="4"/>
  <c r="RO9" i="4"/>
  <c r="RP7" i="4"/>
  <c r="TK13" i="4" l="1"/>
  <c r="TL6" i="4"/>
  <c r="TL8" i="4" s="1"/>
  <c r="TL11" i="4"/>
  <c r="TM5" i="4"/>
  <c r="RO15" i="4"/>
  <c r="RP9" i="4"/>
  <c r="RQ7" i="4"/>
  <c r="RP14" i="4"/>
  <c r="RQ12" i="4"/>
  <c r="TL13" i="4" l="1"/>
  <c r="TM11" i="4"/>
  <c r="TM6" i="4"/>
  <c r="TM8" i="4" s="1"/>
  <c r="TN5" i="4"/>
  <c r="RP15" i="4"/>
  <c r="RQ14" i="4"/>
  <c r="RR12" i="4"/>
  <c r="RQ9" i="4"/>
  <c r="RR7" i="4"/>
  <c r="TM13" i="4" l="1"/>
  <c r="TN11" i="4"/>
  <c r="TN6" i="4"/>
  <c r="TN8" i="4" s="1"/>
  <c r="TO5" i="4"/>
  <c r="RQ15" i="4"/>
  <c r="RR9" i="4"/>
  <c r="RS7" i="4"/>
  <c r="RR14" i="4"/>
  <c r="RS12" i="4"/>
  <c r="TN13" i="4" l="1"/>
  <c r="TO11" i="4"/>
  <c r="TO6" i="4"/>
  <c r="TO8" i="4" s="1"/>
  <c r="TP5" i="4"/>
  <c r="RR15" i="4"/>
  <c r="RS14" i="4"/>
  <c r="RT12" i="4"/>
  <c r="RS9" i="4"/>
  <c r="RT7" i="4"/>
  <c r="TO13" i="4" l="1"/>
  <c r="TP6" i="4"/>
  <c r="TP8" i="4" s="1"/>
  <c r="TP11" i="4"/>
  <c r="TQ5" i="4"/>
  <c r="RS15" i="4"/>
  <c r="RU7" i="4"/>
  <c r="RT9" i="4"/>
  <c r="RT14" i="4"/>
  <c r="RU12" i="4"/>
  <c r="TP13" i="4" l="1"/>
  <c r="TQ11" i="4"/>
  <c r="TQ6" i="4"/>
  <c r="TQ8" i="4" s="1"/>
  <c r="TR5" i="4"/>
  <c r="RT15" i="4"/>
  <c r="RU14" i="4"/>
  <c r="RV12" i="4"/>
  <c r="RU9" i="4"/>
  <c r="RV7" i="4"/>
  <c r="TQ13" i="4" l="1"/>
  <c r="TR11" i="4"/>
  <c r="TR6" i="4"/>
  <c r="TR8" i="4" s="1"/>
  <c r="TS5" i="4"/>
  <c r="RU15" i="4"/>
  <c r="RV9" i="4"/>
  <c r="RW7" i="4"/>
  <c r="RV14" i="4"/>
  <c r="RW12" i="4"/>
  <c r="TR13" i="4" l="1"/>
  <c r="TS11" i="4"/>
  <c r="TS6" i="4"/>
  <c r="TS8" i="4" s="1"/>
  <c r="TT5" i="4"/>
  <c r="RV15" i="4"/>
  <c r="RW14" i="4"/>
  <c r="RX12" i="4"/>
  <c r="RW9" i="4"/>
  <c r="RX7" i="4"/>
  <c r="TS13" i="4" l="1"/>
  <c r="TT6" i="4"/>
  <c r="TT8" i="4" s="1"/>
  <c r="TT11" i="4"/>
  <c r="TU5" i="4"/>
  <c r="RW15" i="4"/>
  <c r="RX9" i="4"/>
  <c r="RY7" i="4"/>
  <c r="RY12" i="4"/>
  <c r="RX14" i="4"/>
  <c r="TT13" i="4" l="1"/>
  <c r="TU11" i="4"/>
  <c r="TU6" i="4"/>
  <c r="TU8" i="4" s="1"/>
  <c r="TV5" i="4"/>
  <c r="RX15" i="4"/>
  <c r="RY14" i="4"/>
  <c r="RZ12" i="4"/>
  <c r="RZ7" i="4"/>
  <c r="RY9" i="4"/>
  <c r="TU13" i="4" l="1"/>
  <c r="TV11" i="4"/>
  <c r="TV6" i="4"/>
  <c r="TV8" i="4" s="1"/>
  <c r="TW5" i="4"/>
  <c r="RY15" i="4"/>
  <c r="RZ9" i="4"/>
  <c r="SA7" i="4"/>
  <c r="RZ14" i="4"/>
  <c r="SA12" i="4"/>
  <c r="TV13" i="4" l="1"/>
  <c r="TW11" i="4"/>
  <c r="TW6" i="4"/>
  <c r="TW8" i="4" s="1"/>
  <c r="TX5" i="4"/>
  <c r="RZ15" i="4"/>
  <c r="SA14" i="4"/>
  <c r="SB12" i="4"/>
  <c r="SA9" i="4"/>
  <c r="SB7" i="4"/>
  <c r="TW13" i="4" l="1"/>
  <c r="TX11" i="4"/>
  <c r="TX6" i="4"/>
  <c r="TX8" i="4" s="1"/>
  <c r="TY5" i="4"/>
  <c r="SA15" i="4"/>
  <c r="SB9" i="4"/>
  <c r="SC7" i="4"/>
  <c r="SB14" i="4"/>
  <c r="SC12" i="4"/>
  <c r="TX13" i="4" l="1"/>
  <c r="TY6" i="4"/>
  <c r="TY8" i="4" s="1"/>
  <c r="TY11" i="4"/>
  <c r="TZ5" i="4"/>
  <c r="SB15" i="4"/>
  <c r="SC14" i="4"/>
  <c r="SD12" i="4"/>
  <c r="SC9" i="4"/>
  <c r="SD7" i="4"/>
  <c r="TY13" i="4" l="1"/>
  <c r="TZ11" i="4"/>
  <c r="TZ6" i="4"/>
  <c r="TZ8" i="4" s="1"/>
  <c r="UA5" i="4"/>
  <c r="SC15" i="4"/>
  <c r="SE7" i="4"/>
  <c r="SD9" i="4"/>
  <c r="SD14" i="4"/>
  <c r="SE12" i="4"/>
  <c r="TZ13" i="4" l="1"/>
  <c r="UA11" i="4"/>
  <c r="UA6" i="4"/>
  <c r="UA8" i="4" s="1"/>
  <c r="UB5" i="4"/>
  <c r="SD15" i="4"/>
  <c r="SE14" i="4"/>
  <c r="SF12" i="4"/>
  <c r="SE9" i="4"/>
  <c r="SF7" i="4"/>
  <c r="UA13" i="4" l="1"/>
  <c r="UB6" i="4"/>
  <c r="UB8" i="4" s="1"/>
  <c r="UB11" i="4"/>
  <c r="UC5" i="4"/>
  <c r="SE15" i="4"/>
  <c r="SF9" i="4"/>
  <c r="SG7" i="4"/>
  <c r="SF14" i="4"/>
  <c r="SG12" i="4"/>
  <c r="UB13" i="4" l="1"/>
  <c r="UC11" i="4"/>
  <c r="UC6" i="4"/>
  <c r="UC8" i="4" s="1"/>
  <c r="UD5" i="4"/>
  <c r="SF15" i="4"/>
  <c r="SG14" i="4"/>
  <c r="SH12" i="4"/>
  <c r="SG9" i="4"/>
  <c r="SH7" i="4"/>
  <c r="UC13" i="4" l="1"/>
  <c r="UD11" i="4"/>
  <c r="UD6" i="4"/>
  <c r="UD8" i="4" s="1"/>
  <c r="UE5" i="4"/>
  <c r="SG15" i="4"/>
  <c r="SH9" i="4"/>
  <c r="SI7" i="4"/>
  <c r="SH14" i="4"/>
  <c r="SI12" i="4"/>
  <c r="UD13" i="4" l="1"/>
  <c r="UE11" i="4"/>
  <c r="UE6" i="4"/>
  <c r="UE8" i="4" s="1"/>
  <c r="UF5" i="4"/>
  <c r="SH15" i="4"/>
  <c r="SI14" i="4"/>
  <c r="SJ12" i="4"/>
  <c r="SI9" i="4"/>
  <c r="SJ7" i="4"/>
  <c r="UE13" i="4" l="1"/>
  <c r="UF6" i="4"/>
  <c r="UF8" i="4" s="1"/>
  <c r="UF11" i="4"/>
  <c r="UG5" i="4"/>
  <c r="SI15" i="4"/>
  <c r="SK7" i="4"/>
  <c r="SJ9" i="4"/>
  <c r="SJ14" i="4"/>
  <c r="SK12" i="4"/>
  <c r="UF13" i="4" l="1"/>
  <c r="UG11" i="4"/>
  <c r="UG6" i="4"/>
  <c r="UG8" i="4" s="1"/>
  <c r="UH5" i="4"/>
  <c r="SJ15" i="4"/>
  <c r="SK14" i="4"/>
  <c r="SL12" i="4"/>
  <c r="SK9" i="4"/>
  <c r="SL7" i="4"/>
  <c r="UG13" i="4" l="1"/>
  <c r="UH11" i="4"/>
  <c r="UH6" i="4"/>
  <c r="UH8" i="4" s="1"/>
  <c r="UI5" i="4"/>
  <c r="SK15" i="4"/>
  <c r="SL9" i="4"/>
  <c r="SM7" i="4"/>
  <c r="SL14" i="4"/>
  <c r="SM12" i="4"/>
  <c r="UH13" i="4" l="1"/>
  <c r="UI11" i="4"/>
  <c r="UI6" i="4"/>
  <c r="UI8" i="4" s="1"/>
  <c r="UJ5" i="4"/>
  <c r="SL15" i="4"/>
  <c r="SM14" i="4"/>
  <c r="SN12" i="4"/>
  <c r="SM9" i="4"/>
  <c r="SN7" i="4"/>
  <c r="UI13" i="4" l="1"/>
  <c r="UJ6" i="4"/>
  <c r="UJ8" i="4" s="1"/>
  <c r="UJ11" i="4"/>
  <c r="UK5" i="4"/>
  <c r="SM15" i="4"/>
  <c r="SN9" i="4"/>
  <c r="SO7" i="4"/>
  <c r="SN14" i="4"/>
  <c r="SO12" i="4"/>
  <c r="UJ13" i="4" l="1"/>
  <c r="UK11" i="4"/>
  <c r="UK6" i="4"/>
  <c r="UK8" i="4" s="1"/>
  <c r="UL5" i="4"/>
  <c r="SN15" i="4"/>
  <c r="SO14" i="4"/>
  <c r="SP12" i="4"/>
  <c r="SP7" i="4"/>
  <c r="SO9" i="4"/>
  <c r="UK13" i="4" l="1"/>
  <c r="UL11" i="4"/>
  <c r="UL6" i="4"/>
  <c r="UL8" i="4" s="1"/>
  <c r="UM5" i="4"/>
  <c r="SO15" i="4"/>
  <c r="SP9" i="4"/>
  <c r="SQ7" i="4"/>
  <c r="SP14" i="4"/>
  <c r="SQ12" i="4"/>
  <c r="UL13" i="4" l="1"/>
  <c r="UM6" i="4"/>
  <c r="UM8" i="4" s="1"/>
  <c r="UM11" i="4"/>
  <c r="UN5" i="4"/>
  <c r="SP15" i="4"/>
  <c r="SQ14" i="4"/>
  <c r="SR12" i="4"/>
  <c r="SQ9" i="4"/>
  <c r="SR7" i="4"/>
  <c r="UM13" i="4" l="1"/>
  <c r="UN11" i="4"/>
  <c r="UN6" i="4"/>
  <c r="UN8" i="4" s="1"/>
  <c r="UO5" i="4"/>
  <c r="SQ15" i="4"/>
  <c r="SR9" i="4"/>
  <c r="SS7" i="4"/>
  <c r="SR14" i="4"/>
  <c r="SS12" i="4"/>
  <c r="UN13" i="4" l="1"/>
  <c r="UO6" i="4"/>
  <c r="UO8" i="4" s="1"/>
  <c r="UO11" i="4"/>
  <c r="UP5" i="4"/>
  <c r="SR15" i="4"/>
  <c r="SS14" i="4"/>
  <c r="ST12" i="4"/>
  <c r="SS9" i="4"/>
  <c r="ST7" i="4"/>
  <c r="UO13" i="4" l="1"/>
  <c r="UP11" i="4"/>
  <c r="UP6" i="4"/>
  <c r="UP8" i="4" s="1"/>
  <c r="UQ5" i="4"/>
  <c r="SS15" i="4"/>
  <c r="SU7" i="4"/>
  <c r="ST9" i="4"/>
  <c r="ST14" i="4"/>
  <c r="SU12" i="4"/>
  <c r="UP13" i="4" l="1"/>
  <c r="UQ11" i="4"/>
  <c r="UQ6" i="4"/>
  <c r="UQ8" i="4" s="1"/>
  <c r="UR5" i="4"/>
  <c r="ST15" i="4"/>
  <c r="SU14" i="4"/>
  <c r="SV12" i="4"/>
  <c r="SU9" i="4"/>
  <c r="SV7" i="4"/>
  <c r="UQ13" i="4" l="1"/>
  <c r="UR6" i="4"/>
  <c r="UR8" i="4" s="1"/>
  <c r="UR11" i="4"/>
  <c r="US5" i="4"/>
  <c r="SU15" i="4"/>
  <c r="SV9" i="4"/>
  <c r="SW7" i="4"/>
  <c r="SV14" i="4"/>
  <c r="SW12" i="4"/>
  <c r="UR13" i="4" l="1"/>
  <c r="US11" i="4"/>
  <c r="US6" i="4"/>
  <c r="US8" i="4" s="1"/>
  <c r="UT5" i="4"/>
  <c r="SV15" i="4"/>
  <c r="SW14" i="4"/>
  <c r="SX12" i="4"/>
  <c r="SW9" i="4"/>
  <c r="SX7" i="4"/>
  <c r="US13" i="4" l="1"/>
  <c r="UT11" i="4"/>
  <c r="UT6" i="4"/>
  <c r="UT8" i="4" s="1"/>
  <c r="UU5" i="4"/>
  <c r="SW15" i="4"/>
  <c r="SX9" i="4"/>
  <c r="SY7" i="4"/>
  <c r="SX14" i="4"/>
  <c r="SY12" i="4"/>
  <c r="UT13" i="4" l="1"/>
  <c r="UU11" i="4"/>
  <c r="UU6" i="4"/>
  <c r="UU8" i="4" s="1"/>
  <c r="UV5" i="4"/>
  <c r="SX15" i="4"/>
  <c r="SY14" i="4"/>
  <c r="SZ12" i="4"/>
  <c r="SY9" i="4"/>
  <c r="SZ7" i="4"/>
  <c r="UU13" i="4" l="1"/>
  <c r="UV6" i="4"/>
  <c r="UV8" i="4" s="1"/>
  <c r="UV11" i="4"/>
  <c r="UW5" i="4"/>
  <c r="SY15" i="4"/>
  <c r="SZ14" i="4"/>
  <c r="TA12" i="4"/>
  <c r="TA7" i="4"/>
  <c r="SZ9" i="4"/>
  <c r="UV13" i="4" l="1"/>
  <c r="UW11" i="4"/>
  <c r="UW6" i="4"/>
  <c r="UW8" i="4" s="1"/>
  <c r="UX5" i="4"/>
  <c r="SZ15" i="4"/>
  <c r="TA9" i="4"/>
  <c r="TB7" i="4"/>
  <c r="TA14" i="4"/>
  <c r="TB12" i="4"/>
  <c r="UW13" i="4" l="1"/>
  <c r="UX11" i="4"/>
  <c r="UX6" i="4"/>
  <c r="UX8" i="4" s="1"/>
  <c r="UY5" i="4"/>
  <c r="TA15" i="4"/>
  <c r="TB14" i="4"/>
  <c r="TC12" i="4"/>
  <c r="TB9" i="4"/>
  <c r="TC7" i="4"/>
  <c r="UX13" i="4" l="1"/>
  <c r="UY11" i="4"/>
  <c r="UY6" i="4"/>
  <c r="UY8" i="4" s="1"/>
  <c r="UZ5" i="4"/>
  <c r="TB15" i="4"/>
  <c r="TC14" i="4"/>
  <c r="TD12" i="4"/>
  <c r="TC9" i="4"/>
  <c r="TD7" i="4"/>
  <c r="UY13" i="4" l="1"/>
  <c r="UZ11" i="4"/>
  <c r="UZ6" i="4"/>
  <c r="UZ8" i="4" s="1"/>
  <c r="VA5" i="4"/>
  <c r="TC15" i="4"/>
  <c r="TE12" i="4"/>
  <c r="TD14" i="4"/>
  <c r="TD9" i="4"/>
  <c r="TE7" i="4"/>
  <c r="UZ13" i="4" l="1"/>
  <c r="VA11" i="4"/>
  <c r="VA6" i="4"/>
  <c r="VA8" i="4" s="1"/>
  <c r="VB5" i="4"/>
  <c r="TD15" i="4"/>
  <c r="TF7" i="4"/>
  <c r="TE9" i="4"/>
  <c r="TE14" i="4"/>
  <c r="TF12" i="4"/>
  <c r="VA13" i="4" l="1"/>
  <c r="VB6" i="4"/>
  <c r="VB8" i="4" s="1"/>
  <c r="VB11" i="4"/>
  <c r="VC5" i="4"/>
  <c r="TE15" i="4"/>
  <c r="TF14" i="4"/>
  <c r="TG12" i="4"/>
  <c r="TF9" i="4"/>
  <c r="TG7" i="4"/>
  <c r="VB13" i="4" l="1"/>
  <c r="VC11" i="4"/>
  <c r="VC6" i="4"/>
  <c r="VC8" i="4" s="1"/>
  <c r="VD5" i="4"/>
  <c r="TF15" i="4"/>
  <c r="TG14" i="4"/>
  <c r="TH12" i="4"/>
  <c r="TG9" i="4"/>
  <c r="TH7" i="4"/>
  <c r="VC13" i="4" l="1"/>
  <c r="VD11" i="4"/>
  <c r="VD6" i="4"/>
  <c r="VD8" i="4" s="1"/>
  <c r="VE5" i="4"/>
  <c r="TG15" i="4"/>
  <c r="TH9" i="4"/>
  <c r="TI7" i="4"/>
  <c r="TH14" i="4"/>
  <c r="TI12" i="4"/>
  <c r="VD13" i="4" l="1"/>
  <c r="VE6" i="4"/>
  <c r="VE8" i="4" s="1"/>
  <c r="VE11" i="4"/>
  <c r="VF5" i="4"/>
  <c r="TH15" i="4"/>
  <c r="TI14" i="4"/>
  <c r="TJ12" i="4"/>
  <c r="TI9" i="4"/>
  <c r="TJ7" i="4"/>
  <c r="VE13" i="4" l="1"/>
  <c r="VF11" i="4"/>
  <c r="VF6" i="4"/>
  <c r="VF8" i="4" s="1"/>
  <c r="VG5" i="4"/>
  <c r="TI15" i="4"/>
  <c r="TJ14" i="4"/>
  <c r="TK12" i="4"/>
  <c r="TK7" i="4"/>
  <c r="TJ9" i="4"/>
  <c r="VF13" i="4" l="1"/>
  <c r="VG11" i="4"/>
  <c r="VG6" i="4"/>
  <c r="VG8" i="4" s="1"/>
  <c r="VH5" i="4"/>
  <c r="TJ15" i="4"/>
  <c r="TK9" i="4"/>
  <c r="TL7" i="4"/>
  <c r="TK14" i="4"/>
  <c r="TL12" i="4"/>
  <c r="VG13" i="4" l="1"/>
  <c r="VH6" i="4"/>
  <c r="VH8" i="4" s="1"/>
  <c r="VH11" i="4"/>
  <c r="VI5" i="4"/>
  <c r="TK15" i="4"/>
  <c r="TL14" i="4"/>
  <c r="TM12" i="4"/>
  <c r="TL9" i="4"/>
  <c r="TM7" i="4"/>
  <c r="VH13" i="4" l="1"/>
  <c r="VI11" i="4"/>
  <c r="VI6" i="4"/>
  <c r="VI8" i="4" s="1"/>
  <c r="VJ5" i="4"/>
  <c r="TL15" i="4"/>
  <c r="TM9" i="4"/>
  <c r="TN7" i="4"/>
  <c r="TM14" i="4"/>
  <c r="TN12" i="4"/>
  <c r="VI13" i="4" l="1"/>
  <c r="VJ11" i="4"/>
  <c r="VJ6" i="4"/>
  <c r="VJ8" i="4" s="1"/>
  <c r="VK5" i="4"/>
  <c r="TM15" i="4"/>
  <c r="TN14" i="4"/>
  <c r="TO12" i="4"/>
  <c r="TN9" i="4"/>
  <c r="TO7" i="4"/>
  <c r="VJ13" i="4" l="1"/>
  <c r="VK11" i="4"/>
  <c r="VK6" i="4"/>
  <c r="VK8" i="4" s="1"/>
  <c r="VL5" i="4"/>
  <c r="TN15" i="4"/>
  <c r="TO9" i="4"/>
  <c r="TP7" i="4"/>
  <c r="TO14" i="4"/>
  <c r="TP12" i="4"/>
  <c r="VK13" i="4" l="1"/>
  <c r="VL6" i="4"/>
  <c r="VL8" i="4" s="1"/>
  <c r="VL11" i="4"/>
  <c r="VM5" i="4"/>
  <c r="TO15" i="4"/>
  <c r="TP14" i="4"/>
  <c r="TQ12" i="4"/>
  <c r="TQ7" i="4"/>
  <c r="TP9" i="4"/>
  <c r="VL13" i="4" l="1"/>
  <c r="VM11" i="4"/>
  <c r="VM6" i="4"/>
  <c r="VM8" i="4" s="1"/>
  <c r="VN5" i="4"/>
  <c r="TP15" i="4"/>
  <c r="TQ9" i="4"/>
  <c r="TR7" i="4"/>
  <c r="TQ14" i="4"/>
  <c r="TR12" i="4"/>
  <c r="VM13" i="4" l="1"/>
  <c r="VN11" i="4"/>
  <c r="VN6" i="4"/>
  <c r="VN8" i="4" s="1"/>
  <c r="VO5" i="4"/>
  <c r="TQ15" i="4"/>
  <c r="TR14" i="4"/>
  <c r="TS12" i="4"/>
  <c r="TR9" i="4"/>
  <c r="TS7" i="4"/>
  <c r="VN13" i="4" l="1"/>
  <c r="VO11" i="4"/>
  <c r="VO6" i="4"/>
  <c r="VO8" i="4" s="1"/>
  <c r="VP5" i="4"/>
  <c r="TR15" i="4"/>
  <c r="TS14" i="4"/>
  <c r="TT12" i="4"/>
  <c r="TS9" i="4"/>
  <c r="TT7" i="4"/>
  <c r="VO13" i="4" l="1"/>
  <c r="VP6" i="4"/>
  <c r="VP8" i="4" s="1"/>
  <c r="VP11" i="4"/>
  <c r="VQ5" i="4"/>
  <c r="TS15" i="4"/>
  <c r="TT9" i="4"/>
  <c r="TU7" i="4"/>
  <c r="TU12" i="4"/>
  <c r="TT14" i="4"/>
  <c r="VP13" i="4" l="1"/>
  <c r="VQ11" i="4"/>
  <c r="VQ6" i="4"/>
  <c r="VQ8" i="4" s="1"/>
  <c r="VR5" i="4"/>
  <c r="TT15" i="4"/>
  <c r="TU14" i="4"/>
  <c r="TV12" i="4"/>
  <c r="TV7" i="4"/>
  <c r="TU9" i="4"/>
  <c r="VQ13" i="4" l="1"/>
  <c r="VR11" i="4"/>
  <c r="VR6" i="4"/>
  <c r="VR8" i="4" s="1"/>
  <c r="VS5" i="4"/>
  <c r="TU15" i="4"/>
  <c r="TV9" i="4"/>
  <c r="TW7" i="4"/>
  <c r="TV14" i="4"/>
  <c r="TW12" i="4"/>
  <c r="VR13" i="4" l="1"/>
  <c r="VS11" i="4"/>
  <c r="VS6" i="4"/>
  <c r="VS8" i="4" s="1"/>
  <c r="VT5" i="4"/>
  <c r="TV15" i="4"/>
  <c r="TW14" i="4"/>
  <c r="TX12" i="4"/>
  <c r="TW9" i="4"/>
  <c r="TX7" i="4"/>
  <c r="VS13" i="4" l="1"/>
  <c r="VT11" i="4"/>
  <c r="VT6" i="4"/>
  <c r="VT8" i="4" s="1"/>
  <c r="VU5" i="4"/>
  <c r="TW15" i="4"/>
  <c r="TX9" i="4"/>
  <c r="TY7" i="4"/>
  <c r="TX14" i="4"/>
  <c r="TY12" i="4"/>
  <c r="VT13" i="4" l="1"/>
  <c r="VU11" i="4"/>
  <c r="VU6" i="4"/>
  <c r="VU8" i="4" s="1"/>
  <c r="VV5" i="4"/>
  <c r="TX15" i="4"/>
  <c r="TY14" i="4"/>
  <c r="TZ12" i="4"/>
  <c r="TY9" i="4"/>
  <c r="TZ7" i="4"/>
  <c r="VU13" i="4" l="1"/>
  <c r="VV11" i="4"/>
  <c r="VV6" i="4"/>
  <c r="VV8" i="4" s="1"/>
  <c r="VW5" i="4"/>
  <c r="TY15" i="4"/>
  <c r="UA7" i="4"/>
  <c r="TZ9" i="4"/>
  <c r="TZ14" i="4"/>
  <c r="UA12" i="4"/>
  <c r="VV13" i="4" l="1"/>
  <c r="VW11" i="4"/>
  <c r="VW6" i="4"/>
  <c r="VW8" i="4" s="1"/>
  <c r="VX5" i="4"/>
  <c r="TZ15" i="4"/>
  <c r="UA14" i="4"/>
  <c r="UB12" i="4"/>
  <c r="UA9" i="4"/>
  <c r="UB7" i="4"/>
  <c r="VW13" i="4" l="1"/>
  <c r="VX6" i="4"/>
  <c r="VX8" i="4" s="1"/>
  <c r="VX11" i="4"/>
  <c r="VY5" i="4"/>
  <c r="UA15" i="4"/>
  <c r="UB14" i="4"/>
  <c r="UC12" i="4"/>
  <c r="UB9" i="4"/>
  <c r="UC7" i="4"/>
  <c r="VX13" i="4" l="1"/>
  <c r="VY11" i="4"/>
  <c r="VY6" i="4"/>
  <c r="VY8" i="4" s="1"/>
  <c r="VZ5" i="4"/>
  <c r="UB15" i="4"/>
  <c r="UC14" i="4"/>
  <c r="UD12" i="4"/>
  <c r="UC9" i="4"/>
  <c r="UD7" i="4"/>
  <c r="VY13" i="4" l="1"/>
  <c r="VZ6" i="4"/>
  <c r="VZ8" i="4" s="1"/>
  <c r="VZ11" i="4"/>
  <c r="WA5" i="4"/>
  <c r="UC15" i="4"/>
  <c r="UD14" i="4"/>
  <c r="UE12" i="4"/>
  <c r="UD9" i="4"/>
  <c r="UE7" i="4"/>
  <c r="VZ13" i="4" l="1"/>
  <c r="WA11" i="4"/>
  <c r="WA6" i="4"/>
  <c r="WA8" i="4" s="1"/>
  <c r="WB5" i="4"/>
  <c r="UD15" i="4"/>
  <c r="UE14" i="4"/>
  <c r="UF12" i="4"/>
  <c r="UE9" i="4"/>
  <c r="UF7" i="4"/>
  <c r="WA13" i="4" l="1"/>
  <c r="WB11" i="4"/>
  <c r="WB6" i="4"/>
  <c r="WB8" i="4" s="1"/>
  <c r="WC5" i="4"/>
  <c r="UE15" i="4"/>
  <c r="UF14" i="4"/>
  <c r="UG12" i="4"/>
  <c r="UG7" i="4"/>
  <c r="UF9" i="4"/>
  <c r="WB13" i="4" l="1"/>
  <c r="WC11" i="4"/>
  <c r="WC6" i="4"/>
  <c r="WC8" i="4" s="1"/>
  <c r="WD5" i="4"/>
  <c r="UF15" i="4"/>
  <c r="UG9" i="4"/>
  <c r="UH7" i="4"/>
  <c r="UG14" i="4"/>
  <c r="UH12" i="4"/>
  <c r="WC13" i="4" l="1"/>
  <c r="WD11" i="4"/>
  <c r="WD6" i="4"/>
  <c r="WD8" i="4" s="1"/>
  <c r="WE5" i="4"/>
  <c r="UG15" i="4"/>
  <c r="UH14" i="4"/>
  <c r="UI12" i="4"/>
  <c r="UH9" i="4"/>
  <c r="UI7" i="4"/>
  <c r="WD13" i="4" l="1"/>
  <c r="WE11" i="4"/>
  <c r="WE6" i="4"/>
  <c r="WE8" i="4" s="1"/>
  <c r="WF5" i="4"/>
  <c r="UH15" i="4"/>
  <c r="UI14" i="4"/>
  <c r="UJ12" i="4"/>
  <c r="UI9" i="4"/>
  <c r="UJ7" i="4"/>
  <c r="WE13" i="4" l="1"/>
  <c r="WF6" i="4"/>
  <c r="WF8" i="4" s="1"/>
  <c r="WF11" i="4"/>
  <c r="WG5" i="4"/>
  <c r="UI15" i="4"/>
  <c r="UJ9" i="4"/>
  <c r="UK7" i="4"/>
  <c r="UK12" i="4"/>
  <c r="UJ14" i="4"/>
  <c r="WF13" i="4" l="1"/>
  <c r="WG11" i="4"/>
  <c r="WG6" i="4"/>
  <c r="WG8" i="4" s="1"/>
  <c r="WH5" i="4"/>
  <c r="UJ15" i="4"/>
  <c r="UK14" i="4"/>
  <c r="UL12" i="4"/>
  <c r="UL7" i="4"/>
  <c r="UK9" i="4"/>
  <c r="WG13" i="4" l="1"/>
  <c r="WH11" i="4"/>
  <c r="WH6" i="4"/>
  <c r="WH8" i="4" s="1"/>
  <c r="WI5" i="4"/>
  <c r="UK15" i="4"/>
  <c r="UL9" i="4"/>
  <c r="UM7" i="4"/>
  <c r="UL14" i="4"/>
  <c r="UM12" i="4"/>
  <c r="WH13" i="4" l="1"/>
  <c r="WI11" i="4"/>
  <c r="WI6" i="4"/>
  <c r="WI8" i="4" s="1"/>
  <c r="WJ5" i="4"/>
  <c r="UL15" i="4"/>
  <c r="UM14" i="4"/>
  <c r="UN12" i="4"/>
  <c r="UM9" i="4"/>
  <c r="UN7" i="4"/>
  <c r="WI13" i="4" l="1"/>
  <c r="WJ11" i="4"/>
  <c r="WJ6" i="4"/>
  <c r="WJ8" i="4" s="1"/>
  <c r="WK5" i="4"/>
  <c r="UM15" i="4"/>
  <c r="UN14" i="4"/>
  <c r="UO12" i="4"/>
  <c r="UN9" i="4"/>
  <c r="UO7" i="4"/>
  <c r="WJ13" i="4" l="1"/>
  <c r="WK6" i="4"/>
  <c r="WK8" i="4" s="1"/>
  <c r="WK11" i="4"/>
  <c r="WL5" i="4"/>
  <c r="UN15" i="4"/>
  <c r="UO14" i="4"/>
  <c r="UP12" i="4"/>
  <c r="UO9" i="4"/>
  <c r="UP7" i="4"/>
  <c r="WK13" i="4" l="1"/>
  <c r="WL11" i="4"/>
  <c r="WL6" i="4"/>
  <c r="WL8" i="4" s="1"/>
  <c r="WM5" i="4"/>
  <c r="UO15" i="4"/>
  <c r="UQ7" i="4"/>
  <c r="UP9" i="4"/>
  <c r="UP14" i="4"/>
  <c r="UQ12" i="4"/>
  <c r="WL13" i="4" l="1"/>
  <c r="WM11" i="4"/>
  <c r="WM6" i="4"/>
  <c r="WM8" i="4" s="1"/>
  <c r="WN5" i="4"/>
  <c r="UP15" i="4"/>
  <c r="UQ14" i="4"/>
  <c r="UR12" i="4"/>
  <c r="UQ9" i="4"/>
  <c r="UR7" i="4"/>
  <c r="WM13" i="4" l="1"/>
  <c r="WN6" i="4"/>
  <c r="WN8" i="4" s="1"/>
  <c r="WN11" i="4"/>
  <c r="WO5" i="4"/>
  <c r="UQ15" i="4"/>
  <c r="UR14" i="4"/>
  <c r="US12" i="4"/>
  <c r="UR9" i="4"/>
  <c r="US7" i="4"/>
  <c r="WN13" i="4" l="1"/>
  <c r="WO11" i="4"/>
  <c r="WO6" i="4"/>
  <c r="WO8" i="4" s="1"/>
  <c r="WP5" i="4"/>
  <c r="UR15" i="4"/>
  <c r="US9" i="4"/>
  <c r="UT7" i="4"/>
  <c r="US14" i="4"/>
  <c r="UT12" i="4"/>
  <c r="WO13" i="4" l="1"/>
  <c r="WP11" i="4"/>
  <c r="WP6" i="4"/>
  <c r="WP8" i="4" s="1"/>
  <c r="WQ5" i="4"/>
  <c r="US15" i="4"/>
  <c r="UT14" i="4"/>
  <c r="UU12" i="4"/>
  <c r="UT9" i="4"/>
  <c r="UU7" i="4"/>
  <c r="WP13" i="4" l="1"/>
  <c r="WQ11" i="4"/>
  <c r="WQ6" i="4"/>
  <c r="WQ8" i="4" s="1"/>
  <c r="WR5" i="4"/>
  <c r="UT15" i="4"/>
  <c r="UU14" i="4"/>
  <c r="UV12" i="4"/>
  <c r="UU9" i="4"/>
  <c r="UV7" i="4"/>
  <c r="WQ13" i="4" l="1"/>
  <c r="WR6" i="4"/>
  <c r="WR8" i="4" s="1"/>
  <c r="WR11" i="4"/>
  <c r="WS5" i="4"/>
  <c r="UU15" i="4"/>
  <c r="UV14" i="4"/>
  <c r="UW12" i="4"/>
  <c r="UW7" i="4"/>
  <c r="UV9" i="4"/>
  <c r="WR13" i="4" l="1"/>
  <c r="WS11" i="4"/>
  <c r="WS6" i="4"/>
  <c r="WS8" i="4" s="1"/>
  <c r="WT5" i="4"/>
  <c r="UV15" i="4"/>
  <c r="UW9" i="4"/>
  <c r="UX7" i="4"/>
  <c r="UW14" i="4"/>
  <c r="UX12" i="4"/>
  <c r="WS13" i="4" l="1"/>
  <c r="WT11" i="4"/>
  <c r="WT6" i="4"/>
  <c r="WT8" i="4" s="1"/>
  <c r="WU5" i="4"/>
  <c r="UW15" i="4"/>
  <c r="UX14" i="4"/>
  <c r="UY12" i="4"/>
  <c r="UX9" i="4"/>
  <c r="UY7" i="4"/>
  <c r="WT13" i="4" l="1"/>
  <c r="WU11" i="4"/>
  <c r="WU6" i="4"/>
  <c r="WU8" i="4" s="1"/>
  <c r="WV5" i="4"/>
  <c r="UX15" i="4"/>
  <c r="UY9" i="4"/>
  <c r="UZ7" i="4"/>
  <c r="UY14" i="4"/>
  <c r="UZ12" i="4"/>
  <c r="WU13" i="4" l="1"/>
  <c r="WV6" i="4"/>
  <c r="WV8" i="4" s="1"/>
  <c r="WV11" i="4"/>
  <c r="WW5" i="4"/>
  <c r="UY15" i="4"/>
  <c r="UZ14" i="4"/>
  <c r="VA12" i="4"/>
  <c r="UZ9" i="4"/>
  <c r="VA7" i="4"/>
  <c r="WV13" i="4" l="1"/>
  <c r="WW11" i="4"/>
  <c r="WW6" i="4"/>
  <c r="WW8" i="4" s="1"/>
  <c r="WX5" i="4"/>
  <c r="UZ15" i="4"/>
  <c r="VB7" i="4"/>
  <c r="VA9" i="4"/>
  <c r="VA14" i="4"/>
  <c r="VB12" i="4"/>
  <c r="WW13" i="4" l="1"/>
  <c r="WX11" i="4"/>
  <c r="WX6" i="4"/>
  <c r="WX8" i="4" s="1"/>
  <c r="WY5" i="4"/>
  <c r="VA15" i="4"/>
  <c r="VB14" i="4"/>
  <c r="VC12" i="4"/>
  <c r="VB9" i="4"/>
  <c r="VC7" i="4"/>
  <c r="WX13" i="4" l="1"/>
  <c r="WY11" i="4"/>
  <c r="WY6" i="4"/>
  <c r="WY8" i="4" s="1"/>
  <c r="WZ5" i="4"/>
  <c r="VB15" i="4"/>
  <c r="VC9" i="4"/>
  <c r="VD7" i="4"/>
  <c r="VC14" i="4"/>
  <c r="VD12" i="4"/>
  <c r="WY13" i="4" l="1"/>
  <c r="WZ11" i="4"/>
  <c r="WZ6" i="4"/>
  <c r="WZ8" i="4" s="1"/>
  <c r="XA5" i="4"/>
  <c r="VC15" i="4"/>
  <c r="VD14" i="4"/>
  <c r="VE12" i="4"/>
  <c r="VD9" i="4"/>
  <c r="VE7" i="4"/>
  <c r="WZ13" i="4" l="1"/>
  <c r="XA6" i="4"/>
  <c r="XA8" i="4" s="1"/>
  <c r="XA11" i="4"/>
  <c r="XB5" i="4"/>
  <c r="VD15" i="4"/>
  <c r="VE14" i="4"/>
  <c r="VF12" i="4"/>
  <c r="VE9" i="4"/>
  <c r="VF7" i="4"/>
  <c r="XA13" i="4" l="1"/>
  <c r="XB11" i="4"/>
  <c r="XB6" i="4"/>
  <c r="XB8" i="4" s="1"/>
  <c r="XC5" i="4"/>
  <c r="VE15" i="4"/>
  <c r="VF14" i="4"/>
  <c r="VG12" i="4"/>
  <c r="VG7" i="4"/>
  <c r="VF9" i="4"/>
  <c r="XB13" i="4" l="1"/>
  <c r="XC11" i="4"/>
  <c r="XC6" i="4"/>
  <c r="XC8" i="4" s="1"/>
  <c r="XD5" i="4"/>
  <c r="VF15" i="4"/>
  <c r="VG9" i="4"/>
  <c r="VH7" i="4"/>
  <c r="VG14" i="4"/>
  <c r="VH12" i="4"/>
  <c r="XC13" i="4" l="1"/>
  <c r="XD11" i="4"/>
  <c r="XD6" i="4"/>
  <c r="XD8" i="4" s="1"/>
  <c r="XE5" i="4"/>
  <c r="VG15" i="4"/>
  <c r="VH14" i="4"/>
  <c r="VI12" i="4"/>
  <c r="VH9" i="4"/>
  <c r="VI7" i="4"/>
  <c r="XD13" i="4" l="1"/>
  <c r="XE11" i="4"/>
  <c r="XE6" i="4"/>
  <c r="XE8" i="4" s="1"/>
  <c r="XF5" i="4"/>
  <c r="VH15" i="4"/>
  <c r="VI14" i="4"/>
  <c r="VJ12" i="4"/>
  <c r="VI9" i="4"/>
  <c r="VJ7" i="4"/>
  <c r="XE13" i="4" l="1"/>
  <c r="XF11" i="4"/>
  <c r="XF6" i="4"/>
  <c r="XF8" i="4" s="1"/>
  <c r="XG5" i="4"/>
  <c r="VI15" i="4"/>
  <c r="VJ9" i="4"/>
  <c r="VK7" i="4"/>
  <c r="VJ14" i="4"/>
  <c r="VK12" i="4"/>
  <c r="XF13" i="4" l="1"/>
  <c r="XG11" i="4"/>
  <c r="XG6" i="4"/>
  <c r="XG8" i="4" s="1"/>
  <c r="XH5" i="4"/>
  <c r="VJ15" i="4"/>
  <c r="VK14" i="4"/>
  <c r="VL12" i="4"/>
  <c r="VK9" i="4"/>
  <c r="VL7" i="4"/>
  <c r="XG13" i="4" l="1"/>
  <c r="XH6" i="4"/>
  <c r="XH8" i="4" s="1"/>
  <c r="XH11" i="4"/>
  <c r="XI5" i="4"/>
  <c r="VK15" i="4"/>
  <c r="VL14" i="4"/>
  <c r="VM12" i="4"/>
  <c r="VM7" i="4"/>
  <c r="VL9" i="4"/>
  <c r="XH13" i="4" l="1"/>
  <c r="XI11" i="4"/>
  <c r="XI6" i="4"/>
  <c r="XI8" i="4" s="1"/>
  <c r="XJ5" i="4"/>
  <c r="VL15" i="4"/>
  <c r="VM9" i="4"/>
  <c r="VN7" i="4"/>
  <c r="VM14" i="4"/>
  <c r="VN12" i="4"/>
  <c r="XI13" i="4" l="1"/>
  <c r="XJ11" i="4"/>
  <c r="XJ6" i="4"/>
  <c r="XJ8" i="4" s="1"/>
  <c r="XK5" i="4"/>
  <c r="VM15" i="4"/>
  <c r="VN14" i="4"/>
  <c r="VO12" i="4"/>
  <c r="VN9" i="4"/>
  <c r="VO7" i="4"/>
  <c r="XJ13" i="4" l="1"/>
  <c r="XK11" i="4"/>
  <c r="XK6" i="4"/>
  <c r="XK8" i="4" s="1"/>
  <c r="XL5" i="4"/>
  <c r="VN15" i="4"/>
  <c r="VO14" i="4"/>
  <c r="VP12" i="4"/>
  <c r="VO9" i="4"/>
  <c r="VP7" i="4"/>
  <c r="XK13" i="4" l="1"/>
  <c r="XL11" i="4"/>
  <c r="XL6" i="4"/>
  <c r="XL8" i="4" s="1"/>
  <c r="XM5" i="4"/>
  <c r="VO15" i="4"/>
  <c r="VQ12" i="4"/>
  <c r="VP14" i="4"/>
  <c r="VP9" i="4"/>
  <c r="VQ7" i="4"/>
  <c r="XL13" i="4" l="1"/>
  <c r="XM11" i="4"/>
  <c r="XM6" i="4"/>
  <c r="XM8" i="4" s="1"/>
  <c r="XN5" i="4"/>
  <c r="VP15" i="4"/>
  <c r="VR7" i="4"/>
  <c r="VQ9" i="4"/>
  <c r="VQ14" i="4"/>
  <c r="VR12" i="4"/>
  <c r="XM13" i="4" l="1"/>
  <c r="XN11" i="4"/>
  <c r="XN6" i="4"/>
  <c r="XN8" i="4" s="1"/>
  <c r="XO5" i="4"/>
  <c r="VQ15" i="4"/>
  <c r="VR14" i="4"/>
  <c r="VS12" i="4"/>
  <c r="VR9" i="4"/>
  <c r="VS7" i="4"/>
  <c r="XN13" i="4" l="1"/>
  <c r="XO11" i="4"/>
  <c r="XO6" i="4"/>
  <c r="XO8" i="4" s="1"/>
  <c r="XP5" i="4"/>
  <c r="VR15" i="4"/>
  <c r="VS9" i="4"/>
  <c r="VT7" i="4"/>
  <c r="VS14" i="4"/>
  <c r="VT12" i="4"/>
  <c r="XO13" i="4" l="1"/>
  <c r="XP11" i="4"/>
  <c r="XP6" i="4"/>
  <c r="XP8" i="4" s="1"/>
  <c r="XQ5" i="4"/>
  <c r="VS15" i="4"/>
  <c r="VT14" i="4"/>
  <c r="VU12" i="4"/>
  <c r="VT9" i="4"/>
  <c r="VU7" i="4"/>
  <c r="XP13" i="4" l="1"/>
  <c r="XQ6" i="4"/>
  <c r="XQ8" i="4" s="1"/>
  <c r="XQ11" i="4"/>
  <c r="XR5" i="4"/>
  <c r="VT15" i="4"/>
  <c r="VU14" i="4"/>
  <c r="VV12" i="4"/>
  <c r="VU9" i="4"/>
  <c r="VV7" i="4"/>
  <c r="XQ13" i="4" l="1"/>
  <c r="XR11" i="4"/>
  <c r="XR6" i="4"/>
  <c r="XR8" i="4" s="1"/>
  <c r="XS5" i="4"/>
  <c r="VU15" i="4"/>
  <c r="VW7" i="4"/>
  <c r="VV9" i="4"/>
  <c r="VV14" i="4"/>
  <c r="VW12" i="4"/>
  <c r="XR13" i="4" l="1"/>
  <c r="XS11" i="4"/>
  <c r="XS6" i="4"/>
  <c r="XS8" i="4" s="1"/>
  <c r="XT5" i="4"/>
  <c r="VV15" i="4"/>
  <c r="VW14" i="4"/>
  <c r="VX12" i="4"/>
  <c r="VW9" i="4"/>
  <c r="VX7" i="4"/>
  <c r="XS13" i="4" l="1"/>
  <c r="XT6" i="4"/>
  <c r="XT8" i="4" s="1"/>
  <c r="XT11" i="4"/>
  <c r="XU5" i="4"/>
  <c r="VW15" i="4"/>
  <c r="VX14" i="4"/>
  <c r="VY12" i="4"/>
  <c r="VX9" i="4"/>
  <c r="VY7" i="4"/>
  <c r="XT13" i="4" l="1"/>
  <c r="XU11" i="4"/>
  <c r="XU6" i="4"/>
  <c r="XU8" i="4" s="1"/>
  <c r="XV5" i="4"/>
  <c r="VX15" i="4"/>
  <c r="VY9" i="4"/>
  <c r="VZ7" i="4"/>
  <c r="VY14" i="4"/>
  <c r="VZ12" i="4"/>
  <c r="XU13" i="4" l="1"/>
  <c r="XV6" i="4"/>
  <c r="XV8" i="4" s="1"/>
  <c r="XV11" i="4"/>
  <c r="XW5" i="4"/>
  <c r="VY15" i="4"/>
  <c r="VZ14" i="4"/>
  <c r="WA12" i="4"/>
  <c r="VZ9" i="4"/>
  <c r="WA7" i="4"/>
  <c r="XV13" i="4" l="1"/>
  <c r="XW11" i="4"/>
  <c r="XW6" i="4"/>
  <c r="XW8" i="4" s="1"/>
  <c r="XX5" i="4"/>
  <c r="VZ15" i="4"/>
  <c r="WA14" i="4"/>
  <c r="WB12" i="4"/>
  <c r="WA9" i="4"/>
  <c r="WB7" i="4"/>
  <c r="XW13" i="4" l="1"/>
  <c r="XX6" i="4"/>
  <c r="XX8" i="4" s="1"/>
  <c r="XX11" i="4"/>
  <c r="XY5" i="4"/>
  <c r="WA15" i="4"/>
  <c r="WC7" i="4"/>
  <c r="WB9" i="4"/>
  <c r="WB14" i="4"/>
  <c r="WC12" i="4"/>
  <c r="XX13" i="4" l="1"/>
  <c r="XY11" i="4"/>
  <c r="XY6" i="4"/>
  <c r="XY8" i="4" s="1"/>
  <c r="XZ5" i="4"/>
  <c r="WB15" i="4"/>
  <c r="WC14" i="4"/>
  <c r="WD12" i="4"/>
  <c r="WC9" i="4"/>
  <c r="WD7" i="4"/>
  <c r="XY13" i="4" l="1"/>
  <c r="XZ11" i="4"/>
  <c r="XZ6" i="4"/>
  <c r="XZ8" i="4" s="1"/>
  <c r="YA5" i="4"/>
  <c r="WC15" i="4"/>
  <c r="WD9" i="4"/>
  <c r="WE7" i="4"/>
  <c r="WD14" i="4"/>
  <c r="WE12" i="4"/>
  <c r="XZ13" i="4" l="1"/>
  <c r="YA11" i="4"/>
  <c r="YA6" i="4"/>
  <c r="YA8" i="4" s="1"/>
  <c r="YB5" i="4"/>
  <c r="WD15" i="4"/>
  <c r="WE14" i="4"/>
  <c r="WF12" i="4"/>
  <c r="WE9" i="4"/>
  <c r="WF7" i="4"/>
  <c r="YA13" i="4" l="1"/>
  <c r="YB6" i="4"/>
  <c r="YB8" i="4" s="1"/>
  <c r="YB11" i="4"/>
  <c r="YC5" i="4"/>
  <c r="WE15" i="4"/>
  <c r="WG12" i="4"/>
  <c r="WF14" i="4"/>
  <c r="WF9" i="4"/>
  <c r="WG7" i="4"/>
  <c r="YB13" i="4" l="1"/>
  <c r="YC11" i="4"/>
  <c r="YC6" i="4"/>
  <c r="YC8" i="4" s="1"/>
  <c r="YD5" i="4"/>
  <c r="WF15" i="4"/>
  <c r="WH7" i="4"/>
  <c r="WG9" i="4"/>
  <c r="WG14" i="4"/>
  <c r="WH12" i="4"/>
  <c r="YC13" i="4" l="1"/>
  <c r="YD11" i="4"/>
  <c r="YD6" i="4"/>
  <c r="YD8" i="4" s="1"/>
  <c r="YE5" i="4"/>
  <c r="WG15" i="4"/>
  <c r="WH14" i="4"/>
  <c r="WI12" i="4"/>
  <c r="WH9" i="4"/>
  <c r="WI7" i="4"/>
  <c r="YD13" i="4" l="1"/>
  <c r="YE11" i="4"/>
  <c r="YE6" i="4"/>
  <c r="YE8" i="4" s="1"/>
  <c r="YF5" i="4"/>
  <c r="WH15" i="4"/>
  <c r="WI14" i="4"/>
  <c r="WJ12" i="4"/>
  <c r="WI9" i="4"/>
  <c r="WJ7" i="4"/>
  <c r="YE13" i="4" l="1"/>
  <c r="YF11" i="4"/>
  <c r="YF6" i="4"/>
  <c r="YF8" i="4" s="1"/>
  <c r="YG5" i="4"/>
  <c r="WI15" i="4"/>
  <c r="WJ14" i="4"/>
  <c r="WK12" i="4"/>
  <c r="WJ9" i="4"/>
  <c r="WK7" i="4"/>
  <c r="YF13" i="4" l="1"/>
  <c r="YG11" i="4"/>
  <c r="YG6" i="4"/>
  <c r="YG8" i="4" s="1"/>
  <c r="YH5" i="4"/>
  <c r="WJ15" i="4"/>
  <c r="WK9" i="4"/>
  <c r="WL7" i="4"/>
  <c r="WK14" i="4"/>
  <c r="WL12" i="4"/>
  <c r="YG13" i="4" l="1"/>
  <c r="YH11" i="4"/>
  <c r="YH6" i="4"/>
  <c r="YH8" i="4" s="1"/>
  <c r="YI5" i="4"/>
  <c r="WK15" i="4"/>
  <c r="WL14" i="4"/>
  <c r="WM12" i="4"/>
  <c r="WM7" i="4"/>
  <c r="WL9" i="4"/>
  <c r="YH13" i="4" l="1"/>
  <c r="YI11" i="4"/>
  <c r="YI6" i="4"/>
  <c r="YI8" i="4" s="1"/>
  <c r="YJ5" i="4"/>
  <c r="WL15" i="4"/>
  <c r="WM9" i="4"/>
  <c r="WN7" i="4"/>
  <c r="WM14" i="4"/>
  <c r="WN12" i="4"/>
  <c r="YI13" i="4" l="1"/>
  <c r="YJ6" i="4"/>
  <c r="YJ8" i="4" s="1"/>
  <c r="YJ11" i="4"/>
  <c r="YK5" i="4"/>
  <c r="WM15" i="4"/>
  <c r="WN14" i="4"/>
  <c r="WO12" i="4"/>
  <c r="WN9" i="4"/>
  <c r="WO7" i="4"/>
  <c r="YJ13" i="4" l="1"/>
  <c r="YK11" i="4"/>
  <c r="YK6" i="4"/>
  <c r="YK8" i="4" s="1"/>
  <c r="YL5" i="4"/>
  <c r="WN15" i="4"/>
  <c r="WO14" i="4"/>
  <c r="WP12" i="4"/>
  <c r="WO9" i="4"/>
  <c r="WP7" i="4"/>
  <c r="YK13" i="4" l="1"/>
  <c r="YL6" i="4"/>
  <c r="YL8" i="4" s="1"/>
  <c r="YL11" i="4"/>
  <c r="YM5" i="4"/>
  <c r="WO15" i="4"/>
  <c r="WP14" i="4"/>
  <c r="WQ12" i="4"/>
  <c r="WP9" i="4"/>
  <c r="WQ7" i="4"/>
  <c r="YL13" i="4" l="1"/>
  <c r="YM11" i="4"/>
  <c r="YM6" i="4"/>
  <c r="YM8" i="4" s="1"/>
  <c r="YN5" i="4"/>
  <c r="WP15" i="4"/>
  <c r="WQ14" i="4"/>
  <c r="WR12" i="4"/>
  <c r="WQ9" i="4"/>
  <c r="WR7" i="4"/>
  <c r="YM13" i="4" l="1"/>
  <c r="YN11" i="4"/>
  <c r="YN6" i="4"/>
  <c r="YN8" i="4" s="1"/>
  <c r="YO5" i="4"/>
  <c r="WQ15" i="4"/>
  <c r="WR14" i="4"/>
  <c r="WS12" i="4"/>
  <c r="WS7" i="4"/>
  <c r="WR9" i="4"/>
  <c r="YN13" i="4" l="1"/>
  <c r="YO11" i="4"/>
  <c r="YO6" i="4"/>
  <c r="YO8" i="4" s="1"/>
  <c r="YP5" i="4"/>
  <c r="WR15" i="4"/>
  <c r="WS9" i="4"/>
  <c r="WT7" i="4"/>
  <c r="WS14" i="4"/>
  <c r="WT12" i="4"/>
  <c r="YO13" i="4" l="1"/>
  <c r="YP11" i="4"/>
  <c r="YP6" i="4"/>
  <c r="YP8" i="4" s="1"/>
  <c r="YQ5" i="4"/>
  <c r="WS15" i="4"/>
  <c r="WT14" i="4"/>
  <c r="WU12" i="4"/>
  <c r="WT9" i="4"/>
  <c r="WU7" i="4"/>
  <c r="YP13" i="4" l="1"/>
  <c r="YQ11" i="4"/>
  <c r="YQ6" i="4"/>
  <c r="YQ8" i="4" s="1"/>
  <c r="YR5" i="4"/>
  <c r="WT15" i="4"/>
  <c r="WU14" i="4"/>
  <c r="WV12" i="4"/>
  <c r="WU9" i="4"/>
  <c r="WV7" i="4"/>
  <c r="YQ13" i="4" l="1"/>
  <c r="YR6" i="4"/>
  <c r="YR8" i="4" s="1"/>
  <c r="YR11" i="4"/>
  <c r="YS5" i="4"/>
  <c r="WU15" i="4"/>
  <c r="WV9" i="4"/>
  <c r="WW7" i="4"/>
  <c r="WW12" i="4"/>
  <c r="WV14" i="4"/>
  <c r="YR13" i="4" l="1"/>
  <c r="YS6" i="4"/>
  <c r="YS8" i="4" s="1"/>
  <c r="YS11" i="4"/>
  <c r="YT5" i="4"/>
  <c r="WV15" i="4"/>
  <c r="WW14" i="4"/>
  <c r="WX12" i="4"/>
  <c r="WX7" i="4"/>
  <c r="WW9" i="4"/>
  <c r="YS13" i="4" l="1"/>
  <c r="YT11" i="4"/>
  <c r="YT6" i="4"/>
  <c r="YT8" i="4" s="1"/>
  <c r="YU5" i="4"/>
  <c r="WW15" i="4"/>
  <c r="WX9" i="4"/>
  <c r="WY7" i="4"/>
  <c r="WX14" i="4"/>
  <c r="WY12" i="4"/>
  <c r="YT13" i="4" l="1"/>
  <c r="YU11" i="4"/>
  <c r="YU6" i="4"/>
  <c r="YU8" i="4" s="1"/>
  <c r="YV5" i="4"/>
  <c r="WX15" i="4"/>
  <c r="WY14" i="4"/>
  <c r="WZ12" i="4"/>
  <c r="WY9" i="4"/>
  <c r="WZ7" i="4"/>
  <c r="YU13" i="4" l="1"/>
  <c r="YV11" i="4"/>
  <c r="YV6" i="4"/>
  <c r="YV8" i="4" s="1"/>
  <c r="YW5" i="4"/>
  <c r="WY15" i="4"/>
  <c r="WZ9" i="4"/>
  <c r="XA7" i="4"/>
  <c r="WZ14" i="4"/>
  <c r="XA12" i="4"/>
  <c r="YV13" i="4" l="1"/>
  <c r="YW6" i="4"/>
  <c r="YW8" i="4" s="1"/>
  <c r="YW11" i="4"/>
  <c r="YX5" i="4"/>
  <c r="WZ15" i="4"/>
  <c r="XA14" i="4"/>
  <c r="XB12" i="4"/>
  <c r="XA9" i="4"/>
  <c r="XB7" i="4"/>
  <c r="YW13" i="4" l="1"/>
  <c r="YX11" i="4"/>
  <c r="YX6" i="4"/>
  <c r="YX8" i="4" s="1"/>
  <c r="YY5" i="4"/>
  <c r="XA15" i="4"/>
  <c r="XB14" i="4"/>
  <c r="XC12" i="4"/>
  <c r="XC7" i="4"/>
  <c r="XB9" i="4"/>
  <c r="YX13" i="4" l="1"/>
  <c r="YY11" i="4"/>
  <c r="YY6" i="4"/>
  <c r="YY8" i="4" s="1"/>
  <c r="YZ5" i="4"/>
  <c r="XB15" i="4"/>
  <c r="XC9" i="4"/>
  <c r="XD7" i="4"/>
  <c r="XC14" i="4"/>
  <c r="XD12" i="4"/>
  <c r="YY13" i="4" l="1"/>
  <c r="YZ6" i="4"/>
  <c r="YZ8" i="4" s="1"/>
  <c r="YZ11" i="4"/>
  <c r="ZA5" i="4"/>
  <c r="XC15" i="4"/>
  <c r="XD14" i="4"/>
  <c r="XE12" i="4"/>
  <c r="XD9" i="4"/>
  <c r="XE7" i="4"/>
  <c r="YZ13" i="4" l="1"/>
  <c r="ZA11" i="4"/>
  <c r="ZA6" i="4"/>
  <c r="ZA8" i="4" s="1"/>
  <c r="ZB5" i="4"/>
  <c r="XD15" i="4"/>
  <c r="XE14" i="4"/>
  <c r="XF12" i="4"/>
  <c r="XE9" i="4"/>
  <c r="XF7" i="4"/>
  <c r="ZA13" i="4" l="1"/>
  <c r="ZB11" i="4"/>
  <c r="ZB6" i="4"/>
  <c r="ZB8" i="4" s="1"/>
  <c r="ZC5" i="4"/>
  <c r="XE15" i="4"/>
  <c r="XF9" i="4"/>
  <c r="XG7" i="4"/>
  <c r="XF14" i="4"/>
  <c r="XG12" i="4"/>
  <c r="ZB13" i="4" l="1"/>
  <c r="ZC11" i="4"/>
  <c r="ZC6" i="4"/>
  <c r="ZC8" i="4" s="1"/>
  <c r="ZD5" i="4"/>
  <c r="XF15" i="4"/>
  <c r="XG14" i="4"/>
  <c r="XH12" i="4"/>
  <c r="XG9" i="4"/>
  <c r="XH7" i="4"/>
  <c r="ZC13" i="4" l="1"/>
  <c r="ZD6" i="4"/>
  <c r="ZD8" i="4" s="1"/>
  <c r="ZD11" i="4"/>
  <c r="ZE5" i="4"/>
  <c r="XG15" i="4"/>
  <c r="XH14" i="4"/>
  <c r="XI12" i="4"/>
  <c r="XI7" i="4"/>
  <c r="XH9" i="4"/>
  <c r="ZD13" i="4" l="1"/>
  <c r="ZE11" i="4"/>
  <c r="ZE6" i="4"/>
  <c r="ZE8" i="4" s="1"/>
  <c r="ZF5" i="4"/>
  <c r="XH15" i="4"/>
  <c r="XI14" i="4"/>
  <c r="XJ12" i="4"/>
  <c r="XI9" i="4"/>
  <c r="XJ7" i="4"/>
  <c r="ZE13" i="4" l="1"/>
  <c r="ZF11" i="4"/>
  <c r="ZF6" i="4"/>
  <c r="ZF8" i="4" s="1"/>
  <c r="ZG5" i="4"/>
  <c r="XI15" i="4"/>
  <c r="XJ9" i="4"/>
  <c r="XK7" i="4"/>
  <c r="XJ14" i="4"/>
  <c r="XK12" i="4"/>
  <c r="ZF13" i="4" l="1"/>
  <c r="ZG11" i="4"/>
  <c r="ZG6" i="4"/>
  <c r="ZG8" i="4" s="1"/>
  <c r="ZH5" i="4"/>
  <c r="XJ15" i="4"/>
  <c r="XK14" i="4"/>
  <c r="XL12" i="4"/>
  <c r="XK9" i="4"/>
  <c r="XL7" i="4"/>
  <c r="ZG13" i="4" l="1"/>
  <c r="ZH6" i="4"/>
  <c r="ZH8" i="4" s="1"/>
  <c r="ZH11" i="4"/>
  <c r="ZI5" i="4"/>
  <c r="XK15" i="4"/>
  <c r="XL14" i="4"/>
  <c r="XM12" i="4"/>
  <c r="XL9" i="4"/>
  <c r="XM7" i="4"/>
  <c r="ZH13" i="4" l="1"/>
  <c r="ZI11" i="4"/>
  <c r="ZI6" i="4"/>
  <c r="ZI8" i="4" s="1"/>
  <c r="ZJ5" i="4"/>
  <c r="XL15" i="4"/>
  <c r="XN7" i="4"/>
  <c r="XM9" i="4"/>
  <c r="XM14" i="4"/>
  <c r="XN12" i="4"/>
  <c r="ZI13" i="4" l="1"/>
  <c r="ZJ11" i="4"/>
  <c r="ZJ6" i="4"/>
  <c r="ZJ8" i="4" s="1"/>
  <c r="ZK5" i="4"/>
  <c r="XM15" i="4"/>
  <c r="XN14" i="4"/>
  <c r="XO12" i="4"/>
  <c r="XN9" i="4"/>
  <c r="XO7" i="4"/>
  <c r="ZJ13" i="4" l="1"/>
  <c r="ZK11" i="4"/>
  <c r="ZK6" i="4"/>
  <c r="ZK8" i="4" s="1"/>
  <c r="ZL5" i="4"/>
  <c r="XN15" i="4"/>
  <c r="XO14" i="4"/>
  <c r="XP12" i="4"/>
  <c r="XO9" i="4"/>
  <c r="XP7" i="4"/>
  <c r="ZK13" i="4" l="1"/>
  <c r="ZL11" i="4"/>
  <c r="ZL6" i="4"/>
  <c r="ZL8" i="4" s="1"/>
  <c r="ZM5" i="4"/>
  <c r="XO15" i="4"/>
  <c r="XP9" i="4"/>
  <c r="XQ7" i="4"/>
  <c r="XP14" i="4"/>
  <c r="XQ12" i="4"/>
  <c r="ZL13" i="4" l="1"/>
  <c r="ZM6" i="4"/>
  <c r="ZM8" i="4" s="1"/>
  <c r="ZM11" i="4"/>
  <c r="ZN5" i="4"/>
  <c r="XP15" i="4"/>
  <c r="XQ14" i="4"/>
  <c r="XR12" i="4"/>
  <c r="XQ9" i="4"/>
  <c r="XR7" i="4"/>
  <c r="ZM13" i="4" l="1"/>
  <c r="ZN11" i="4"/>
  <c r="ZN6" i="4"/>
  <c r="ZN8" i="4" s="1"/>
  <c r="ZO5" i="4"/>
  <c r="XQ15" i="4"/>
  <c r="XR14" i="4"/>
  <c r="XS12" i="4"/>
  <c r="XS7" i="4"/>
  <c r="XR9" i="4"/>
  <c r="ZN13" i="4" l="1"/>
  <c r="ZO11" i="4"/>
  <c r="ZO6" i="4"/>
  <c r="ZO8" i="4" s="1"/>
  <c r="ZP5" i="4"/>
  <c r="XR15" i="4"/>
  <c r="XS9" i="4"/>
  <c r="XT7" i="4"/>
  <c r="XS14" i="4"/>
  <c r="XT12" i="4"/>
  <c r="ZO13" i="4" l="1"/>
  <c r="ZP11" i="4"/>
  <c r="ZP6" i="4"/>
  <c r="ZP8" i="4" s="1"/>
  <c r="ZQ5" i="4"/>
  <c r="XS15" i="4"/>
  <c r="XT14" i="4"/>
  <c r="XU12" i="4"/>
  <c r="XT9" i="4"/>
  <c r="XU7" i="4"/>
  <c r="ZP13" i="4" l="1"/>
  <c r="ZQ11" i="4"/>
  <c r="ZQ6" i="4"/>
  <c r="ZQ8" i="4" s="1"/>
  <c r="ZR5" i="4"/>
  <c r="XT15" i="4"/>
  <c r="XU9" i="4"/>
  <c r="XV7" i="4"/>
  <c r="XU14" i="4"/>
  <c r="XV12" i="4"/>
  <c r="ZQ13" i="4" l="1"/>
  <c r="ZR6" i="4"/>
  <c r="ZR8" i="4" s="1"/>
  <c r="ZR11" i="4"/>
  <c r="ZS5" i="4"/>
  <c r="XU15" i="4"/>
  <c r="XV14" i="4"/>
  <c r="XW12" i="4"/>
  <c r="XV9" i="4"/>
  <c r="XW7" i="4"/>
  <c r="ZR13" i="4" l="1"/>
  <c r="ZS11" i="4"/>
  <c r="ZS6" i="4"/>
  <c r="ZS8" i="4" s="1"/>
  <c r="ZT5" i="4"/>
  <c r="XV15" i="4"/>
  <c r="XW14" i="4"/>
  <c r="XX12" i="4"/>
  <c r="XW9" i="4"/>
  <c r="XX7" i="4"/>
  <c r="ZS13" i="4" l="1"/>
  <c r="ZT6" i="4"/>
  <c r="ZT8" i="4" s="1"/>
  <c r="ZT11" i="4"/>
  <c r="ZU5" i="4"/>
  <c r="XW15" i="4"/>
  <c r="XX14" i="4"/>
  <c r="XY12" i="4"/>
  <c r="XY7" i="4"/>
  <c r="XX9" i="4"/>
  <c r="ZT13" i="4" l="1"/>
  <c r="ZU11" i="4"/>
  <c r="ZU6" i="4"/>
  <c r="ZU8" i="4" s="1"/>
  <c r="ZV5" i="4"/>
  <c r="XX15" i="4"/>
  <c r="XY14" i="4"/>
  <c r="XZ12" i="4"/>
  <c r="XY9" i="4"/>
  <c r="XZ7" i="4"/>
  <c r="ZU13" i="4" l="1"/>
  <c r="ZV11" i="4"/>
  <c r="ZV6" i="4"/>
  <c r="ZV8" i="4" s="1"/>
  <c r="ZW5" i="4"/>
  <c r="XY15" i="4"/>
  <c r="XZ9" i="4"/>
  <c r="YA7" i="4"/>
  <c r="XZ14" i="4"/>
  <c r="YA12" i="4"/>
  <c r="ZV13" i="4" l="1"/>
  <c r="ZW11" i="4"/>
  <c r="ZW6" i="4"/>
  <c r="ZW8" i="4" s="1"/>
  <c r="ZX5" i="4"/>
  <c r="XZ15" i="4"/>
  <c r="YA14" i="4"/>
  <c r="YB12" i="4"/>
  <c r="YA9" i="4"/>
  <c r="YB7" i="4"/>
  <c r="ZW13" i="4" l="1"/>
  <c r="ZX11" i="4"/>
  <c r="ZX6" i="4"/>
  <c r="ZX8" i="4" s="1"/>
  <c r="ZY5" i="4"/>
  <c r="YA15" i="4"/>
  <c r="YB9" i="4"/>
  <c r="YC7" i="4"/>
  <c r="YC12" i="4"/>
  <c r="YB14" i="4"/>
  <c r="ZX13" i="4" l="1"/>
  <c r="ZY11" i="4"/>
  <c r="ZY6" i="4"/>
  <c r="ZY8" i="4" s="1"/>
  <c r="ZZ5" i="4"/>
  <c r="YB15" i="4"/>
  <c r="YC14" i="4"/>
  <c r="YD12" i="4"/>
  <c r="YD7" i="4"/>
  <c r="YC9" i="4"/>
  <c r="ZY13" i="4" l="1"/>
  <c r="ZZ11" i="4"/>
  <c r="ZZ6" i="4"/>
  <c r="ZZ8" i="4" s="1"/>
  <c r="AAA5" i="4"/>
  <c r="YC15" i="4"/>
  <c r="YD9" i="4"/>
  <c r="YE7" i="4"/>
  <c r="YD14" i="4"/>
  <c r="YE12" i="4"/>
  <c r="ZZ13" i="4" l="1"/>
  <c r="AAA11" i="4"/>
  <c r="AAA6" i="4"/>
  <c r="AAA8" i="4" s="1"/>
  <c r="AAB5" i="4"/>
  <c r="YD15" i="4"/>
  <c r="YE14" i="4"/>
  <c r="YF12" i="4"/>
  <c r="YE9" i="4"/>
  <c r="YF7" i="4"/>
  <c r="AAA13" i="4" l="1"/>
  <c r="AAB11" i="4"/>
  <c r="AAB6" i="4"/>
  <c r="AAB8" i="4" s="1"/>
  <c r="AAC5" i="4"/>
  <c r="YE15" i="4"/>
  <c r="YF14" i="4"/>
  <c r="YG12" i="4"/>
  <c r="YF9" i="4"/>
  <c r="YG7" i="4"/>
  <c r="AAB13" i="4" l="1"/>
  <c r="AAC11" i="4"/>
  <c r="AAC6" i="4"/>
  <c r="AAC8" i="4" s="1"/>
  <c r="AAD5" i="4"/>
  <c r="YF15" i="4"/>
  <c r="YG14" i="4"/>
  <c r="YH12" i="4"/>
  <c r="YG9" i="4"/>
  <c r="YH7" i="4"/>
  <c r="AAC13" i="4" l="1"/>
  <c r="AAD11" i="4"/>
  <c r="AAD6" i="4"/>
  <c r="AAD8" i="4" s="1"/>
  <c r="AAE5" i="4"/>
  <c r="YG15" i="4"/>
  <c r="YI7" i="4"/>
  <c r="YH9" i="4"/>
  <c r="YH14" i="4"/>
  <c r="YI12" i="4"/>
  <c r="AAD13" i="4" l="1"/>
  <c r="AAE11" i="4"/>
  <c r="AAE6" i="4"/>
  <c r="AAE8" i="4" s="1"/>
  <c r="AAF5" i="4"/>
  <c r="YH15" i="4"/>
  <c r="YI14" i="4"/>
  <c r="YJ12" i="4"/>
  <c r="YI9" i="4"/>
  <c r="YJ7" i="4"/>
  <c r="AAE13" i="4" l="1"/>
  <c r="AAF6" i="4"/>
  <c r="AAF8" i="4" s="1"/>
  <c r="AAF11" i="4"/>
  <c r="AAG5" i="4"/>
  <c r="YI15" i="4"/>
  <c r="YJ9" i="4"/>
  <c r="YK7" i="4"/>
  <c r="YJ14" i="4"/>
  <c r="YK12" i="4"/>
  <c r="AAF13" i="4" l="1"/>
  <c r="AAG11" i="4"/>
  <c r="AAG6" i="4"/>
  <c r="AAG8" i="4" s="1"/>
  <c r="AAH5" i="4"/>
  <c r="YJ15" i="4"/>
  <c r="YK14" i="4"/>
  <c r="YL12" i="4"/>
  <c r="YK9" i="4"/>
  <c r="YL7" i="4"/>
  <c r="AAG13" i="4" l="1"/>
  <c r="AAH6" i="4"/>
  <c r="AAH8" i="4" s="1"/>
  <c r="AAH11" i="4"/>
  <c r="AAI5" i="4"/>
  <c r="YK15" i="4"/>
  <c r="YL14" i="4"/>
  <c r="YM12" i="4"/>
  <c r="YL9" i="4"/>
  <c r="YM7" i="4"/>
  <c r="AAH13" i="4" l="1"/>
  <c r="AAI11" i="4"/>
  <c r="AAI6" i="4"/>
  <c r="AAI8" i="4" s="1"/>
  <c r="AAJ5" i="4"/>
  <c r="YL15" i="4"/>
  <c r="YM9" i="4"/>
  <c r="YN7" i="4"/>
  <c r="YM14" i="4"/>
  <c r="YN12" i="4"/>
  <c r="AAI13" i="4" l="1"/>
  <c r="AAJ6" i="4"/>
  <c r="AAJ8" i="4" s="1"/>
  <c r="AAJ11" i="4"/>
  <c r="AAK5" i="4"/>
  <c r="YM15" i="4"/>
  <c r="YN14" i="4"/>
  <c r="YO12" i="4"/>
  <c r="YO7" i="4"/>
  <c r="YN9" i="4"/>
  <c r="AAJ13" i="4" l="1"/>
  <c r="AAK11" i="4"/>
  <c r="AAK6" i="4"/>
  <c r="AAK8" i="4" s="1"/>
  <c r="AAL5" i="4"/>
  <c r="YN15" i="4"/>
  <c r="YO9" i="4"/>
  <c r="YP7" i="4"/>
  <c r="YO14" i="4"/>
  <c r="YP12" i="4"/>
  <c r="AAK13" i="4" l="1"/>
  <c r="AAL11" i="4"/>
  <c r="AAL6" i="4"/>
  <c r="AAL8" i="4" s="1"/>
  <c r="AAM5" i="4"/>
  <c r="YO15" i="4"/>
  <c r="YP14" i="4"/>
  <c r="YQ12" i="4"/>
  <c r="YP9" i="4"/>
  <c r="YQ7" i="4"/>
  <c r="AAL13" i="4" l="1"/>
  <c r="AAM11" i="4"/>
  <c r="AAM6" i="4"/>
  <c r="AAM8" i="4" s="1"/>
  <c r="AAN5" i="4"/>
  <c r="YP15" i="4"/>
  <c r="YQ14" i="4"/>
  <c r="YR12" i="4"/>
  <c r="YQ9" i="4"/>
  <c r="YR7" i="4"/>
  <c r="AAM13" i="4" l="1"/>
  <c r="AAN6" i="4"/>
  <c r="AAN8" i="4" s="1"/>
  <c r="AAN11" i="4"/>
  <c r="AAO5" i="4"/>
  <c r="YQ15" i="4"/>
  <c r="YS12" i="4"/>
  <c r="YR14" i="4"/>
  <c r="YR9" i="4"/>
  <c r="YS7" i="4"/>
  <c r="AAN13" i="4" l="1"/>
  <c r="AAO11" i="4"/>
  <c r="AAO6" i="4"/>
  <c r="AAO8" i="4" s="1"/>
  <c r="AAP5" i="4"/>
  <c r="YR15" i="4"/>
  <c r="YT7" i="4"/>
  <c r="YS9" i="4"/>
  <c r="YS14" i="4"/>
  <c r="YT12" i="4"/>
  <c r="AAO13" i="4" l="1"/>
  <c r="AAP11" i="4"/>
  <c r="AAP6" i="4"/>
  <c r="AAP8" i="4" s="1"/>
  <c r="AAQ5" i="4"/>
  <c r="YS15" i="4"/>
  <c r="YT14" i="4"/>
  <c r="YU12" i="4"/>
  <c r="YT9" i="4"/>
  <c r="YU7" i="4"/>
  <c r="AAP13" i="4" l="1"/>
  <c r="AAQ11" i="4"/>
  <c r="AAQ6" i="4"/>
  <c r="AAQ8" i="4" s="1"/>
  <c r="AAR5" i="4"/>
  <c r="YT15" i="4"/>
  <c r="YU9" i="4"/>
  <c r="YV7" i="4"/>
  <c r="YU14" i="4"/>
  <c r="YV12" i="4"/>
  <c r="AAQ13" i="4" l="1"/>
  <c r="AAR11" i="4"/>
  <c r="AAR6" i="4"/>
  <c r="AAR8" i="4" s="1"/>
  <c r="AAS5" i="4"/>
  <c r="YU15" i="4"/>
  <c r="YV14" i="4"/>
  <c r="YW12" i="4"/>
  <c r="YV9" i="4"/>
  <c r="YW7" i="4"/>
  <c r="AAR13" i="4" l="1"/>
  <c r="AAS11" i="4"/>
  <c r="AAS6" i="4"/>
  <c r="AAS8" i="4" s="1"/>
  <c r="AAT5" i="4"/>
  <c r="YV15" i="4"/>
  <c r="YW14" i="4"/>
  <c r="YX12" i="4"/>
  <c r="YW9" i="4"/>
  <c r="YX7" i="4"/>
  <c r="AAS13" i="4" l="1"/>
  <c r="AAT11" i="4"/>
  <c r="AAT6" i="4"/>
  <c r="AAT8" i="4" s="1"/>
  <c r="AAU5" i="4"/>
  <c r="YW15" i="4"/>
  <c r="YY7" i="4"/>
  <c r="YX9" i="4"/>
  <c r="YX14" i="4"/>
  <c r="YY12" i="4"/>
  <c r="AAT13" i="4" l="1"/>
  <c r="AAU11" i="4"/>
  <c r="AAU6" i="4"/>
  <c r="AAU8" i="4" s="1"/>
  <c r="AAV5" i="4"/>
  <c r="YX15" i="4"/>
  <c r="YY14" i="4"/>
  <c r="YZ12" i="4"/>
  <c r="YY9" i="4"/>
  <c r="YZ7" i="4"/>
  <c r="AAU13" i="4" l="1"/>
  <c r="AAV6" i="4"/>
  <c r="AAV8" i="4" s="1"/>
  <c r="AAV11" i="4"/>
  <c r="AAW5" i="4"/>
  <c r="YY15" i="4"/>
  <c r="YZ9" i="4"/>
  <c r="ZA7" i="4"/>
  <c r="YZ14" i="4"/>
  <c r="ZA12" i="4"/>
  <c r="AAV13" i="4" l="1"/>
  <c r="AAW11" i="4"/>
  <c r="AAW6" i="4"/>
  <c r="AAW8" i="4" s="1"/>
  <c r="AAX5" i="4"/>
  <c r="YZ15" i="4"/>
  <c r="ZA14" i="4"/>
  <c r="ZB12" i="4"/>
  <c r="ZA9" i="4"/>
  <c r="ZB7" i="4"/>
  <c r="AAW13" i="4" l="1"/>
  <c r="AAX6" i="4"/>
  <c r="AAX8" i="4" s="1"/>
  <c r="AAX11" i="4"/>
  <c r="AAY5" i="4"/>
  <c r="ZA15" i="4"/>
  <c r="ZB14" i="4"/>
  <c r="ZC12" i="4"/>
  <c r="ZB9" i="4"/>
  <c r="ZC7" i="4"/>
  <c r="AAX13" i="4" l="1"/>
  <c r="AAY11" i="4"/>
  <c r="AAY6" i="4"/>
  <c r="AAY8" i="4" s="1"/>
  <c r="AAZ5" i="4"/>
  <c r="ZB15" i="4"/>
  <c r="ZC9" i="4"/>
  <c r="ZD7" i="4"/>
  <c r="ZC14" i="4"/>
  <c r="ZD12" i="4"/>
  <c r="AAY13" i="4" l="1"/>
  <c r="AAZ11" i="4"/>
  <c r="AAZ6" i="4"/>
  <c r="AAZ8" i="4" s="1"/>
  <c r="ABA5" i="4"/>
  <c r="ZC15" i="4"/>
  <c r="ZD14" i="4"/>
  <c r="ZE12" i="4"/>
  <c r="ZE7" i="4"/>
  <c r="ZD9" i="4"/>
  <c r="AAZ13" i="4" l="1"/>
  <c r="ABA11" i="4"/>
  <c r="ABA6" i="4"/>
  <c r="ABA8" i="4" s="1"/>
  <c r="ABB5" i="4"/>
  <c r="ZD15" i="4"/>
  <c r="ZE9" i="4"/>
  <c r="ZF7" i="4"/>
  <c r="ZE14" i="4"/>
  <c r="ZF12" i="4"/>
  <c r="ABA13" i="4" l="1"/>
  <c r="ABB11" i="4"/>
  <c r="ABB6" i="4"/>
  <c r="ABB8" i="4" s="1"/>
  <c r="ABC5" i="4"/>
  <c r="ZE15" i="4"/>
  <c r="ZF14" i="4"/>
  <c r="ZG12" i="4"/>
  <c r="ZF9" i="4"/>
  <c r="ZG7" i="4"/>
  <c r="ABB13" i="4" l="1"/>
  <c r="ABC11" i="4"/>
  <c r="ABC6" i="4"/>
  <c r="ABC8" i="4" s="1"/>
  <c r="ABD5" i="4"/>
  <c r="ZF15" i="4"/>
  <c r="ZG9" i="4"/>
  <c r="ZH7" i="4"/>
  <c r="ZG14" i="4"/>
  <c r="ZH12" i="4"/>
  <c r="ABC13" i="4" l="1"/>
  <c r="ABD6" i="4"/>
  <c r="ABD8" i="4" s="1"/>
  <c r="ABD11" i="4"/>
  <c r="ABE5" i="4"/>
  <c r="ZG15" i="4"/>
  <c r="ZI12" i="4"/>
  <c r="ZH14" i="4"/>
  <c r="ZH9" i="4"/>
  <c r="ZI7" i="4"/>
  <c r="ABD13" i="4" l="1"/>
  <c r="ABE11" i="4"/>
  <c r="ABE6" i="4"/>
  <c r="ABE8" i="4" s="1"/>
  <c r="ABF5" i="4"/>
  <c r="ZH15" i="4"/>
  <c r="ZJ7" i="4"/>
  <c r="ZI9" i="4"/>
  <c r="ZI14" i="4"/>
  <c r="ZJ12" i="4"/>
  <c r="ABE13" i="4" l="1"/>
  <c r="ABF11" i="4"/>
  <c r="ABF6" i="4"/>
  <c r="ABF8" i="4" s="1"/>
  <c r="ABG5" i="4"/>
  <c r="ZI15" i="4"/>
  <c r="ZJ14" i="4"/>
  <c r="ZK12" i="4"/>
  <c r="ZJ9" i="4"/>
  <c r="ZK7" i="4"/>
  <c r="ABF13" i="4" l="1"/>
  <c r="ABG11" i="4"/>
  <c r="ABG6" i="4"/>
  <c r="ABG8" i="4" s="1"/>
  <c r="ABH5" i="4"/>
  <c r="ZJ15" i="4"/>
  <c r="ZK14" i="4"/>
  <c r="ZL12" i="4"/>
  <c r="ZK9" i="4"/>
  <c r="ZL7" i="4"/>
  <c r="ABG13" i="4" l="1"/>
  <c r="ABH11" i="4"/>
  <c r="ABH6" i="4"/>
  <c r="ABH8" i="4" s="1"/>
  <c r="ABI5" i="4"/>
  <c r="ZK15" i="4"/>
  <c r="ZL14" i="4"/>
  <c r="ZM12" i="4"/>
  <c r="ZL9" i="4"/>
  <c r="ZM7" i="4"/>
  <c r="ABH13" i="4" l="1"/>
  <c r="ABI6" i="4"/>
  <c r="ABI8" i="4" s="1"/>
  <c r="ABI11" i="4"/>
  <c r="ABJ5" i="4"/>
  <c r="ZL15" i="4"/>
  <c r="ZM9" i="4"/>
  <c r="ZN7" i="4"/>
  <c r="ZM14" i="4"/>
  <c r="ZN12" i="4"/>
  <c r="ABI13" i="4" l="1"/>
  <c r="ABJ11" i="4"/>
  <c r="ABJ6" i="4"/>
  <c r="ABJ8" i="4" s="1"/>
  <c r="ABK5" i="4"/>
  <c r="ZM15" i="4"/>
  <c r="ZN14" i="4"/>
  <c r="ZO12" i="4"/>
  <c r="ZO7" i="4"/>
  <c r="ZN9" i="4"/>
  <c r="ABJ13" i="4" l="1"/>
  <c r="ABK11" i="4"/>
  <c r="ABK6" i="4"/>
  <c r="ABK8" i="4" s="1"/>
  <c r="ABL5" i="4"/>
  <c r="ZN15" i="4"/>
  <c r="ZO9" i="4"/>
  <c r="ZP7" i="4"/>
  <c r="ZO14" i="4"/>
  <c r="ZP12" i="4"/>
  <c r="ABK13" i="4" l="1"/>
  <c r="ABL6" i="4"/>
  <c r="ABL8" i="4" s="1"/>
  <c r="ABL11" i="4"/>
  <c r="ABM5" i="4"/>
  <c r="ZO15" i="4"/>
  <c r="ZP14" i="4"/>
  <c r="ZQ12" i="4"/>
  <c r="ZP9" i="4"/>
  <c r="ZQ7" i="4"/>
  <c r="ABL13" i="4" l="1"/>
  <c r="ABM11" i="4"/>
  <c r="ABM6" i="4"/>
  <c r="ABM8" i="4" s="1"/>
  <c r="ABN5" i="4"/>
  <c r="ZP15" i="4"/>
  <c r="ZQ14" i="4"/>
  <c r="ZR12" i="4"/>
  <c r="ZQ9" i="4"/>
  <c r="ZR7" i="4"/>
  <c r="ABM13" i="4" l="1"/>
  <c r="ABN11" i="4"/>
  <c r="ABN6" i="4"/>
  <c r="ABN8" i="4" s="1"/>
  <c r="ABO5" i="4"/>
  <c r="ZQ15" i="4"/>
  <c r="ZR14" i="4"/>
  <c r="ZS12" i="4"/>
  <c r="ZR9" i="4"/>
  <c r="ZS7" i="4"/>
  <c r="ABN13" i="4" l="1"/>
  <c r="ABO11" i="4"/>
  <c r="ABO6" i="4"/>
  <c r="ABO8" i="4" s="1"/>
  <c r="ABP5" i="4"/>
  <c r="ZR15" i="4"/>
  <c r="ZS9" i="4"/>
  <c r="ZT7" i="4"/>
  <c r="ZS14" i="4"/>
  <c r="ZT12" i="4"/>
  <c r="ABO13" i="4" l="1"/>
  <c r="ABP6" i="4"/>
  <c r="ABP8" i="4" s="1"/>
  <c r="ABP11" i="4"/>
  <c r="ABQ5" i="4"/>
  <c r="ZS15" i="4"/>
  <c r="ZT14" i="4"/>
  <c r="ZU12" i="4"/>
  <c r="ZU7" i="4"/>
  <c r="ZT9" i="4"/>
  <c r="ABP13" i="4" l="1"/>
  <c r="ABQ6" i="4"/>
  <c r="ABQ8" i="4" s="1"/>
  <c r="ABQ11" i="4"/>
  <c r="ABR5" i="4"/>
  <c r="ZT15" i="4"/>
  <c r="ZU9" i="4"/>
  <c r="ZV7" i="4"/>
  <c r="ZU14" i="4"/>
  <c r="ZV12" i="4"/>
  <c r="ABQ13" i="4" l="1"/>
  <c r="ABR11" i="4"/>
  <c r="ABR6" i="4"/>
  <c r="ABR8" i="4" s="1"/>
  <c r="ABS5" i="4"/>
  <c r="ZU15" i="4"/>
  <c r="ZV14" i="4"/>
  <c r="ZW12" i="4"/>
  <c r="ZV9" i="4"/>
  <c r="ZW7" i="4"/>
  <c r="ABR13" i="4" l="1"/>
  <c r="ABS11" i="4"/>
  <c r="ABS6" i="4"/>
  <c r="ABS8" i="4" s="1"/>
  <c r="ABT5" i="4"/>
  <c r="ZV15" i="4"/>
  <c r="ZW14" i="4"/>
  <c r="ZX12" i="4"/>
  <c r="ZW9" i="4"/>
  <c r="ZX7" i="4"/>
  <c r="ABS13" i="4" l="1"/>
  <c r="ABT6" i="4"/>
  <c r="ABT8" i="4" s="1"/>
  <c r="ABT11" i="4"/>
  <c r="ABU5" i="4"/>
  <c r="ZW15" i="4"/>
  <c r="ZX9" i="4"/>
  <c r="ZY7" i="4"/>
  <c r="ZY12" i="4"/>
  <c r="ZX14" i="4"/>
  <c r="ABT13" i="4" l="1"/>
  <c r="ABU11" i="4"/>
  <c r="ABU6" i="4"/>
  <c r="ABU8" i="4" s="1"/>
  <c r="ABV5" i="4"/>
  <c r="ZX15" i="4"/>
  <c r="ZY14" i="4"/>
  <c r="ZZ12" i="4"/>
  <c r="ZZ7" i="4"/>
  <c r="ZY9" i="4"/>
  <c r="ABU13" i="4" l="1"/>
  <c r="ABV11" i="4"/>
  <c r="ABV6" i="4"/>
  <c r="ABV8" i="4" s="1"/>
  <c r="ABW5" i="4"/>
  <c r="ZY15" i="4"/>
  <c r="ZZ9" i="4"/>
  <c r="AAA7" i="4"/>
  <c r="ZZ14" i="4"/>
  <c r="AAA12" i="4"/>
  <c r="ABV13" i="4" l="1"/>
  <c r="ABW11" i="4"/>
  <c r="ABW6" i="4"/>
  <c r="ABW8" i="4" s="1"/>
  <c r="ABX5" i="4"/>
  <c r="ZZ15" i="4"/>
  <c r="AAA14" i="4"/>
  <c r="AAB12" i="4"/>
  <c r="AAA9" i="4"/>
  <c r="AAB7" i="4"/>
  <c r="ABW13" i="4" l="1"/>
  <c r="ABX11" i="4"/>
  <c r="ABX6" i="4"/>
  <c r="ABX8" i="4" s="1"/>
  <c r="ABY5" i="4"/>
  <c r="AAA15" i="4"/>
  <c r="AAB14" i="4"/>
  <c r="AAC12" i="4"/>
  <c r="AAB9" i="4"/>
  <c r="AAC7" i="4"/>
  <c r="ABX13" i="4" l="1"/>
  <c r="ABY11" i="4"/>
  <c r="ABY6" i="4"/>
  <c r="ABY8" i="4" s="1"/>
  <c r="ABZ5" i="4"/>
  <c r="AAB15" i="4"/>
  <c r="AAC14" i="4"/>
  <c r="AAD12" i="4"/>
  <c r="AAC9" i="4"/>
  <c r="AAD7" i="4"/>
  <c r="ABY13" i="4" l="1"/>
  <c r="ABZ11" i="4"/>
  <c r="ABZ6" i="4"/>
  <c r="ABZ8" i="4" s="1"/>
  <c r="ACA5" i="4"/>
  <c r="AAC15" i="4"/>
  <c r="AAD14" i="4"/>
  <c r="AAE12" i="4"/>
  <c r="AAE7" i="4"/>
  <c r="AAD9" i="4"/>
  <c r="ABZ13" i="4" l="1"/>
  <c r="ACA11" i="4"/>
  <c r="ACA6" i="4"/>
  <c r="ACA8" i="4" s="1"/>
  <c r="ACB5" i="4"/>
  <c r="AAD15" i="4"/>
  <c r="AAE9" i="4"/>
  <c r="AAF7" i="4"/>
  <c r="AAE14" i="4"/>
  <c r="AAF12" i="4"/>
  <c r="ACA13" i="4" l="1"/>
  <c r="ACB11" i="4"/>
  <c r="ACB6" i="4"/>
  <c r="ACB8" i="4" s="1"/>
  <c r="ACC5" i="4"/>
  <c r="AAE15" i="4"/>
  <c r="AAF14" i="4"/>
  <c r="AAG12" i="4"/>
  <c r="AAF9" i="4"/>
  <c r="AAG7" i="4"/>
  <c r="ACB13" i="4" l="1"/>
  <c r="ACC11" i="4"/>
  <c r="ACC6" i="4"/>
  <c r="ACC8" i="4" s="1"/>
  <c r="ACD5" i="4"/>
  <c r="AAF15" i="4"/>
  <c r="AAG14" i="4"/>
  <c r="AAH12" i="4"/>
  <c r="AAG9" i="4"/>
  <c r="AAH7" i="4"/>
  <c r="ACC13" i="4" l="1"/>
  <c r="ACD6" i="4"/>
  <c r="ACD8" i="4" s="1"/>
  <c r="ACD11" i="4"/>
  <c r="ACE5" i="4"/>
  <c r="AAG15" i="4"/>
  <c r="AAH9" i="4"/>
  <c r="AAI7" i="4"/>
  <c r="AAH14" i="4"/>
  <c r="AAI12" i="4"/>
  <c r="ACD13" i="4" l="1"/>
  <c r="ACE11" i="4"/>
  <c r="ACE6" i="4"/>
  <c r="ACE8" i="4" s="1"/>
  <c r="ACF5" i="4"/>
  <c r="AAH15" i="4"/>
  <c r="AAI14" i="4"/>
  <c r="AAJ12" i="4"/>
  <c r="AAI9" i="4"/>
  <c r="AAJ7" i="4"/>
  <c r="ACE13" i="4" l="1"/>
  <c r="ACF6" i="4"/>
  <c r="ACF8" i="4" s="1"/>
  <c r="ACF11" i="4"/>
  <c r="ACG5" i="4"/>
  <c r="AAI15" i="4"/>
  <c r="AAJ14" i="4"/>
  <c r="AAK12" i="4"/>
  <c r="AAK7" i="4"/>
  <c r="AAJ9" i="4"/>
  <c r="ACF13" i="4" l="1"/>
  <c r="ACG11" i="4"/>
  <c r="ACG6" i="4"/>
  <c r="ACG8" i="4" s="1"/>
  <c r="ACH5" i="4"/>
  <c r="AAJ15" i="4"/>
  <c r="AAK9" i="4"/>
  <c r="AAL7" i="4"/>
  <c r="AAK14" i="4"/>
  <c r="AAL12" i="4"/>
  <c r="ACG13" i="4" l="1"/>
  <c r="ACH11" i="4"/>
  <c r="ACH6" i="4"/>
  <c r="ACH8" i="4" s="1"/>
  <c r="ACI5" i="4"/>
  <c r="AAK15" i="4"/>
  <c r="AAL14" i="4"/>
  <c r="AAM12" i="4"/>
  <c r="AAL9" i="4"/>
  <c r="AAM7" i="4"/>
  <c r="ACH13" i="4" l="1"/>
  <c r="ACI11" i="4"/>
  <c r="ACI6" i="4"/>
  <c r="ACI8" i="4" s="1"/>
  <c r="ACJ5" i="4"/>
  <c r="AAL15" i="4"/>
  <c r="AAM9" i="4"/>
  <c r="AAN7" i="4"/>
  <c r="AAM14" i="4"/>
  <c r="AAN12" i="4"/>
  <c r="ACI13" i="4" l="1"/>
  <c r="ACJ11" i="4"/>
  <c r="ACJ6" i="4"/>
  <c r="ACJ8" i="4" s="1"/>
  <c r="ACK5" i="4"/>
  <c r="AAM15" i="4"/>
  <c r="AAO12" i="4"/>
  <c r="AAN14" i="4"/>
  <c r="AAN9" i="4"/>
  <c r="AAO7" i="4"/>
  <c r="ACJ13" i="4" l="1"/>
  <c r="ACK11" i="4"/>
  <c r="ACK6" i="4"/>
  <c r="ACK8" i="4" s="1"/>
  <c r="ACL5" i="4"/>
  <c r="AAN15" i="4"/>
  <c r="AAP7" i="4"/>
  <c r="AAO9" i="4"/>
  <c r="AAO14" i="4"/>
  <c r="AAP12" i="4"/>
  <c r="ACK13" i="4" l="1"/>
  <c r="ACL11" i="4"/>
  <c r="ACL6" i="4"/>
  <c r="ACL8" i="4" s="1"/>
  <c r="ACM5" i="4"/>
  <c r="AAO15" i="4"/>
  <c r="AAP14" i="4"/>
  <c r="AAQ12" i="4"/>
  <c r="AAP9" i="4"/>
  <c r="AAQ7" i="4"/>
  <c r="ACL13" i="4" l="1"/>
  <c r="ACM11" i="4"/>
  <c r="ACM6" i="4"/>
  <c r="ACM8" i="4" s="1"/>
  <c r="ACN5" i="4"/>
  <c r="AAP15" i="4"/>
  <c r="AAQ14" i="4"/>
  <c r="AAR12" i="4"/>
  <c r="AAQ9" i="4"/>
  <c r="AAR7" i="4"/>
  <c r="ACM13" i="4" l="1"/>
  <c r="ACN11" i="4"/>
  <c r="ACN6" i="4"/>
  <c r="ACN8" i="4" s="1"/>
  <c r="ACO5" i="4"/>
  <c r="AAQ15" i="4"/>
  <c r="AAR9" i="4"/>
  <c r="AAS7" i="4"/>
  <c r="AAR14" i="4"/>
  <c r="AAS12" i="4"/>
  <c r="ACN13" i="4" l="1"/>
  <c r="ACO6" i="4"/>
  <c r="ACO8" i="4" s="1"/>
  <c r="ACO11" i="4"/>
  <c r="ACP5" i="4"/>
  <c r="AAR15" i="4"/>
  <c r="AAS14" i="4"/>
  <c r="AAT12" i="4"/>
  <c r="AAS9" i="4"/>
  <c r="AAT7" i="4"/>
  <c r="ACO13" i="4" l="1"/>
  <c r="ACP11" i="4"/>
  <c r="ACP6" i="4"/>
  <c r="ACP8" i="4" s="1"/>
  <c r="ACQ5" i="4"/>
  <c r="AAS15" i="4"/>
  <c r="AAT14" i="4"/>
  <c r="AAU12" i="4"/>
  <c r="AAU7" i="4"/>
  <c r="AAT9" i="4"/>
  <c r="ACP13" i="4" l="1"/>
  <c r="ACQ11" i="4"/>
  <c r="ACQ6" i="4"/>
  <c r="ACQ8" i="4" s="1"/>
  <c r="ACR5" i="4"/>
  <c r="AAT15" i="4"/>
  <c r="AAU9" i="4"/>
  <c r="AAV7" i="4"/>
  <c r="AAU14" i="4"/>
  <c r="AAV12" i="4"/>
  <c r="ACQ13" i="4" l="1"/>
  <c r="ACR6" i="4"/>
  <c r="ACR8" i="4" s="1"/>
  <c r="ACR11" i="4"/>
  <c r="ACS5" i="4"/>
  <c r="AAU15" i="4"/>
  <c r="AAV14" i="4"/>
  <c r="AAW12" i="4"/>
  <c r="AAV9" i="4"/>
  <c r="AAW7" i="4"/>
  <c r="ACR13" i="4" l="1"/>
  <c r="ACS11" i="4"/>
  <c r="ACS6" i="4"/>
  <c r="ACS8" i="4" s="1"/>
  <c r="ACT5" i="4"/>
  <c r="AAV15" i="4"/>
  <c r="AAW9" i="4"/>
  <c r="AAX7" i="4"/>
  <c r="AAW14" i="4"/>
  <c r="AAX12" i="4"/>
  <c r="ACS13" i="4" l="1"/>
  <c r="ACT6" i="4"/>
  <c r="ACT8" i="4" s="1"/>
  <c r="ACT11" i="4"/>
  <c r="ACU5" i="4"/>
  <c r="AAW15" i="4"/>
  <c r="AAX14" i="4"/>
  <c r="AAY12" i="4"/>
  <c r="AAX9" i="4"/>
  <c r="AAY7" i="4"/>
  <c r="ACT13" i="4" l="1"/>
  <c r="ACU11" i="4"/>
  <c r="ACU6" i="4"/>
  <c r="ACU8" i="4" s="1"/>
  <c r="ACV5" i="4"/>
  <c r="AAX15" i="4"/>
  <c r="AAY14" i="4"/>
  <c r="AAZ12" i="4"/>
  <c r="AAY9" i="4"/>
  <c r="AAZ7" i="4"/>
  <c r="ACU13" i="4" l="1"/>
  <c r="ACV6" i="4"/>
  <c r="ACV8" i="4" s="1"/>
  <c r="ACV11" i="4"/>
  <c r="ACW5" i="4"/>
  <c r="AAY15" i="4"/>
  <c r="AAZ14" i="4"/>
  <c r="ABA12" i="4"/>
  <c r="ABA7" i="4"/>
  <c r="AAZ9" i="4"/>
  <c r="ACV13" i="4" l="1"/>
  <c r="ACW11" i="4"/>
  <c r="ACW6" i="4"/>
  <c r="ACW8" i="4" s="1"/>
  <c r="ACX5" i="4"/>
  <c r="AAZ15" i="4"/>
  <c r="ABA9" i="4"/>
  <c r="ABB7" i="4"/>
  <c r="ABA14" i="4"/>
  <c r="ABB12" i="4"/>
  <c r="ACW13" i="4" l="1"/>
  <c r="ACX11" i="4"/>
  <c r="ACX6" i="4"/>
  <c r="ACX8" i="4" s="1"/>
  <c r="ACY5" i="4"/>
  <c r="ABA15" i="4"/>
  <c r="ABB14" i="4"/>
  <c r="ABC12" i="4"/>
  <c r="ABB9" i="4"/>
  <c r="ABC7" i="4"/>
  <c r="ACX13" i="4" l="1"/>
  <c r="ACY11" i="4"/>
  <c r="ACY6" i="4"/>
  <c r="ACY8" i="4" s="1"/>
  <c r="ACZ5" i="4"/>
  <c r="ABB15" i="4"/>
  <c r="ABC9" i="4"/>
  <c r="ABD7" i="4"/>
  <c r="ABC14" i="4"/>
  <c r="ABD12" i="4"/>
  <c r="ACY13" i="4" l="1"/>
  <c r="ACZ6" i="4"/>
  <c r="ACZ8" i="4" s="1"/>
  <c r="ACZ11" i="4"/>
  <c r="ADA5" i="4"/>
  <c r="ABC15" i="4"/>
  <c r="ABE12" i="4"/>
  <c r="ABD14" i="4"/>
  <c r="ABD9" i="4"/>
  <c r="ABE7" i="4"/>
  <c r="ACZ13" i="4" l="1"/>
  <c r="ADA11" i="4"/>
  <c r="ADA6" i="4"/>
  <c r="ADA8" i="4" s="1"/>
  <c r="ADB5" i="4"/>
  <c r="ABD15" i="4"/>
  <c r="ABF7" i="4"/>
  <c r="ABE9" i="4"/>
  <c r="ABE14" i="4"/>
  <c r="ABF12" i="4"/>
  <c r="ADA13" i="4" l="1"/>
  <c r="ADB11" i="4"/>
  <c r="ADB6" i="4"/>
  <c r="ADB8" i="4" s="1"/>
  <c r="ADC5" i="4"/>
  <c r="ABE15" i="4"/>
  <c r="ABF14" i="4"/>
  <c r="ABG12" i="4"/>
  <c r="ABF9" i="4"/>
  <c r="ABG7" i="4"/>
  <c r="ADB13" i="4" l="1"/>
  <c r="ADC11" i="4"/>
  <c r="ADC6" i="4"/>
  <c r="ADC8" i="4" s="1"/>
  <c r="ADD5" i="4"/>
  <c r="ABF15" i="4"/>
  <c r="ABG14" i="4"/>
  <c r="ABH12" i="4"/>
  <c r="ABG9" i="4"/>
  <c r="ABH7" i="4"/>
  <c r="ADC13" i="4" l="1"/>
  <c r="ADD11" i="4"/>
  <c r="ADD6" i="4"/>
  <c r="ADD8" i="4" s="1"/>
  <c r="ADE5" i="4"/>
  <c r="ABG15" i="4"/>
  <c r="ABH14" i="4"/>
  <c r="ABI12" i="4"/>
  <c r="ABH9" i="4"/>
  <c r="ABI7" i="4"/>
  <c r="ADD13" i="4" l="1"/>
  <c r="ADE11" i="4"/>
  <c r="ADE6" i="4"/>
  <c r="ADE8" i="4" s="1"/>
  <c r="ADF5" i="4"/>
  <c r="ABH15" i="4"/>
  <c r="ABI14" i="4"/>
  <c r="ABJ12" i="4"/>
  <c r="ABI9" i="4"/>
  <c r="ABJ7" i="4"/>
  <c r="ADE13" i="4" l="1"/>
  <c r="ADF11" i="4"/>
  <c r="ADF6" i="4"/>
  <c r="ADF8" i="4" s="1"/>
  <c r="ADG5" i="4"/>
  <c r="ABI15" i="4"/>
  <c r="ABK7" i="4"/>
  <c r="ABJ9" i="4"/>
  <c r="ABJ14" i="4"/>
  <c r="ABK12" i="4"/>
  <c r="ADF13" i="4" l="1"/>
  <c r="ADG11" i="4"/>
  <c r="ADG6" i="4"/>
  <c r="ADG8" i="4" s="1"/>
  <c r="ADH5" i="4"/>
  <c r="ABJ15" i="4"/>
  <c r="ABK14" i="4"/>
  <c r="ABL12" i="4"/>
  <c r="ABK9" i="4"/>
  <c r="ABL7" i="4"/>
  <c r="ADG13" i="4" l="1"/>
  <c r="ADH6" i="4"/>
  <c r="ADH8" i="4" s="1"/>
  <c r="ADH11" i="4"/>
  <c r="ADI5" i="4"/>
  <c r="ABK15" i="4"/>
  <c r="ABL9" i="4"/>
  <c r="ABM7" i="4"/>
  <c r="ABL14" i="4"/>
  <c r="ABM12" i="4"/>
  <c r="ADH13" i="4" l="1"/>
  <c r="ADI11" i="4"/>
  <c r="ADI6" i="4"/>
  <c r="ADI8" i="4" s="1"/>
  <c r="ADJ5" i="4"/>
  <c r="ABL15" i="4"/>
  <c r="ABM14" i="4"/>
  <c r="ABN12" i="4"/>
  <c r="ABM9" i="4"/>
  <c r="ABN7" i="4"/>
  <c r="ADI13" i="4" l="1"/>
  <c r="ADJ11" i="4"/>
  <c r="ADJ6" i="4"/>
  <c r="ADJ8" i="4" s="1"/>
  <c r="ADK5" i="4"/>
  <c r="ABM15" i="4"/>
  <c r="ABN14" i="4"/>
  <c r="ABO12" i="4"/>
  <c r="ABN9" i="4"/>
  <c r="ABO7" i="4"/>
  <c r="ADJ13" i="4" l="1"/>
  <c r="ADK11" i="4"/>
  <c r="ADK6" i="4"/>
  <c r="ADK8" i="4" s="1"/>
  <c r="ADL5" i="4"/>
  <c r="ABN15" i="4"/>
  <c r="ABO14" i="4"/>
  <c r="ABP12" i="4"/>
  <c r="ABO9" i="4"/>
  <c r="ABP7" i="4"/>
  <c r="ADK13" i="4" l="1"/>
  <c r="ADL11" i="4"/>
  <c r="ADL6" i="4"/>
  <c r="ADL8" i="4" s="1"/>
  <c r="ADM5" i="4"/>
  <c r="ABO15" i="4"/>
  <c r="ABP14" i="4"/>
  <c r="ABQ12" i="4"/>
  <c r="ABQ7" i="4"/>
  <c r="ABP9" i="4"/>
  <c r="ADL13" i="4" l="1"/>
  <c r="ADM11" i="4"/>
  <c r="ADM6" i="4"/>
  <c r="ADM8" i="4" s="1"/>
  <c r="ADN5" i="4"/>
  <c r="ABP15" i="4"/>
  <c r="ABQ9" i="4"/>
  <c r="ABR7" i="4"/>
  <c r="ABQ14" i="4"/>
  <c r="ABR12" i="4"/>
  <c r="ADM13" i="4" l="1"/>
  <c r="ADN11" i="4"/>
  <c r="ADN6" i="4"/>
  <c r="ADN8" i="4" s="1"/>
  <c r="ADO5" i="4"/>
  <c r="ABQ15" i="4"/>
  <c r="ABR14" i="4"/>
  <c r="ABS12" i="4"/>
  <c r="ABR9" i="4"/>
  <c r="ABS7" i="4"/>
  <c r="ADN13" i="4" l="1"/>
  <c r="ADO11" i="4"/>
  <c r="ADO6" i="4"/>
  <c r="ADO8" i="4" s="1"/>
  <c r="ADP5" i="4"/>
  <c r="ABR15" i="4"/>
  <c r="ABS14" i="4"/>
  <c r="ABT12" i="4"/>
  <c r="ABS9" i="4"/>
  <c r="ABT7" i="4"/>
  <c r="ADO13" i="4" l="1"/>
  <c r="ADP6" i="4"/>
  <c r="ADP8" i="4" s="1"/>
  <c r="ADP11" i="4"/>
  <c r="ADQ5" i="4"/>
  <c r="ABS15" i="4"/>
  <c r="ABT9" i="4"/>
  <c r="ABU7" i="4"/>
  <c r="ABT14" i="4"/>
  <c r="ABU12" i="4"/>
  <c r="ADP13" i="4" l="1"/>
  <c r="ADQ11" i="4"/>
  <c r="ADQ6" i="4"/>
  <c r="ADQ8" i="4" s="1"/>
  <c r="ADR5" i="4"/>
  <c r="ABT15" i="4"/>
  <c r="ABU14" i="4"/>
  <c r="ABV12" i="4"/>
  <c r="ABV7" i="4"/>
  <c r="ABU9" i="4"/>
  <c r="ADQ13" i="4" l="1"/>
  <c r="ADR11" i="4"/>
  <c r="ADR6" i="4"/>
  <c r="ADR8" i="4" s="1"/>
  <c r="ADS5" i="4"/>
  <c r="ABU15" i="4"/>
  <c r="ABV9" i="4"/>
  <c r="ABW7" i="4"/>
  <c r="ABV14" i="4"/>
  <c r="ABW12" i="4"/>
  <c r="ADR13" i="4" l="1"/>
  <c r="ADS11" i="4"/>
  <c r="ADS6" i="4"/>
  <c r="ADS8" i="4" s="1"/>
  <c r="ADT5" i="4"/>
  <c r="ABV15" i="4"/>
  <c r="ABW14" i="4"/>
  <c r="ABX12" i="4"/>
  <c r="ABW9" i="4"/>
  <c r="ABX7" i="4"/>
  <c r="ADS13" i="4" l="1"/>
  <c r="ADT11" i="4"/>
  <c r="ADT6" i="4"/>
  <c r="ADT8" i="4" s="1"/>
  <c r="ADU5" i="4"/>
  <c r="ABW15" i="4"/>
  <c r="ABY12" i="4"/>
  <c r="ABX14" i="4"/>
  <c r="ABX9" i="4"/>
  <c r="ABY7" i="4"/>
  <c r="ADT13" i="4" l="1"/>
  <c r="ADU11" i="4"/>
  <c r="ADU6" i="4"/>
  <c r="ADU8" i="4" s="1"/>
  <c r="ADV5" i="4"/>
  <c r="ABX15" i="4"/>
  <c r="ABY9" i="4"/>
  <c r="ABZ7" i="4"/>
  <c r="ABY14" i="4"/>
  <c r="ABZ12" i="4"/>
  <c r="ADU13" i="4" l="1"/>
  <c r="ADV11" i="4"/>
  <c r="ADV6" i="4"/>
  <c r="ADV8" i="4" s="1"/>
  <c r="ADW5" i="4"/>
  <c r="ABY15" i="4"/>
  <c r="ABZ14" i="4"/>
  <c r="ACA12" i="4"/>
  <c r="ABZ9" i="4"/>
  <c r="ACA7" i="4"/>
  <c r="ADV13" i="4" l="1"/>
  <c r="ADW11" i="4"/>
  <c r="ADW6" i="4"/>
  <c r="ADW8" i="4" s="1"/>
  <c r="ADX5" i="4"/>
  <c r="ABZ15" i="4"/>
  <c r="ACA9" i="4"/>
  <c r="ACB7" i="4"/>
  <c r="ACA14" i="4"/>
  <c r="ACB12" i="4"/>
  <c r="ADW13" i="4" l="1"/>
  <c r="ADX6" i="4"/>
  <c r="ADX8" i="4" s="1"/>
  <c r="ADX11" i="4"/>
  <c r="ADY5" i="4"/>
  <c r="ACA15" i="4"/>
  <c r="ACB14" i="4"/>
  <c r="ACC12" i="4"/>
  <c r="ACB9" i="4"/>
  <c r="ACC7" i="4"/>
  <c r="ADX13" i="4" l="1"/>
  <c r="ADY11" i="4"/>
  <c r="ADY6" i="4"/>
  <c r="ADY8" i="4" s="1"/>
  <c r="ADZ5" i="4"/>
  <c r="ACB15" i="4"/>
  <c r="ACC14" i="4"/>
  <c r="ACD12" i="4"/>
  <c r="ACD7" i="4"/>
  <c r="ACC9" i="4"/>
  <c r="ADY13" i="4" l="1"/>
  <c r="ADZ11" i="4"/>
  <c r="ADZ6" i="4"/>
  <c r="ADZ8" i="4" s="1"/>
  <c r="AEA5" i="4"/>
  <c r="ACC15" i="4"/>
  <c r="ACD9" i="4"/>
  <c r="ACE7" i="4"/>
  <c r="ACD14" i="4"/>
  <c r="ACE12" i="4"/>
  <c r="ADZ13" i="4" l="1"/>
  <c r="AEA11" i="4"/>
  <c r="AEA6" i="4"/>
  <c r="AEA8" i="4" s="1"/>
  <c r="AEB5" i="4"/>
  <c r="ACD15" i="4"/>
  <c r="ACE14" i="4"/>
  <c r="ACF12" i="4"/>
  <c r="ACE9" i="4"/>
  <c r="ACF7" i="4"/>
  <c r="AEA13" i="4" l="1"/>
  <c r="AEB6" i="4"/>
  <c r="AEB8" i="4" s="1"/>
  <c r="AEB11" i="4"/>
  <c r="AEC5" i="4"/>
  <c r="ACE15" i="4"/>
  <c r="ACF14" i="4"/>
  <c r="ACG12" i="4"/>
  <c r="ACF9" i="4"/>
  <c r="ACG7" i="4"/>
  <c r="AEB13" i="4" l="1"/>
  <c r="AEC11" i="4"/>
  <c r="AEC6" i="4"/>
  <c r="AEC8" i="4" s="1"/>
  <c r="AED5" i="4"/>
  <c r="ACF15" i="4"/>
  <c r="ACG14" i="4"/>
  <c r="ACH12" i="4"/>
  <c r="ACG9" i="4"/>
  <c r="ACH7" i="4"/>
  <c r="AEC13" i="4" l="1"/>
  <c r="AED11" i="4"/>
  <c r="AED6" i="4"/>
  <c r="AED8" i="4" s="1"/>
  <c r="AEE5" i="4"/>
  <c r="ACG15" i="4"/>
  <c r="ACH14" i="4"/>
  <c r="ACI12" i="4"/>
  <c r="ACH9" i="4"/>
  <c r="ACI7" i="4"/>
  <c r="AED13" i="4" l="1"/>
  <c r="AEE11" i="4"/>
  <c r="AEE6" i="4"/>
  <c r="AEE8" i="4" s="1"/>
  <c r="AEF5" i="4"/>
  <c r="ACH15" i="4"/>
  <c r="ACI9" i="4"/>
  <c r="ACJ7" i="4"/>
  <c r="ACI14" i="4"/>
  <c r="ACJ12" i="4"/>
  <c r="AEE13" i="4" l="1"/>
  <c r="AEF6" i="4"/>
  <c r="AEF8" i="4" s="1"/>
  <c r="AEF11" i="4"/>
  <c r="AEG5" i="4"/>
  <c r="ACI15" i="4"/>
  <c r="ACJ14" i="4"/>
  <c r="ACK12" i="4"/>
  <c r="ACJ9" i="4"/>
  <c r="ACK7" i="4"/>
  <c r="AEF13" i="4" l="1"/>
  <c r="AEG11" i="4"/>
  <c r="AEG6" i="4"/>
  <c r="AEG8" i="4" s="1"/>
  <c r="AEH5" i="4"/>
  <c r="ACJ15" i="4"/>
  <c r="ACL7" i="4"/>
  <c r="ACK9" i="4"/>
  <c r="ACK14" i="4"/>
  <c r="ACL12" i="4"/>
  <c r="AEG13" i="4" l="1"/>
  <c r="AEH11" i="4"/>
  <c r="AEH6" i="4"/>
  <c r="AEH8" i="4" s="1"/>
  <c r="AEI5" i="4"/>
  <c r="ACK15" i="4"/>
  <c r="ACL14" i="4"/>
  <c r="ACM12" i="4"/>
  <c r="ACL9" i="4"/>
  <c r="ACM7" i="4"/>
  <c r="AEH13" i="4" l="1"/>
  <c r="AEI11" i="4"/>
  <c r="AEI6" i="4"/>
  <c r="AEI8" i="4" s="1"/>
  <c r="AEJ5" i="4"/>
  <c r="ACL15" i="4"/>
  <c r="ACM14" i="4"/>
  <c r="ACN12" i="4"/>
  <c r="ACM9" i="4"/>
  <c r="ACN7" i="4"/>
  <c r="AEI13" i="4" l="1"/>
  <c r="AEJ11" i="4"/>
  <c r="AEJ6" i="4"/>
  <c r="AEJ8" i="4" s="1"/>
  <c r="AEK5" i="4"/>
  <c r="ACM15" i="4"/>
  <c r="ACN14" i="4"/>
  <c r="ACO12" i="4"/>
  <c r="ACN9" i="4"/>
  <c r="ACO7" i="4"/>
  <c r="AEJ13" i="4" l="1"/>
  <c r="AEK6" i="4"/>
  <c r="AEK8" i="4" s="1"/>
  <c r="AEK11" i="4"/>
  <c r="AEL5" i="4"/>
  <c r="ACN15" i="4"/>
  <c r="ACO14" i="4"/>
  <c r="ACP12" i="4"/>
  <c r="ACO9" i="4"/>
  <c r="ACP7" i="4"/>
  <c r="AEK13" i="4" l="1"/>
  <c r="AEL11" i="4"/>
  <c r="AEL6" i="4"/>
  <c r="AEL8" i="4" s="1"/>
  <c r="AEM5" i="4"/>
  <c r="ACO15" i="4"/>
  <c r="ACP14" i="4"/>
  <c r="ACQ12" i="4"/>
  <c r="ACQ7" i="4"/>
  <c r="ACP9" i="4"/>
  <c r="AEL13" i="4" l="1"/>
  <c r="AEM11" i="4"/>
  <c r="AEM6" i="4"/>
  <c r="AEM8" i="4" s="1"/>
  <c r="AEN5" i="4"/>
  <c r="ACP15" i="4"/>
  <c r="ACQ9" i="4"/>
  <c r="ACR7" i="4"/>
  <c r="ACQ14" i="4"/>
  <c r="ACR12" i="4"/>
  <c r="AEM13" i="4" l="1"/>
  <c r="AEN11" i="4"/>
  <c r="AEN6" i="4"/>
  <c r="AEN8" i="4" s="1"/>
  <c r="AEO5" i="4"/>
  <c r="ACQ15" i="4"/>
  <c r="ACR14" i="4"/>
  <c r="ACS12" i="4"/>
  <c r="ACR9" i="4"/>
  <c r="ACS7" i="4"/>
  <c r="AEN13" i="4" l="1"/>
  <c r="AEO11" i="4"/>
  <c r="AEO6" i="4"/>
  <c r="AEO8" i="4" s="1"/>
  <c r="AEP5" i="4"/>
  <c r="ACR15" i="4"/>
  <c r="ACT7" i="4"/>
  <c r="ACS9" i="4"/>
  <c r="ACS14" i="4"/>
  <c r="ACT12" i="4"/>
  <c r="AEO13" i="4" l="1"/>
  <c r="AEP6" i="4"/>
  <c r="AEP8" i="4" s="1"/>
  <c r="AEP11" i="4"/>
  <c r="AEQ5" i="4"/>
  <c r="ACS15" i="4"/>
  <c r="ACT14" i="4"/>
  <c r="ACU12" i="4"/>
  <c r="ACT9" i="4"/>
  <c r="ACU7" i="4"/>
  <c r="AEP13" i="4" l="1"/>
  <c r="AEQ11" i="4"/>
  <c r="AEQ6" i="4"/>
  <c r="AEQ8" i="4" s="1"/>
  <c r="AER5" i="4"/>
  <c r="ACT15" i="4"/>
  <c r="ACU14" i="4"/>
  <c r="ACV12" i="4"/>
  <c r="ACU9" i="4"/>
  <c r="ACV7" i="4"/>
  <c r="AEQ13" i="4" l="1"/>
  <c r="AER6" i="4"/>
  <c r="AER8" i="4" s="1"/>
  <c r="AER11" i="4"/>
  <c r="AES5" i="4"/>
  <c r="ACU15" i="4"/>
  <c r="ACV14" i="4"/>
  <c r="ACW12" i="4"/>
  <c r="ACV9" i="4"/>
  <c r="ACW7" i="4"/>
  <c r="AER13" i="4" l="1"/>
  <c r="AES11" i="4"/>
  <c r="AES6" i="4"/>
  <c r="AES8" i="4" s="1"/>
  <c r="AET5" i="4"/>
  <c r="ACV15" i="4"/>
  <c r="ACW14" i="4"/>
  <c r="ACX12" i="4"/>
  <c r="ACW9" i="4"/>
  <c r="ACX7" i="4"/>
  <c r="ACX9" i="4" s="1"/>
  <c r="AES13" i="4" l="1"/>
  <c r="AET11" i="4"/>
  <c r="AET6" i="4"/>
  <c r="AET8" i="4" s="1"/>
  <c r="AEU5" i="4"/>
  <c r="ACW15" i="4"/>
  <c r="ACY7" i="4"/>
  <c r="ACY9" i="4" s="1"/>
  <c r="ACX14" i="4"/>
  <c r="ACY12" i="4"/>
  <c r="AET13" i="4" l="1"/>
  <c r="AEU11" i="4"/>
  <c r="AEU6" i="4"/>
  <c r="AEU8" i="4" s="1"/>
  <c r="AEV5" i="4"/>
  <c r="ACX15" i="4"/>
  <c r="ACY14" i="4"/>
  <c r="ACZ12" i="4"/>
  <c r="ACZ7" i="4"/>
  <c r="ACZ9" i="4" s="1"/>
  <c r="AEU13" i="4" l="1"/>
  <c r="AEV11" i="4"/>
  <c r="AEV6" i="4"/>
  <c r="AEV8" i="4" s="1"/>
  <c r="AEW5" i="4"/>
  <c r="ACY15" i="4"/>
  <c r="ADA7" i="4"/>
  <c r="ADA9" i="4" s="1"/>
  <c r="ACZ14" i="4"/>
  <c r="ADA12" i="4"/>
  <c r="AEV13" i="4" l="1"/>
  <c r="AEW11" i="4"/>
  <c r="AEW6" i="4"/>
  <c r="AEW8" i="4" s="1"/>
  <c r="AEX5" i="4"/>
  <c r="ACZ15" i="4"/>
  <c r="ADA14" i="4"/>
  <c r="ADB12" i="4"/>
  <c r="ADB7" i="4"/>
  <c r="ADB9" i="4" s="1"/>
  <c r="AEW13" i="4" l="1"/>
  <c r="AEX11" i="4"/>
  <c r="AEX6" i="4"/>
  <c r="AEX8" i="4" s="1"/>
  <c r="AEY5" i="4"/>
  <c r="ADA15" i="4"/>
  <c r="ADC7" i="4"/>
  <c r="ADC9" i="4" s="1"/>
  <c r="ADB14" i="4"/>
  <c r="ADC12" i="4"/>
  <c r="AEX13" i="4" l="1"/>
  <c r="AEY11" i="4"/>
  <c r="AEY6" i="4"/>
  <c r="AEY8" i="4" s="1"/>
  <c r="AEZ5" i="4"/>
  <c r="ADB15" i="4"/>
  <c r="ADC14" i="4"/>
  <c r="ADD12" i="4"/>
  <c r="ADD7" i="4"/>
  <c r="AEY13" i="4" l="1"/>
  <c r="AEZ11" i="4"/>
  <c r="AEZ6" i="4"/>
  <c r="AEZ8" i="4" s="1"/>
  <c r="AFA5" i="4"/>
  <c r="ADC15" i="4"/>
  <c r="ADD14" i="4"/>
  <c r="ADE12" i="4"/>
  <c r="ADD9" i="4"/>
  <c r="ADE7" i="4"/>
  <c r="AEZ13" i="4" l="1"/>
  <c r="AFA6" i="4"/>
  <c r="AFA8" i="4" s="1"/>
  <c r="AFA11" i="4"/>
  <c r="AFB5" i="4"/>
  <c r="ADD15" i="4"/>
  <c r="ADE14" i="4"/>
  <c r="ADF12" i="4"/>
  <c r="ADE9" i="4"/>
  <c r="ADF7" i="4"/>
  <c r="AFA13" i="4" l="1"/>
  <c r="AFB11" i="4"/>
  <c r="AFB6" i="4"/>
  <c r="AFB8" i="4" s="1"/>
  <c r="AFC5" i="4"/>
  <c r="ADE15" i="4"/>
  <c r="ADF14" i="4"/>
  <c r="ADG12" i="4"/>
  <c r="ADF9" i="4"/>
  <c r="ADG7" i="4"/>
  <c r="AFB13" i="4" l="1"/>
  <c r="AFC11" i="4"/>
  <c r="AFC6" i="4"/>
  <c r="AFC8" i="4" s="1"/>
  <c r="AFD5" i="4"/>
  <c r="ADF15" i="4"/>
  <c r="ADG9" i="4"/>
  <c r="ADH7" i="4"/>
  <c r="ADG14" i="4"/>
  <c r="ADH12" i="4"/>
  <c r="AFC13" i="4" l="1"/>
  <c r="AFD6" i="4"/>
  <c r="AFD8" i="4" s="1"/>
  <c r="AFD11" i="4"/>
  <c r="AFE5" i="4"/>
  <c r="ADG15" i="4"/>
  <c r="ADH14" i="4"/>
  <c r="ADI12" i="4"/>
  <c r="ADH9" i="4"/>
  <c r="ADI7" i="4"/>
  <c r="AFD13" i="4" l="1"/>
  <c r="AFE11" i="4"/>
  <c r="AFE6" i="4"/>
  <c r="AFE8" i="4" s="1"/>
  <c r="AFF5" i="4"/>
  <c r="ADH15" i="4"/>
  <c r="ADI14" i="4"/>
  <c r="ADJ12" i="4"/>
  <c r="ADJ7" i="4"/>
  <c r="ADI9" i="4"/>
  <c r="AFE13" i="4" l="1"/>
  <c r="AFF11" i="4"/>
  <c r="AFF6" i="4"/>
  <c r="AFF8" i="4" s="1"/>
  <c r="AFG5" i="4"/>
  <c r="ADI15" i="4"/>
  <c r="ADJ9" i="4"/>
  <c r="ADK7" i="4"/>
  <c r="ADJ14" i="4"/>
  <c r="ADK12" i="4"/>
  <c r="AFF13" i="4" l="1"/>
  <c r="AFG11" i="4"/>
  <c r="AFG6" i="4"/>
  <c r="AFG8" i="4" s="1"/>
  <c r="AFH5" i="4"/>
  <c r="ADJ15" i="4"/>
  <c r="ADK14" i="4"/>
  <c r="ADL12" i="4"/>
  <c r="ADK9" i="4"/>
  <c r="ADL7" i="4"/>
  <c r="AFG13" i="4" l="1"/>
  <c r="AFH6" i="4"/>
  <c r="AFH8" i="4" s="1"/>
  <c r="AFH11" i="4"/>
  <c r="AFI5" i="4"/>
  <c r="ADK15" i="4"/>
  <c r="ADL14" i="4"/>
  <c r="ADM12" i="4"/>
  <c r="ADL9" i="4"/>
  <c r="ADM7" i="4"/>
  <c r="AFH13" i="4" l="1"/>
  <c r="AFI11" i="4"/>
  <c r="AFI6" i="4"/>
  <c r="AFI8" i="4" s="1"/>
  <c r="AFJ5" i="4"/>
  <c r="ADL15" i="4"/>
  <c r="ADM14" i="4"/>
  <c r="ADN12" i="4"/>
  <c r="ADM9" i="4"/>
  <c r="ADN7" i="4"/>
  <c r="AFI13" i="4" l="1"/>
  <c r="AFJ11" i="4"/>
  <c r="AFJ6" i="4"/>
  <c r="AFJ8" i="4" s="1"/>
  <c r="AFK5" i="4"/>
  <c r="ADM15" i="4"/>
  <c r="ADN14" i="4"/>
  <c r="ADO12" i="4"/>
  <c r="ADN9" i="4"/>
  <c r="ADO7" i="4"/>
  <c r="AFJ13" i="4" l="1"/>
  <c r="AFK11" i="4"/>
  <c r="AFK6" i="4"/>
  <c r="AFK8" i="4" s="1"/>
  <c r="AFL5" i="4"/>
  <c r="ADN15" i="4"/>
  <c r="ADO14" i="4"/>
  <c r="ADP12" i="4"/>
  <c r="ADO9" i="4"/>
  <c r="ADP7" i="4"/>
  <c r="AFK13" i="4" l="1"/>
  <c r="AFL6" i="4"/>
  <c r="AFL8" i="4" s="1"/>
  <c r="AFL11" i="4"/>
  <c r="AFM5" i="4"/>
  <c r="ADO15" i="4"/>
  <c r="ADP9" i="4"/>
  <c r="ADQ7" i="4"/>
  <c r="ADP14" i="4"/>
  <c r="ADQ12" i="4"/>
  <c r="AFL13" i="4" l="1"/>
  <c r="AFM11" i="4"/>
  <c r="AFM6" i="4"/>
  <c r="AFM8" i="4" s="1"/>
  <c r="AFN5" i="4"/>
  <c r="ADP15" i="4"/>
  <c r="ADQ14" i="4"/>
  <c r="ADR12" i="4"/>
  <c r="ADR7" i="4"/>
  <c r="ADQ9" i="4"/>
  <c r="AFM13" i="4" l="1"/>
  <c r="AFN11" i="4"/>
  <c r="AFN6" i="4"/>
  <c r="AFN8" i="4" s="1"/>
  <c r="AFO5" i="4"/>
  <c r="ADQ15" i="4"/>
  <c r="ADR9" i="4"/>
  <c r="ADS7" i="4"/>
  <c r="ADR14" i="4"/>
  <c r="ADS12" i="4"/>
  <c r="AFN13" i="4" l="1"/>
  <c r="AFO11" i="4"/>
  <c r="AFO6" i="4"/>
  <c r="AFO8" i="4" s="1"/>
  <c r="AFP5" i="4"/>
  <c r="ADR15" i="4"/>
  <c r="ADT12" i="4"/>
  <c r="ADS14" i="4"/>
  <c r="ADS9" i="4"/>
  <c r="ADT7" i="4"/>
  <c r="AFO13" i="4" l="1"/>
  <c r="AFP11" i="4"/>
  <c r="AFP6" i="4"/>
  <c r="AFP8" i="4" s="1"/>
  <c r="AFQ5" i="4"/>
  <c r="ADS15" i="4"/>
  <c r="ADT9" i="4"/>
  <c r="ADU7" i="4"/>
  <c r="ADT14" i="4"/>
  <c r="ADU12" i="4"/>
  <c r="AFP13" i="4" l="1"/>
  <c r="AFQ11" i="4"/>
  <c r="AFQ6" i="4"/>
  <c r="AFQ8" i="4" s="1"/>
  <c r="AFR5" i="4"/>
  <c r="ADT15" i="4"/>
  <c r="ADU14" i="4"/>
  <c r="ADV12" i="4"/>
  <c r="ADU9" i="4"/>
  <c r="ADV7" i="4"/>
  <c r="AFQ13" i="4" l="1"/>
  <c r="AFR11" i="4"/>
  <c r="AFR6" i="4"/>
  <c r="AFR8" i="4" s="1"/>
  <c r="AFS5" i="4"/>
  <c r="ADU15" i="4"/>
  <c r="ADW7" i="4"/>
  <c r="ADV9" i="4"/>
  <c r="ADV14" i="4"/>
  <c r="ADW12" i="4"/>
  <c r="AFR13" i="4" l="1"/>
  <c r="AFS11" i="4"/>
  <c r="AFS6" i="4"/>
  <c r="AFS8" i="4" s="1"/>
  <c r="AFT5" i="4"/>
  <c r="ADV15" i="4"/>
  <c r="ADW14" i="4"/>
  <c r="ADX12" i="4"/>
  <c r="ADW9" i="4"/>
  <c r="ADX7" i="4"/>
  <c r="AFS13" i="4" l="1"/>
  <c r="AFT6" i="4"/>
  <c r="AFT8" i="4" s="1"/>
  <c r="AFT11" i="4"/>
  <c r="AFU5" i="4"/>
  <c r="ADW15" i="4"/>
  <c r="ADX14" i="4"/>
  <c r="ADY12" i="4"/>
  <c r="ADX9" i="4"/>
  <c r="ADY7" i="4"/>
  <c r="AFT13" i="4" l="1"/>
  <c r="AFU11" i="4"/>
  <c r="AFU6" i="4"/>
  <c r="AFU8" i="4" s="1"/>
  <c r="AFV5" i="4"/>
  <c r="ADX15" i="4"/>
  <c r="ADY14" i="4"/>
  <c r="ADZ12" i="4"/>
  <c r="ADZ7" i="4"/>
  <c r="ADY9" i="4"/>
  <c r="AFU13" i="4" l="1"/>
  <c r="AFV6" i="4"/>
  <c r="AFV8" i="4" s="1"/>
  <c r="AFV11" i="4"/>
  <c r="AFW5" i="4"/>
  <c r="ADY15" i="4"/>
  <c r="ADZ9" i="4"/>
  <c r="AEA7" i="4"/>
  <c r="ADZ14" i="4"/>
  <c r="AEA12" i="4"/>
  <c r="AFV13" i="4" l="1"/>
  <c r="AFW11" i="4"/>
  <c r="AFW6" i="4"/>
  <c r="AFW8" i="4" s="1"/>
  <c r="AFX5" i="4"/>
  <c r="ADZ15" i="4"/>
  <c r="AEA14" i="4"/>
  <c r="AEB12" i="4"/>
  <c r="AEA9" i="4"/>
  <c r="AEB7" i="4"/>
  <c r="AFW13" i="4" l="1"/>
  <c r="AFX11" i="4"/>
  <c r="AFX6" i="4"/>
  <c r="AFX8" i="4" s="1"/>
  <c r="AFY5" i="4"/>
  <c r="AEA15" i="4"/>
  <c r="AEB14" i="4"/>
  <c r="AEC12" i="4"/>
  <c r="AEB9" i="4"/>
  <c r="AEC7" i="4"/>
  <c r="AFX13" i="4" l="1"/>
  <c r="AFY11" i="4"/>
  <c r="AFY6" i="4"/>
  <c r="AFY8" i="4" s="1"/>
  <c r="AFZ5" i="4"/>
  <c r="AEB15" i="4"/>
  <c r="AEC14" i="4"/>
  <c r="AED12" i="4"/>
  <c r="AEC9" i="4"/>
  <c r="AED7" i="4"/>
  <c r="AFY13" i="4" l="1"/>
  <c r="AFZ11" i="4"/>
  <c r="AFZ6" i="4"/>
  <c r="AFZ8" i="4" s="1"/>
  <c r="AGA5" i="4"/>
  <c r="AEC15" i="4"/>
  <c r="AED14" i="4"/>
  <c r="AEE12" i="4"/>
  <c r="AED9" i="4"/>
  <c r="AEE7" i="4"/>
  <c r="AFZ13" i="4" l="1"/>
  <c r="AGA11" i="4"/>
  <c r="AGA6" i="4"/>
  <c r="AGA8" i="4" s="1"/>
  <c r="AGB5" i="4"/>
  <c r="AED15" i="4"/>
  <c r="AEE9" i="4"/>
  <c r="AEF7" i="4"/>
  <c r="AEE14" i="4"/>
  <c r="AEF12" i="4"/>
  <c r="AGA13" i="4" l="1"/>
  <c r="AGB6" i="4"/>
  <c r="AGB8" i="4" s="1"/>
  <c r="AGB11" i="4"/>
  <c r="AGC5" i="4"/>
  <c r="AEE15" i="4"/>
  <c r="AEF14" i="4"/>
  <c r="AEG12" i="4"/>
  <c r="AEF9" i="4"/>
  <c r="AEG7" i="4"/>
  <c r="AGB13" i="4" l="1"/>
  <c r="AGC11" i="4"/>
  <c r="AGC6" i="4"/>
  <c r="AGC8" i="4" s="1"/>
  <c r="AGD5" i="4"/>
  <c r="AEF15" i="4"/>
  <c r="AEG14" i="4"/>
  <c r="AEH12" i="4"/>
  <c r="AEH7" i="4"/>
  <c r="AEG9" i="4"/>
  <c r="AGC13" i="4" l="1"/>
  <c r="AGD11" i="4"/>
  <c r="AGD6" i="4"/>
  <c r="AGD8" i="4" s="1"/>
  <c r="AGE5" i="4"/>
  <c r="AEG15" i="4"/>
  <c r="AEH9" i="4"/>
  <c r="AEI7" i="4"/>
  <c r="AEH14" i="4"/>
  <c r="AEI12" i="4"/>
  <c r="AGD13" i="4" l="1"/>
  <c r="AGE11" i="4"/>
  <c r="AGE6" i="4"/>
  <c r="AGE8" i="4" s="1"/>
  <c r="AGF5" i="4"/>
  <c r="AEH15" i="4"/>
  <c r="AEI14" i="4"/>
  <c r="AEJ12" i="4"/>
  <c r="AEI9" i="4"/>
  <c r="AEJ7" i="4"/>
  <c r="AGE13" i="4" l="1"/>
  <c r="AGF11" i="4"/>
  <c r="AGF6" i="4"/>
  <c r="AGF8" i="4" s="1"/>
  <c r="AGG5" i="4"/>
  <c r="AEI15" i="4"/>
  <c r="AEJ14" i="4"/>
  <c r="AEK12" i="4"/>
  <c r="AEJ9" i="4"/>
  <c r="AEK7" i="4"/>
  <c r="AGF13" i="4" l="1"/>
  <c r="AGG6" i="4"/>
  <c r="AGG8" i="4" s="1"/>
  <c r="AGG11" i="4"/>
  <c r="AGH5" i="4"/>
  <c r="AEJ15" i="4"/>
  <c r="AEK14" i="4"/>
  <c r="AEL12" i="4"/>
  <c r="AEK9" i="4"/>
  <c r="AEL7" i="4"/>
  <c r="AGG13" i="4" l="1"/>
  <c r="AGH11" i="4"/>
  <c r="AGH6" i="4"/>
  <c r="AGH8" i="4" s="1"/>
  <c r="AGI5" i="4"/>
  <c r="AEK15" i="4"/>
  <c r="AEL14" i="4"/>
  <c r="AEM12" i="4"/>
  <c r="AEL9" i="4"/>
  <c r="AEM7" i="4"/>
  <c r="AGH13" i="4" l="1"/>
  <c r="AGI11" i="4"/>
  <c r="AGI6" i="4"/>
  <c r="AGI8" i="4" s="1"/>
  <c r="AGJ5" i="4"/>
  <c r="AEL15" i="4"/>
  <c r="AEM9" i="4"/>
  <c r="AEN7" i="4"/>
  <c r="AEM14" i="4"/>
  <c r="AEN12" i="4"/>
  <c r="AGI13" i="4" l="1"/>
  <c r="AGJ6" i="4"/>
  <c r="AGJ8" i="4" s="1"/>
  <c r="AGJ11" i="4"/>
  <c r="AGK5" i="4"/>
  <c r="AEM15" i="4"/>
  <c r="AEN14" i="4"/>
  <c r="AEO12" i="4"/>
  <c r="AEN9" i="4"/>
  <c r="AEO7" i="4"/>
  <c r="AGJ13" i="4" l="1"/>
  <c r="AGK11" i="4"/>
  <c r="AGK6" i="4"/>
  <c r="AGK8" i="4" s="1"/>
  <c r="AGL5" i="4"/>
  <c r="AEN15" i="4"/>
  <c r="AEO14" i="4"/>
  <c r="AEP12" i="4"/>
  <c r="AEP7" i="4"/>
  <c r="AEO9" i="4"/>
  <c r="AGK13" i="4" l="1"/>
  <c r="AGL11" i="4"/>
  <c r="AGL6" i="4"/>
  <c r="AGL8" i="4" s="1"/>
  <c r="AGM5" i="4"/>
  <c r="AEO15" i="4"/>
  <c r="AEP9" i="4"/>
  <c r="AEQ7" i="4"/>
  <c r="AEP14" i="4"/>
  <c r="AEQ12" i="4"/>
  <c r="AGL13" i="4" l="1"/>
  <c r="AGM11" i="4"/>
  <c r="AGM6" i="4"/>
  <c r="AGM8" i="4" s="1"/>
  <c r="AGN5" i="4"/>
  <c r="AEP15" i="4"/>
  <c r="AEQ14" i="4"/>
  <c r="AER12" i="4"/>
  <c r="AEQ9" i="4"/>
  <c r="AER7" i="4"/>
  <c r="AGM13" i="4" l="1"/>
  <c r="AGN6" i="4"/>
  <c r="AGN8" i="4" s="1"/>
  <c r="AGN11" i="4"/>
  <c r="AGO5" i="4"/>
  <c r="AEQ15" i="4"/>
  <c r="AER14" i="4"/>
  <c r="AES12" i="4"/>
  <c r="AER9" i="4"/>
  <c r="AES7" i="4"/>
  <c r="AGN13" i="4" l="1"/>
  <c r="AGO11" i="4"/>
  <c r="AGO6" i="4"/>
  <c r="AGO8" i="4" s="1"/>
  <c r="AGP5" i="4"/>
  <c r="AER15" i="4"/>
  <c r="AES14" i="4"/>
  <c r="AET12" i="4"/>
  <c r="AES9" i="4"/>
  <c r="AET7" i="4"/>
  <c r="AGO13" i="4" l="1"/>
  <c r="AGP11" i="4"/>
  <c r="AGP6" i="4"/>
  <c r="AGP8" i="4" s="1"/>
  <c r="AGQ5" i="4"/>
  <c r="AES15" i="4"/>
  <c r="AET14" i="4"/>
  <c r="AEU12" i="4"/>
  <c r="AET9" i="4"/>
  <c r="AEU7" i="4"/>
  <c r="AGP13" i="4" l="1"/>
  <c r="AGQ11" i="4"/>
  <c r="AGQ6" i="4"/>
  <c r="AGQ8" i="4" s="1"/>
  <c r="AGR5" i="4"/>
  <c r="AET15" i="4"/>
  <c r="AEU9" i="4"/>
  <c r="AEV7" i="4"/>
  <c r="AEU14" i="4"/>
  <c r="AEV12" i="4"/>
  <c r="AGQ13" i="4" l="1"/>
  <c r="AGR6" i="4"/>
  <c r="AGR8" i="4" s="1"/>
  <c r="AGR11" i="4"/>
  <c r="AGS5" i="4"/>
  <c r="AEU15" i="4"/>
  <c r="AEW12" i="4"/>
  <c r="AEV14" i="4"/>
  <c r="AEV9" i="4"/>
  <c r="AEW7" i="4"/>
  <c r="AGR13" i="4" l="1"/>
  <c r="AGS11" i="4"/>
  <c r="AGS6" i="4"/>
  <c r="AGS8" i="4" s="1"/>
  <c r="AGT5" i="4"/>
  <c r="AEV15" i="4"/>
  <c r="AEX7" i="4"/>
  <c r="AEW9" i="4"/>
  <c r="AEW14" i="4"/>
  <c r="AEX12" i="4"/>
  <c r="AGS13" i="4" l="1"/>
  <c r="AGT11" i="4"/>
  <c r="AGT6" i="4"/>
  <c r="AGT8" i="4" s="1"/>
  <c r="AGU5" i="4"/>
  <c r="AEW15" i="4"/>
  <c r="AEX14" i="4"/>
  <c r="AEY12" i="4"/>
  <c r="AEX9" i="4"/>
  <c r="AEY7" i="4"/>
  <c r="AGT13" i="4" l="1"/>
  <c r="AGU11" i="4"/>
  <c r="AGU6" i="4"/>
  <c r="AGU8" i="4" s="1"/>
  <c r="AGV5" i="4"/>
  <c r="AEX15" i="4"/>
  <c r="AEY14" i="4"/>
  <c r="AEZ12" i="4"/>
  <c r="AEY9" i="4"/>
  <c r="AEZ7" i="4"/>
  <c r="AGU13" i="4" l="1"/>
  <c r="AGV11" i="4"/>
  <c r="AGV6" i="4"/>
  <c r="AGV8" i="4" s="1"/>
  <c r="AGW5" i="4"/>
  <c r="AEY15" i="4"/>
  <c r="AEZ14" i="4"/>
  <c r="AFA12" i="4"/>
  <c r="AEZ9" i="4"/>
  <c r="AFA7" i="4"/>
  <c r="AGV13" i="4" l="1"/>
  <c r="AGW6" i="4"/>
  <c r="AGW8" i="4" s="1"/>
  <c r="AGW11" i="4"/>
  <c r="AGX5" i="4"/>
  <c r="AEZ15" i="4"/>
  <c r="AFA14" i="4"/>
  <c r="AFB12" i="4"/>
  <c r="AFA9" i="4"/>
  <c r="AFB7" i="4"/>
  <c r="AGW13" i="4" l="1"/>
  <c r="AGX11" i="4"/>
  <c r="AGX6" i="4"/>
  <c r="AGX8" i="4" s="1"/>
  <c r="AGY5" i="4"/>
  <c r="AFA15" i="4"/>
  <c r="AFC7" i="4"/>
  <c r="AFB9" i="4"/>
  <c r="AFB14" i="4"/>
  <c r="AFC12" i="4"/>
  <c r="AGX13" i="4" l="1"/>
  <c r="AGY11" i="4"/>
  <c r="AGY6" i="4"/>
  <c r="AGY8" i="4" s="1"/>
  <c r="AGZ5" i="4"/>
  <c r="AFB15" i="4"/>
  <c r="AFC14" i="4"/>
  <c r="AFD12" i="4"/>
  <c r="AFC9" i="4"/>
  <c r="AFD7" i="4"/>
  <c r="AGY13" i="4" l="1"/>
  <c r="AGZ11" i="4"/>
  <c r="AGZ6" i="4"/>
  <c r="AGZ8" i="4" s="1"/>
  <c r="AHA5" i="4"/>
  <c r="AFC15" i="4"/>
  <c r="AFD9" i="4"/>
  <c r="AFE7" i="4"/>
  <c r="AFD14" i="4"/>
  <c r="AFE12" i="4"/>
  <c r="AGZ13" i="4" l="1"/>
  <c r="AHA11" i="4"/>
  <c r="AHA6" i="4"/>
  <c r="AHA8" i="4" s="1"/>
  <c r="AHB5" i="4"/>
  <c r="AFD15" i="4"/>
  <c r="AFE14" i="4"/>
  <c r="AFF12" i="4"/>
  <c r="AFF7" i="4"/>
  <c r="AFE9" i="4"/>
  <c r="AHA13" i="4" l="1"/>
  <c r="AHB11" i="4"/>
  <c r="AHB6" i="4"/>
  <c r="AHB8" i="4" s="1"/>
  <c r="AHC5" i="4"/>
  <c r="AFE15" i="4"/>
  <c r="AFF9" i="4"/>
  <c r="AFG7" i="4"/>
  <c r="AFF14" i="4"/>
  <c r="AFG12" i="4"/>
  <c r="AHB13" i="4" l="1"/>
  <c r="AHC11" i="4"/>
  <c r="AHC6" i="4"/>
  <c r="AHC8" i="4" s="1"/>
  <c r="AHD5" i="4"/>
  <c r="AFF15" i="4"/>
  <c r="AFG14" i="4"/>
  <c r="AFH12" i="4"/>
  <c r="AFG9" i="4"/>
  <c r="AFH7" i="4"/>
  <c r="AHC13" i="4" l="1"/>
  <c r="AHD6" i="4"/>
  <c r="AHD8" i="4" s="1"/>
  <c r="AHD11" i="4"/>
  <c r="AHE5" i="4"/>
  <c r="AFG15" i="4"/>
  <c r="AFH14" i="4"/>
  <c r="AFI12" i="4"/>
  <c r="AFH9" i="4"/>
  <c r="AFI7" i="4"/>
  <c r="AHD13" i="4" l="1"/>
  <c r="AHE11" i="4"/>
  <c r="AHE6" i="4"/>
  <c r="AHE8" i="4" s="1"/>
  <c r="AHF5" i="4"/>
  <c r="AFH15" i="4"/>
  <c r="AFI14" i="4"/>
  <c r="AFJ12" i="4"/>
  <c r="AFI9" i="4"/>
  <c r="AFJ7" i="4"/>
  <c r="AHE13" i="4" l="1"/>
  <c r="AHF11" i="4"/>
  <c r="AHF6" i="4"/>
  <c r="AHF8" i="4" s="1"/>
  <c r="AHG5" i="4"/>
  <c r="AFI15" i="4"/>
  <c r="AFJ9" i="4"/>
  <c r="AFK7" i="4"/>
  <c r="AFJ14" i="4"/>
  <c r="AFK12" i="4"/>
  <c r="AHF13" i="4" l="1"/>
  <c r="AHH5" i="4"/>
  <c r="AHG11" i="4"/>
  <c r="AHG6" i="4"/>
  <c r="AHG8" i="4" s="1"/>
  <c r="AFJ15" i="4"/>
  <c r="AFK14" i="4"/>
  <c r="AFL12" i="4"/>
  <c r="AFK9" i="4"/>
  <c r="AFL7" i="4"/>
  <c r="AHG13" i="4" l="1"/>
  <c r="AHH11" i="4"/>
  <c r="AHH6" i="4"/>
  <c r="AHH8" i="4" s="1"/>
  <c r="AHI5" i="4"/>
  <c r="AFK15" i="4"/>
  <c r="AFL14" i="4"/>
  <c r="AFM12" i="4"/>
  <c r="AFL9" i="4"/>
  <c r="AFM7" i="4"/>
  <c r="AHH13" i="4" l="1"/>
  <c r="AHI11" i="4"/>
  <c r="AHI6" i="4"/>
  <c r="AHI8" i="4" s="1"/>
  <c r="AHJ5" i="4"/>
  <c r="AFL15" i="4"/>
  <c r="AFM14" i="4"/>
  <c r="AFN12" i="4"/>
  <c r="AFN7" i="4"/>
  <c r="AFM9" i="4"/>
  <c r="AHI13" i="4" l="1"/>
  <c r="AHJ11" i="4"/>
  <c r="AHJ6" i="4"/>
  <c r="AHJ8" i="4" s="1"/>
  <c r="AHK5" i="4"/>
  <c r="AFM15" i="4"/>
  <c r="AFN9" i="4"/>
  <c r="AFO7" i="4"/>
  <c r="AFN14" i="4"/>
  <c r="AFO12" i="4"/>
  <c r="AHJ13" i="4" l="1"/>
  <c r="AHK11" i="4"/>
  <c r="AHK6" i="4"/>
  <c r="AHK8" i="4" s="1"/>
  <c r="AHL5" i="4"/>
  <c r="AFN15" i="4"/>
  <c r="AFO14" i="4"/>
  <c r="AFP12" i="4"/>
  <c r="AFO9" i="4"/>
  <c r="AFP7" i="4"/>
  <c r="AHK13" i="4" l="1"/>
  <c r="AHL11" i="4"/>
  <c r="AHL6" i="4"/>
  <c r="AHL8" i="4" s="1"/>
  <c r="AHM5" i="4"/>
  <c r="AFO15" i="4"/>
  <c r="AFP14" i="4"/>
  <c r="AFQ12" i="4"/>
  <c r="AFP9" i="4"/>
  <c r="AFQ7" i="4"/>
  <c r="AHL13" i="4" l="1"/>
  <c r="AHM6" i="4"/>
  <c r="AHM8" i="4" s="1"/>
  <c r="AHM11" i="4"/>
  <c r="AHN5" i="4"/>
  <c r="AFP15" i="4"/>
  <c r="AFQ14" i="4"/>
  <c r="AFR12" i="4"/>
  <c r="AFQ9" i="4"/>
  <c r="AFR7" i="4"/>
  <c r="AHM13" i="4" l="1"/>
  <c r="AHN11" i="4"/>
  <c r="AHN6" i="4"/>
  <c r="AHN8" i="4" s="1"/>
  <c r="AHO5" i="4"/>
  <c r="AFQ15" i="4"/>
  <c r="AFR9" i="4"/>
  <c r="AFS7" i="4"/>
  <c r="AFR14" i="4"/>
  <c r="AFS12" i="4"/>
  <c r="AHN13" i="4" l="1"/>
  <c r="AHO11" i="4"/>
  <c r="AHO6" i="4"/>
  <c r="AHO8" i="4" s="1"/>
  <c r="AHP5" i="4"/>
  <c r="AFR15" i="4"/>
  <c r="AFS14" i="4"/>
  <c r="AFT12" i="4"/>
  <c r="AFS9" i="4"/>
  <c r="AFT7" i="4"/>
  <c r="AHO13" i="4" l="1"/>
  <c r="AHP6" i="4"/>
  <c r="AHP8" i="4" s="1"/>
  <c r="AHP11" i="4"/>
  <c r="AHQ5" i="4"/>
  <c r="AFS15" i="4"/>
  <c r="AFT14" i="4"/>
  <c r="AFU12" i="4"/>
  <c r="AFT9" i="4"/>
  <c r="AFU7" i="4"/>
  <c r="AHP13" i="4" l="1"/>
  <c r="AHQ11" i="4"/>
  <c r="AHQ6" i="4"/>
  <c r="AHQ8" i="4" s="1"/>
  <c r="AHR5" i="4"/>
  <c r="AFT15" i="4"/>
  <c r="AFU14" i="4"/>
  <c r="AFV12" i="4"/>
  <c r="AFV7" i="4"/>
  <c r="AFU9" i="4"/>
  <c r="AHQ13" i="4" l="1"/>
  <c r="AHR6" i="4"/>
  <c r="AHR8" i="4" s="1"/>
  <c r="AHR11" i="4"/>
  <c r="AHS5" i="4"/>
  <c r="AFU15" i="4"/>
  <c r="AFV9" i="4"/>
  <c r="AFW7" i="4"/>
  <c r="AFV14" i="4"/>
  <c r="AFW12" i="4"/>
  <c r="AHR13" i="4" l="1"/>
  <c r="AHS11" i="4"/>
  <c r="AHS6" i="4"/>
  <c r="AHS8" i="4" s="1"/>
  <c r="AHT5" i="4"/>
  <c r="AFV15" i="4"/>
  <c r="AFW14" i="4"/>
  <c r="AFX12" i="4"/>
  <c r="AFW9" i="4"/>
  <c r="AFX7" i="4"/>
  <c r="AHS13" i="4" l="1"/>
  <c r="AHT6" i="4"/>
  <c r="AHT8" i="4" s="1"/>
  <c r="AHT11" i="4"/>
  <c r="AHU5" i="4"/>
  <c r="AFW15" i="4"/>
  <c r="AFX14" i="4"/>
  <c r="AFY12" i="4"/>
  <c r="AFX9" i="4"/>
  <c r="AFY7" i="4"/>
  <c r="AHT13" i="4" l="1"/>
  <c r="AHU11" i="4"/>
  <c r="AHU6" i="4"/>
  <c r="AHU8" i="4" s="1"/>
  <c r="AHV5" i="4"/>
  <c r="AFX15" i="4"/>
  <c r="AFY9" i="4"/>
  <c r="AFZ7" i="4"/>
  <c r="AFY14" i="4"/>
  <c r="AFZ12" i="4"/>
  <c r="AHU13" i="4" l="1"/>
  <c r="AHV11" i="4"/>
  <c r="AHV6" i="4"/>
  <c r="AHV8" i="4" s="1"/>
  <c r="AHW5" i="4"/>
  <c r="AFY15" i="4"/>
  <c r="AFZ14" i="4"/>
  <c r="AGA12" i="4"/>
  <c r="AFZ9" i="4"/>
  <c r="AGA7" i="4"/>
  <c r="AHV13" i="4" l="1"/>
  <c r="AHW11" i="4"/>
  <c r="AHW6" i="4"/>
  <c r="AHW8" i="4" s="1"/>
  <c r="AFZ15" i="4"/>
  <c r="AGA14" i="4"/>
  <c r="AGB12" i="4"/>
  <c r="AGA9" i="4"/>
  <c r="AGB7" i="4"/>
  <c r="AHW13" i="4" l="1"/>
  <c r="AGA15" i="4"/>
  <c r="AGB9" i="4"/>
  <c r="AGC7" i="4"/>
  <c r="AGB14" i="4"/>
  <c r="AGC12" i="4"/>
  <c r="AGB15" i="4" l="1"/>
  <c r="AGC14" i="4"/>
  <c r="AGD12" i="4"/>
  <c r="AGD7" i="4"/>
  <c r="AGC9" i="4"/>
  <c r="AGC15" i="4" l="1"/>
  <c r="AGD9" i="4"/>
  <c r="AGE7" i="4"/>
  <c r="AGD14" i="4"/>
  <c r="AGE12" i="4"/>
  <c r="AGD15" i="4" l="1"/>
  <c r="AGE14" i="4"/>
  <c r="AGF12" i="4"/>
  <c r="AGE9" i="4"/>
  <c r="AGF7" i="4"/>
  <c r="AGE15" i="4" l="1"/>
  <c r="AGF14" i="4"/>
  <c r="AGG12" i="4"/>
  <c r="AGF9" i="4"/>
  <c r="AGG7" i="4"/>
  <c r="AGF15" i="4" l="1"/>
  <c r="AGG9" i="4"/>
  <c r="AGH7" i="4"/>
  <c r="AGG14" i="4"/>
  <c r="AGH12" i="4"/>
  <c r="AGG15" i="4" l="1"/>
  <c r="AGH14" i="4"/>
  <c r="AGI12" i="4"/>
  <c r="AGI7" i="4"/>
  <c r="AGH9" i="4"/>
  <c r="AGH15" i="4" l="1"/>
  <c r="AGI9" i="4"/>
  <c r="AGJ7" i="4"/>
  <c r="AGI14" i="4"/>
  <c r="AGJ12" i="4"/>
  <c r="AGI15" i="4" l="1"/>
  <c r="AGJ14" i="4"/>
  <c r="AGK12" i="4"/>
  <c r="AGJ9" i="4"/>
  <c r="AGJ15" i="4" s="1"/>
  <c r="AGK7" i="4"/>
  <c r="AGK14" i="4" l="1"/>
  <c r="AGL12" i="4"/>
  <c r="AGL7" i="4"/>
  <c r="AGK9" i="4"/>
  <c r="AGK15" i="4" s="1"/>
  <c r="AGL9" i="4" l="1"/>
  <c r="AGL15" i="4" s="1"/>
  <c r="AGM7" i="4"/>
  <c r="AGL14" i="4"/>
  <c r="AGM12" i="4"/>
  <c r="AGN12" i="4" l="1"/>
  <c r="AGM14" i="4"/>
  <c r="AGM9" i="4"/>
  <c r="AGM15" i="4" s="1"/>
  <c r="AGN7" i="4"/>
  <c r="AGN9" i="4" l="1"/>
  <c r="AGN15" i="4" s="1"/>
  <c r="AGO7" i="4"/>
  <c r="AGN14" i="4"/>
  <c r="AGO12" i="4"/>
  <c r="AGO14" i="4" l="1"/>
  <c r="AGP12" i="4"/>
  <c r="AGO9" i="4"/>
  <c r="AGO15" i="4" s="1"/>
  <c r="AGP7" i="4"/>
  <c r="AGP9" i="4" l="1"/>
  <c r="AGP15" i="4" s="1"/>
  <c r="AGQ7" i="4"/>
  <c r="AGP14" i="4"/>
  <c r="AGQ12" i="4"/>
  <c r="AGQ14" i="4" l="1"/>
  <c r="AGR12" i="4"/>
  <c r="AGQ9" i="4"/>
  <c r="AGQ15" i="4" s="1"/>
  <c r="AGR7" i="4"/>
  <c r="AGR14" i="4" l="1"/>
  <c r="AGS12" i="4"/>
  <c r="AGR9" i="4"/>
  <c r="AGR15" i="4" s="1"/>
  <c r="AGS7" i="4"/>
  <c r="AGS14" i="4" l="1"/>
  <c r="AGT12" i="4"/>
  <c r="AGT7" i="4"/>
  <c r="AGS9" i="4"/>
  <c r="AGS15" i="4" s="1"/>
  <c r="AGT9" i="4" l="1"/>
  <c r="AGT15" i="4" s="1"/>
  <c r="AGU7" i="4"/>
  <c r="AGT14" i="4"/>
  <c r="AGU12" i="4"/>
  <c r="AGU14" i="4" l="1"/>
  <c r="AGV12" i="4"/>
  <c r="AGU9" i="4"/>
  <c r="AGU15" i="4" s="1"/>
  <c r="AGV7" i="4"/>
  <c r="AGV9" i="4" l="1"/>
  <c r="AGV15" i="4" s="1"/>
  <c r="AGW7" i="4"/>
  <c r="AGV14" i="4"/>
  <c r="AGW12" i="4"/>
  <c r="AGW9" i="4" l="1"/>
  <c r="AGW15" i="4" s="1"/>
  <c r="AGX7" i="4"/>
  <c r="AGW14" i="4"/>
  <c r="AGX12" i="4"/>
  <c r="AGX14" i="4" l="1"/>
  <c r="AGY12" i="4"/>
  <c r="AGX9" i="4"/>
  <c r="AGX15" i="4" s="1"/>
  <c r="AGY7" i="4"/>
  <c r="AGY14" i="4" l="1"/>
  <c r="AGZ12" i="4"/>
  <c r="AGY9" i="4"/>
  <c r="AGY15" i="4" s="1"/>
  <c r="AGZ7" i="4"/>
  <c r="AGZ14" i="4" l="1"/>
  <c r="AHA12" i="4"/>
  <c r="AGZ9" i="4"/>
  <c r="AGZ15" i="4" s="1"/>
  <c r="AHA7" i="4"/>
  <c r="AHB7" i="4" l="1"/>
  <c r="AHA9" i="4"/>
  <c r="AHA15" i="4" s="1"/>
  <c r="AHA14" i="4"/>
  <c r="AHB12" i="4"/>
  <c r="AHB14" i="4" l="1"/>
  <c r="AHC12" i="4"/>
  <c r="AHB9" i="4"/>
  <c r="AHB15" i="4" s="1"/>
  <c r="AHC7" i="4"/>
  <c r="AHC9" i="4" l="1"/>
  <c r="AHC15" i="4" s="1"/>
  <c r="AHD7" i="4"/>
  <c r="AHC14" i="4"/>
  <c r="AHD12" i="4"/>
  <c r="AHD14" i="4" l="1"/>
  <c r="AHE12" i="4"/>
  <c r="AHD9" i="4"/>
  <c r="AHD15" i="4" s="1"/>
  <c r="AHE7" i="4"/>
  <c r="AHE14" i="4" l="1"/>
  <c r="AHF12" i="4"/>
  <c r="AHE9" i="4"/>
  <c r="AHE15" i="4" s="1"/>
  <c r="AHF7" i="4"/>
  <c r="AHF9" i="4" l="1"/>
  <c r="AHF15" i="4" s="1"/>
  <c r="AHG7" i="4"/>
  <c r="AHF14" i="4"/>
  <c r="AHG12" i="4"/>
  <c r="AHG9" i="4" l="1"/>
  <c r="AHG15" i="4" s="1"/>
  <c r="H17" i="4" s="1"/>
  <c r="H19" i="4" s="1"/>
  <c r="C10" i="3" s="1"/>
  <c r="AHH7" i="4"/>
  <c r="AHG14" i="4"/>
  <c r="AHH12" i="4"/>
  <c r="AHI12" i="4" l="1"/>
  <c r="AHH14" i="4"/>
  <c r="AHI7" i="4"/>
  <c r="AHH9" i="4"/>
  <c r="AHH15" i="4" s="1"/>
  <c r="AHI9" i="4" l="1"/>
  <c r="AHI15" i="4" s="1"/>
  <c r="AHJ7" i="4"/>
  <c r="AHI14" i="4"/>
  <c r="AHJ12" i="4"/>
  <c r="AHJ14" i="4" l="1"/>
  <c r="AHK12" i="4"/>
  <c r="AHJ9" i="4"/>
  <c r="AHJ15" i="4" s="1"/>
  <c r="AHK7" i="4"/>
  <c r="AHK14" i="4" l="1"/>
  <c r="AHL12" i="4"/>
  <c r="AHK9" i="4"/>
  <c r="AHK15" i="4" s="1"/>
  <c r="AHL7" i="4"/>
  <c r="AHL9" i="4" l="1"/>
  <c r="AHL15" i="4" s="1"/>
  <c r="AHM7" i="4"/>
  <c r="AHL14" i="4"/>
  <c r="AHM12" i="4"/>
  <c r="AHN7" i="4" l="1"/>
  <c r="AHM9" i="4"/>
  <c r="AHM15" i="4" s="1"/>
  <c r="AHM14" i="4"/>
  <c r="AHN12" i="4"/>
  <c r="AHN14" i="4" l="1"/>
  <c r="AHO12" i="4"/>
  <c r="AHN9" i="4"/>
  <c r="AHN15" i="4" s="1"/>
  <c r="AHO7" i="4"/>
  <c r="AHO9" i="4" l="1"/>
  <c r="AHO15" i="4" s="1"/>
  <c r="AHP7" i="4"/>
  <c r="AHO14" i="4"/>
  <c r="AHP12" i="4"/>
  <c r="AHP14" i="4" l="1"/>
  <c r="AHQ12" i="4"/>
  <c r="AHP9" i="4"/>
  <c r="AHP15" i="4" s="1"/>
  <c r="AHQ7" i="4"/>
  <c r="AHQ14" i="4" l="1"/>
  <c r="AHR12" i="4"/>
  <c r="AHQ9" i="4"/>
  <c r="AHQ15" i="4" s="1"/>
  <c r="AHR7" i="4"/>
  <c r="AHS7" i="4" l="1"/>
  <c r="AHR9" i="4"/>
  <c r="AHR15" i="4" s="1"/>
  <c r="AHR14" i="4"/>
  <c r="AHS12" i="4"/>
  <c r="AHS14" i="4" l="1"/>
  <c r="AHT12" i="4"/>
  <c r="AHS9" i="4"/>
  <c r="AHS15" i="4" s="1"/>
  <c r="AHT7" i="4"/>
  <c r="AHT14" i="4" l="1"/>
  <c r="AHU12" i="4"/>
  <c r="AHU7" i="4"/>
  <c r="AHT9" i="4"/>
  <c r="AHT15" i="4" s="1"/>
  <c r="AHU9" i="4" l="1"/>
  <c r="AHU15" i="4" s="1"/>
  <c r="AHV7" i="4"/>
  <c r="AHU14" i="4"/>
  <c r="AHV12" i="4"/>
  <c r="AHV14" i="4" l="1"/>
  <c r="AHW12" i="4"/>
  <c r="AHW14" i="4" s="1"/>
  <c r="AHV9" i="4"/>
  <c r="AHV15" i="4" s="1"/>
  <c r="AHW7" i="4"/>
  <c r="AHW9" i="4" s="1"/>
  <c r="AHW15" i="4" s="1"/>
</calcChain>
</file>

<file path=xl/sharedStrings.xml><?xml version="1.0" encoding="utf-8"?>
<sst xmlns="http://schemas.openxmlformats.org/spreadsheetml/2006/main" count="3864" uniqueCount="130">
  <si>
    <t xml:space="preserve">Agente </t>
  </si>
  <si>
    <t xml:space="preserve">Canal </t>
  </si>
  <si>
    <t>Pausa 10</t>
  </si>
  <si>
    <t>Pausa 20</t>
  </si>
  <si>
    <t xml:space="preserve">Saida </t>
  </si>
  <si>
    <t>Voz /Email</t>
  </si>
  <si>
    <t xml:space="preserve">Chat </t>
  </si>
  <si>
    <t xml:space="preserve">Voz </t>
  </si>
  <si>
    <t xml:space="preserve">E-mail </t>
  </si>
  <si>
    <t>E-mail/chat</t>
  </si>
  <si>
    <t>Voz</t>
  </si>
  <si>
    <t>Voz/E-mail</t>
  </si>
  <si>
    <t>ENTRADA</t>
  </si>
  <si>
    <t>Pausa 10 Retorno</t>
  </si>
  <si>
    <t>Pausa 20 Retorno</t>
  </si>
  <si>
    <t>PIN</t>
  </si>
  <si>
    <t>Login</t>
  </si>
  <si>
    <t>Funcionário</t>
  </si>
  <si>
    <t>DAIANY APARECIDA BEBIANO COSTA</t>
  </si>
  <si>
    <t>DEBORA CRISTINA BATISTA OLIVEIRA</t>
  </si>
  <si>
    <t>DEISE OLIVEIRA SANTOS</t>
  </si>
  <si>
    <t>EVERTON DE MOURA SOUTELO</t>
  </si>
  <si>
    <t>Jessica Alessandra Lima Moura</t>
  </si>
  <si>
    <t>KARINA SILVA DINIZ</t>
  </si>
  <si>
    <t>THAUANI DE LIMA SOUZA</t>
  </si>
  <si>
    <t>CLAUDIO CUENCA DIAS JUNIOR</t>
  </si>
  <si>
    <t>DINAELLE DE MELO COELHO SOUSA</t>
  </si>
  <si>
    <t>KATIA SANTOS DA SILVA</t>
  </si>
  <si>
    <t>KEVIN DUARTE LEMOS DOS SANTOS</t>
  </si>
  <si>
    <t>RUTH RAMOS COSTA</t>
  </si>
  <si>
    <t>STEPHANIE INACIO ALVES</t>
  </si>
  <si>
    <t>Data</t>
  </si>
  <si>
    <t>NomeCodi</t>
  </si>
  <si>
    <t>HEntrada</t>
  </si>
  <si>
    <t>HSaida</t>
  </si>
  <si>
    <t>DataHInicio</t>
  </si>
  <si>
    <t>DataHFim</t>
  </si>
  <si>
    <t>DifSegs</t>
  </si>
  <si>
    <t>DifMins</t>
  </si>
  <si>
    <t>Agstate</t>
  </si>
  <si>
    <t>AuxReason</t>
  </si>
  <si>
    <t>AGENTE</t>
  </si>
  <si>
    <t>PROGRAMADO</t>
  </si>
  <si>
    <t>REALIZADO</t>
  </si>
  <si>
    <t>DATA</t>
  </si>
  <si>
    <t>DATAS</t>
  </si>
  <si>
    <t>CONTAGEM</t>
  </si>
  <si>
    <t>INICIO</t>
  </si>
  <si>
    <t>FIM</t>
  </si>
  <si>
    <t>LOGADO</t>
  </si>
  <si>
    <t>ESCALA</t>
  </si>
  <si>
    <t>PAUSAS</t>
  </si>
  <si>
    <t>ADERENTE</t>
  </si>
  <si>
    <t>QTDE TEMPO INADERENTE</t>
  </si>
  <si>
    <t>TEMPO CONTRATADO</t>
  </si>
  <si>
    <t>% ADERÊNCIA</t>
  </si>
  <si>
    <t/>
  </si>
  <si>
    <t>DSem</t>
  </si>
  <si>
    <t>Campanha</t>
  </si>
  <si>
    <t>Grupo</t>
  </si>
  <si>
    <t>Superior</t>
  </si>
  <si>
    <t>HorárioEntrada</t>
  </si>
  <si>
    <t>HorárioSaída</t>
  </si>
  <si>
    <t>JornadaTurno</t>
  </si>
  <si>
    <t>Primeiro Login</t>
  </si>
  <si>
    <t>Último Logout</t>
  </si>
  <si>
    <t>TMA (hh:mm:ss)</t>
  </si>
  <si>
    <t>Chamadas Atendidas</t>
  </si>
  <si>
    <t>CHAMADAS ATIVAS</t>
  </si>
  <si>
    <t>Hora</t>
  </si>
  <si>
    <t>Minuto</t>
  </si>
  <si>
    <t>Login in</t>
  </si>
  <si>
    <t>logout</t>
  </si>
  <si>
    <t>1ª Pausa 10</t>
  </si>
  <si>
    <t>2ª Pausa 10</t>
  </si>
  <si>
    <t>1ª Pausa 10 Retorno</t>
  </si>
  <si>
    <t>2ª Pausa 10 Retorno</t>
  </si>
  <si>
    <t>Tempo Logado</t>
  </si>
  <si>
    <t>Pausa 10 Min.</t>
  </si>
  <si>
    <t>Pausa 20 Min.</t>
  </si>
  <si>
    <t>-</t>
  </si>
  <si>
    <t>Rótulos de Linha</t>
  </si>
  <si>
    <t>(vazio)</t>
  </si>
  <si>
    <t>Rótulos de Coluna</t>
  </si>
  <si>
    <t>CONTAGEM DE PAISAS</t>
  </si>
  <si>
    <t>DURAÇÃO</t>
  </si>
  <si>
    <t>Tempo Inaderente</t>
  </si>
  <si>
    <t>Carga Horaria</t>
  </si>
  <si>
    <t>JESSICA ALESSANDRA LIMA MOURA</t>
  </si>
  <si>
    <r>
      <t xml:space="preserve">Definir Data e Agente </t>
    </r>
    <r>
      <rPr>
        <b/>
        <sz val="11"/>
        <color rgb="FFFF0000"/>
        <rFont val="Wingdings"/>
        <charset val="2"/>
      </rPr>
      <t>è</t>
    </r>
  </si>
  <si>
    <t>NOME</t>
  </si>
  <si>
    <t>Equipe</t>
  </si>
  <si>
    <t>EQUIPE</t>
  </si>
  <si>
    <t>MANHÃ</t>
  </si>
  <si>
    <t>TARDE</t>
  </si>
  <si>
    <t>ADERENCIA MÊS</t>
  </si>
  <si>
    <t>ADÊRENCIA</t>
  </si>
  <si>
    <t>TOTALIZADOR</t>
  </si>
  <si>
    <t>ANA CELIA MARIANO RODRIGUES</t>
  </si>
  <si>
    <t>STATUS</t>
  </si>
  <si>
    <t>ATIVO</t>
  </si>
  <si>
    <t>MÉDIA POND</t>
  </si>
  <si>
    <t>RONNIE LIBANIO DE SÁ</t>
  </si>
  <si>
    <t>AMANDA SILVA DE OLIVEIRA</t>
  </si>
  <si>
    <t>JHONATA DA SILVA DE OLIVEIRA</t>
  </si>
  <si>
    <t>LARISSA BRITO DE LIMA</t>
  </si>
  <si>
    <t>THAIS CRISTINE QUAGUIO VIEIRA</t>
  </si>
  <si>
    <t>JEAN CARLOS SILVA BOSCO</t>
  </si>
  <si>
    <t>ValidDia</t>
  </si>
  <si>
    <t>outros</t>
  </si>
  <si>
    <t>Segunda</t>
  </si>
  <si>
    <t>CEA</t>
  </si>
  <si>
    <t>SUP. CLEONICE</t>
  </si>
  <si>
    <t>GRAU H1</t>
  </si>
  <si>
    <t>JACQUELINE DA SILVA FERNANDES</t>
  </si>
  <si>
    <t>JHONATA DA SILVA FIGUEIREDO</t>
  </si>
  <si>
    <t>RENATO MAMEDE DO ROSARIO</t>
  </si>
  <si>
    <t>RONNIE LIBANIO DE SA</t>
  </si>
  <si>
    <t>THAIS CRISTINE QUAGLIO VIEIRA</t>
  </si>
  <si>
    <t>QTDE DESCANSO 20 M</t>
  </si>
  <si>
    <t>QTDE PAUSA 10</t>
  </si>
  <si>
    <t>QTDE PAUSA FEEDBACK</t>
  </si>
  <si>
    <t>Terça</t>
  </si>
  <si>
    <t>Quarta</t>
  </si>
  <si>
    <t>Quinta</t>
  </si>
  <si>
    <t>Sexta</t>
  </si>
  <si>
    <t>Sábado</t>
  </si>
  <si>
    <t>FOLGA</t>
  </si>
  <si>
    <t>TRANSF</t>
  </si>
  <si>
    <t>TRANSFERIDO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</si>
</sst>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%"/>
    <numFmt numFmtId="166" formatCode="ddd\ dd/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Wingdings"/>
      <charset val="2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theme="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0"/>
      </right>
      <top/>
      <bottom style="thin">
        <color theme="2" tint="-9.9978637043366805E-2"/>
      </bottom>
      <diagonal/>
    </border>
    <border>
      <left style="medium">
        <color theme="0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0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theme="0"/>
      </right>
      <top style="thin">
        <color theme="2" tint="-9.9978637043366805E-2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2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/>
    <xf numFmtId="0" fontId="7" fillId="3" borderId="0" xfId="0" applyFont="1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4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21" fontId="2" fillId="4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0" fontId="9" fillId="0" borderId="0" xfId="0" applyNumberFormat="1" applyFont="1" applyAlignment="1">
      <alignment horizontal="center" vertical="center" textRotation="90"/>
    </xf>
    <xf numFmtId="0" fontId="0" fillId="5" borderId="3" xfId="0" applyFill="1" applyBorder="1"/>
    <xf numFmtId="10" fontId="3" fillId="0" borderId="1" xfId="1" applyNumberFormat="1" applyFont="1" applyBorder="1" applyAlignment="1">
      <alignment horizontal="center"/>
    </xf>
    <xf numFmtId="0" fontId="0" fillId="5" borderId="6" xfId="0" applyFill="1" applyBorder="1"/>
    <xf numFmtId="0" fontId="0" fillId="8" borderId="0" xfId="0" applyFill="1" applyBorder="1"/>
    <xf numFmtId="0" fontId="7" fillId="9" borderId="0" xfId="0" applyFont="1" applyFill="1"/>
    <xf numFmtId="164" fontId="6" fillId="0" borderId="0" xfId="0" applyNumberFormat="1" applyFont="1" applyBorder="1" applyAlignment="1">
      <alignment horizontal="center" vertical="center"/>
    </xf>
    <xf numFmtId="0" fontId="0" fillId="0" borderId="0" xfId="0"/>
    <xf numFmtId="14" fontId="0" fillId="0" borderId="0" xfId="0" applyNumberFormat="1"/>
    <xf numFmtId="164" fontId="10" fillId="4" borderId="7" xfId="0" applyNumberFormat="1" applyFont="1" applyFill="1" applyBorder="1" applyAlignment="1">
      <alignment horizontal="center" vertical="center" textRotation="90"/>
    </xf>
    <xf numFmtId="164" fontId="10" fillId="4" borderId="8" xfId="0" applyNumberFormat="1" applyFont="1" applyFill="1" applyBorder="1" applyAlignment="1">
      <alignment horizontal="center" vertical="center" textRotation="90"/>
    </xf>
    <xf numFmtId="164" fontId="10" fillId="4" borderId="9" xfId="0" applyNumberFormat="1" applyFont="1" applyFill="1" applyBorder="1" applyAlignment="1">
      <alignment horizontal="center" vertical="center" textRotation="90"/>
    </xf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21" xfId="0" applyFill="1" applyBorder="1"/>
    <xf numFmtId="0" fontId="0" fillId="6" borderId="0" xfId="0" applyFill="1"/>
    <xf numFmtId="0" fontId="0" fillId="7" borderId="0" xfId="0" applyFill="1"/>
    <xf numFmtId="0" fontId="0" fillId="10" borderId="0" xfId="0" applyFill="1"/>
    <xf numFmtId="0" fontId="8" fillId="0" borderId="0" xfId="0" applyFont="1" applyAlignment="1">
      <alignment horizontal="center"/>
    </xf>
    <xf numFmtId="0" fontId="8" fillId="0" borderId="0" xfId="0" applyFont="1"/>
    <xf numFmtId="0" fontId="4" fillId="4" borderId="23" xfId="0" applyFont="1" applyFill="1" applyBorder="1" applyAlignment="1">
      <alignment horizontal="center"/>
    </xf>
    <xf numFmtId="1" fontId="0" fillId="0" borderId="0" xfId="0" applyNumberFormat="1"/>
    <xf numFmtId="0" fontId="0" fillId="0" borderId="0" xfId="0"/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0" fillId="11" borderId="0" xfId="0" applyFill="1"/>
    <xf numFmtId="0" fontId="5" fillId="12" borderId="1" xfId="0" applyFont="1" applyFill="1" applyBorder="1" applyAlignment="1">
      <alignment horizontal="center" vertical="center"/>
    </xf>
    <xf numFmtId="14" fontId="4" fillId="13" borderId="0" xfId="0" applyNumberFormat="1" applyFont="1" applyFill="1"/>
    <xf numFmtId="1" fontId="4" fillId="13" borderId="0" xfId="0" applyNumberFormat="1" applyFont="1" applyFill="1"/>
    <xf numFmtId="165" fontId="4" fillId="13" borderId="0" xfId="1" applyNumberFormat="1" applyFont="1" applyFill="1"/>
    <xf numFmtId="14" fontId="14" fillId="0" borderId="22" xfId="0" applyNumberFormat="1" applyFont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/>
    <xf numFmtId="21" fontId="0" fillId="0" borderId="0" xfId="0" applyNumberFormat="1"/>
    <xf numFmtId="0" fontId="2" fillId="15" borderId="1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13" borderId="26" xfId="0" applyFont="1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8" borderId="26" xfId="0" applyFill="1" applyBorder="1" applyAlignment="1">
      <alignment horizontal="center"/>
    </xf>
    <xf numFmtId="10" fontId="0" fillId="19" borderId="26" xfId="1" applyNumberFormat="1" applyFont="1" applyFill="1" applyBorder="1" applyAlignment="1">
      <alignment horizontal="center"/>
    </xf>
    <xf numFmtId="0" fontId="4" fillId="20" borderId="26" xfId="0" applyFont="1" applyFill="1" applyBorder="1" applyAlignment="1">
      <alignment horizontal="center"/>
    </xf>
    <xf numFmtId="10" fontId="2" fillId="10" borderId="26" xfId="1" applyNumberFormat="1" applyFont="1" applyFill="1" applyBorder="1" applyAlignment="1">
      <alignment horizontal="center"/>
    </xf>
    <xf numFmtId="0" fontId="4" fillId="4" borderId="26" xfId="0" applyFont="1" applyFill="1" applyBorder="1"/>
    <xf numFmtId="0" fontId="0" fillId="17" borderId="26" xfId="0" applyFill="1" applyBorder="1"/>
    <xf numFmtId="10" fontId="0" fillId="16" borderId="26" xfId="1" applyNumberFormat="1" applyFont="1" applyFill="1" applyBorder="1" applyAlignment="1">
      <alignment horizontal="center"/>
    </xf>
    <xf numFmtId="166" fontId="4" fillId="4" borderId="26" xfId="0" applyNumberFormat="1" applyFont="1" applyFill="1" applyBorder="1" applyAlignment="1">
      <alignment horizontal="center"/>
    </xf>
    <xf numFmtId="10" fontId="0" fillId="21" borderId="26" xfId="1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4" fillId="4" borderId="0" xfId="0" applyFont="1" applyFill="1" applyAlignment="1">
      <alignment horizontal="center"/>
    </xf>
    <xf numFmtId="0" fontId="0" fillId="0" borderId="0" xfId="0"/>
    <xf numFmtId="164" fontId="6" fillId="22" borderId="1" xfId="0" applyNumberFormat="1" applyFont="1" applyFill="1" applyBorder="1" applyAlignment="1">
      <alignment horizontal="center" vertical="center"/>
    </xf>
    <xf numFmtId="0" fontId="0" fillId="0" borderId="0" xfId="0"/>
    <xf numFmtId="21" fontId="4" fillId="4" borderId="0" xfId="0" applyNumberFormat="1" applyFont="1" applyFill="1"/>
    <xf numFmtId="21" fontId="3" fillId="22" borderId="0" xfId="0" applyNumberFormat="1" applyFont="1" applyFill="1"/>
    <xf numFmtId="0" fontId="3" fillId="22" borderId="0" xfId="0" applyFont="1" applyFill="1"/>
    <xf numFmtId="164" fontId="17" fillId="23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/>
    <xf numFmtId="0" fontId="0" fillId="0" borderId="0" xfId="0"/>
    <xf numFmtId="14" fontId="0" fillId="0" borderId="0" xfId="0" applyNumberFormat="1"/>
    <xf numFmtId="0" fontId="0" fillId="22" borderId="0" xfId="0" applyFill="1"/>
    <xf numFmtId="14" fontId="0" fillId="22" borderId="0" xfId="0" applyNumberFormat="1" applyFill="1"/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14" fontId="13" fillId="0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4" fillId="4" borderId="0" xfId="0" applyFont="1" applyFill="1" applyAlignment="1">
      <alignment horizontal="center"/>
    </xf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4" fillId="4" borderId="0" xfId="0" applyFont="1" applyFill="1" applyAlignment="1">
      <alignment horizontal="center"/>
    </xf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4" fillId="4" borderId="0" xfId="0" applyFont="1" applyFill="1" applyAlignment="1">
      <alignment horizontal="center"/>
    </xf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4" fillId="4" borderId="0" xfId="0" applyFont="1" applyFill="1" applyAlignment="1">
      <alignment horizontal="center"/>
    </xf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4" fillId="4" borderId="0" xfId="0" applyFont="1" applyFill="1" applyAlignment="1">
      <alignment horizontal="center"/>
    </xf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4" fillId="4" borderId="0" xfId="0" applyFont="1" applyFill="1" applyAlignment="1">
      <alignment horizontal="center"/>
    </xf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21" fontId="0" fillId="22" borderId="0" xfId="0" applyNumberFormat="1" applyFill="1"/>
    <xf numFmtId="22" fontId="0" fillId="22" borderId="0" xfId="0" applyNumberFormat="1" applyFill="1"/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4" fillId="4" borderId="0" xfId="0" applyFont="1" applyFill="1" applyAlignment="1">
      <alignment horizontal="center"/>
    </xf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4" fillId="4" borderId="0" xfId="0" applyFont="1" applyFill="1" applyAlignment="1">
      <alignment horizontal="center"/>
    </xf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4" fillId="4" borderId="0" xfId="0" applyFont="1" applyFill="1" applyAlignment="1">
      <alignment horizontal="center"/>
    </xf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4" fillId="4" borderId="0" xfId="0" applyFont="1" applyFill="1" applyAlignment="1">
      <alignment horizontal="center"/>
    </xf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4" fillId="4" borderId="0" xfId="0" applyFont="1" applyFill="1" applyAlignment="1">
      <alignment horizontal="center"/>
    </xf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4" fillId="4" borderId="0" xfId="0" applyFont="1" applyFill="1" applyAlignment="1">
      <alignment horizontal="center"/>
    </xf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4" fillId="4" borderId="0" xfId="0" applyFont="1" applyFill="1" applyAlignment="1">
      <alignment horizontal="center"/>
    </xf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4" fillId="4" borderId="23" xfId="0" applyFont="1" applyFill="1" applyBorder="1" applyAlignment="1">
      <alignment horizontal="left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20" fontId="12" fillId="4" borderId="16" xfId="0" applyNumberFormat="1" applyFont="1" applyFill="1" applyBorder="1" applyAlignment="1">
      <alignment horizontal="center"/>
    </xf>
    <xf numFmtId="0" fontId="12" fillId="4" borderId="17" xfId="0" applyFont="1" applyFill="1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10" fontId="3" fillId="0" borderId="2" xfId="1" applyNumberFormat="1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2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6" fillId="0" borderId="27" xfId="0" applyFont="1" applyBorder="1" applyAlignment="1">
      <alignment horizontal="left"/>
    </xf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</cellXfs>
  <cellStyles count="2">
    <cellStyle name="Normal" xfId="0" builtinId="0"/>
    <cellStyle name="Porcentagem" xfId="1" builtinId="5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/>
      </font>
      <alignment horizontal="center" readingOrder="0"/>
    </dxf>
    <dxf>
      <font>
        <color theme="0"/>
      </font>
      <alignment horizontal="center" readingOrder="0"/>
    </dxf>
    <dxf>
      <alignment horizontal="left" readingOrder="0"/>
    </dxf>
    <dxf>
      <alignment horizontal="left" readingOrder="0"/>
    </dxf>
    <dxf>
      <font>
        <color theme="0"/>
      </font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  <alignment horizontal="left" readingOrder="0"/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499984740745262"/>
        </patternFill>
      </fill>
    </dxf>
    <dxf>
      <alignment horizontal="center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ANALISE DIARIA'!A1"/><Relationship Id="rId2" Type="http://schemas.openxmlformats.org/officeDocument/2006/relationships/hyperlink" Target="#'ANALISE AGENTE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hyperlink" Target="#'ESCALA AGENTE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ANALISE AGENTE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66675</xdr:rowOff>
    </xdr:from>
    <xdr:ext cx="6777369" cy="937629"/>
    <xdr:sp macro="" textlink="">
      <xdr:nvSpPr>
        <xdr:cNvPr id="3" name="Retângulo 2"/>
        <xdr:cNvSpPr/>
      </xdr:nvSpPr>
      <xdr:spPr>
        <a:xfrm>
          <a:off x="142875" y="66675"/>
          <a:ext cx="677736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noFill/>
                <a:prstDash val="solid"/>
              </a:ln>
              <a:solidFill>
                <a:schemeClr val="accent5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Relatório</a:t>
          </a:r>
          <a:r>
            <a:rPr lang="pt-BR" sz="5400" b="1" cap="none" spc="0" baseline="0">
              <a:ln w="12700">
                <a:noFill/>
                <a:prstDash val="solid"/>
              </a:ln>
              <a:solidFill>
                <a:schemeClr val="accent5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de </a:t>
          </a:r>
          <a:r>
            <a:rPr lang="pt-BR" sz="5400" b="1" cap="none" spc="0" baseline="0">
              <a:ln w="12700">
                <a:noFill/>
                <a:prstDash val="solid"/>
              </a:ln>
              <a:solidFill>
                <a:srgbClr val="FF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Aderência</a:t>
          </a:r>
          <a:endParaRPr lang="pt-BR" sz="5400" b="1" cap="none" spc="0">
            <a:ln w="12700">
              <a:noFill/>
              <a:prstDash val="solid"/>
            </a:ln>
            <a:solidFill>
              <a:srgbClr val="FF0000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1</xdr:colOff>
      <xdr:row>6</xdr:row>
      <xdr:rowOff>57150</xdr:rowOff>
    </xdr:from>
    <xdr:to>
      <xdr:col>2</xdr:col>
      <xdr:colOff>476250</xdr:colOff>
      <xdr:row>12</xdr:row>
      <xdr:rowOff>64534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1200150"/>
          <a:ext cx="1752599" cy="1150384"/>
        </a:xfrm>
        <a:prstGeom prst="rect">
          <a:avLst/>
        </a:prstGeom>
      </xdr:spPr>
    </xdr:pic>
    <xdr:clientData/>
  </xdr:twoCellAnchor>
  <xdr:twoCellAnchor>
    <xdr:from>
      <xdr:col>5</xdr:col>
      <xdr:colOff>200025</xdr:colOff>
      <xdr:row>14</xdr:row>
      <xdr:rowOff>47625</xdr:rowOff>
    </xdr:from>
    <xdr:to>
      <xdr:col>9</xdr:col>
      <xdr:colOff>251684</xdr:colOff>
      <xdr:row>15</xdr:row>
      <xdr:rowOff>180975</xdr:rowOff>
    </xdr:to>
    <xdr:sp macro="" textlink="">
      <xdr:nvSpPr>
        <xdr:cNvPr id="8" name="Retângulo de cantos arredondados 7">
          <a:hlinkClick xmlns:r="http://schemas.openxmlformats.org/officeDocument/2006/relationships" r:id="rId2" tooltip="Análise Agente"/>
        </xdr:cNvPr>
        <xdr:cNvSpPr/>
      </xdr:nvSpPr>
      <xdr:spPr>
        <a:xfrm>
          <a:off x="4219575" y="2762250"/>
          <a:ext cx="2490059" cy="323850"/>
        </a:xfrm>
        <a:prstGeom prst="roundRect">
          <a:avLst/>
        </a:prstGeom>
        <a:solidFill>
          <a:schemeClr val="accent5">
            <a:lumMod val="50000"/>
          </a:schemeClr>
        </a:solidFill>
        <a:ln w="28575" cmpd="sng">
          <a:noFill/>
        </a:ln>
        <a:scene3d>
          <a:camera prst="orthographicFront"/>
          <a:lightRig rig="threePt" dir="t"/>
        </a:scene3d>
        <a:sp3d>
          <a:bevelT/>
          <a:bevelB w="9525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Análise</a:t>
          </a:r>
          <a:r>
            <a:rPr lang="pt-BR" sz="1100" b="0" baseline="0">
              <a:solidFill>
                <a:schemeClr val="bg1"/>
              </a:solidFill>
            </a:rPr>
            <a:t> Agente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200025</xdr:colOff>
      <xdr:row>16</xdr:row>
      <xdr:rowOff>47625</xdr:rowOff>
    </xdr:from>
    <xdr:to>
      <xdr:col>9</xdr:col>
      <xdr:colOff>251684</xdr:colOff>
      <xdr:row>17</xdr:row>
      <xdr:rowOff>180975</xdr:rowOff>
    </xdr:to>
    <xdr:sp macro="" textlink="">
      <xdr:nvSpPr>
        <xdr:cNvPr id="11" name="Retângulo de cantos arredondados 10">
          <a:hlinkClick xmlns:r="http://schemas.openxmlformats.org/officeDocument/2006/relationships" r:id="rId3" tooltip="Análise Diária"/>
        </xdr:cNvPr>
        <xdr:cNvSpPr/>
      </xdr:nvSpPr>
      <xdr:spPr>
        <a:xfrm>
          <a:off x="4219575" y="3143250"/>
          <a:ext cx="2490059" cy="323850"/>
        </a:xfrm>
        <a:prstGeom prst="roundRect">
          <a:avLst/>
        </a:prstGeom>
        <a:solidFill>
          <a:schemeClr val="accent5">
            <a:lumMod val="50000"/>
          </a:schemeClr>
        </a:solidFill>
        <a:ln w="28575" cmpd="sng">
          <a:noFill/>
        </a:ln>
        <a:scene3d>
          <a:camera prst="orthographicFront"/>
          <a:lightRig rig="threePt" dir="t"/>
        </a:scene3d>
        <a:sp3d>
          <a:bevelT/>
          <a:bevelB w="9525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Análise Diária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11</xdr:row>
      <xdr:rowOff>0</xdr:rowOff>
    </xdr:from>
    <xdr:to>
      <xdr:col>10</xdr:col>
      <xdr:colOff>42134</xdr:colOff>
      <xdr:row>12</xdr:row>
      <xdr:rowOff>133350</xdr:rowOff>
    </xdr:to>
    <xdr:sp macro="" textlink="">
      <xdr:nvSpPr>
        <xdr:cNvPr id="2" name="Retângulo de cantos arredondados 1">
          <a:hlinkClick xmlns:r="http://schemas.openxmlformats.org/officeDocument/2006/relationships" r:id="rId1" tooltip="Linha do Tempo - Agente"/>
        </xdr:cNvPr>
        <xdr:cNvSpPr/>
      </xdr:nvSpPr>
      <xdr:spPr>
        <a:xfrm>
          <a:off x="9686925" y="2095500"/>
          <a:ext cx="2080484" cy="323850"/>
        </a:xfrm>
        <a:prstGeom prst="roundRect">
          <a:avLst/>
        </a:prstGeom>
        <a:solidFill>
          <a:schemeClr val="accent5">
            <a:lumMod val="50000"/>
          </a:schemeClr>
        </a:solidFill>
        <a:ln w="28575" cmpd="sng">
          <a:noFill/>
        </a:ln>
        <a:scene3d>
          <a:camera prst="orthographicFront"/>
          <a:lightRig rig="threePt" dir="t"/>
        </a:scene3d>
        <a:sp3d>
          <a:bevelT/>
          <a:bevelB w="9525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Visualizar</a:t>
          </a:r>
          <a:r>
            <a:rPr lang="pt-BR" sz="1100" b="0" baseline="0">
              <a:solidFill>
                <a:schemeClr val="bg1"/>
              </a:solidFill>
            </a:rPr>
            <a:t> Linha do Tempo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371475</xdr:colOff>
      <xdr:row>12</xdr:row>
      <xdr:rowOff>161925</xdr:rowOff>
    </xdr:from>
    <xdr:to>
      <xdr:col>10</xdr:col>
      <xdr:colOff>51659</xdr:colOff>
      <xdr:row>14</xdr:row>
      <xdr:rowOff>104775</xdr:rowOff>
    </xdr:to>
    <xdr:sp macro="" textlink="">
      <xdr:nvSpPr>
        <xdr:cNvPr id="3" name="Retângulo de cantos arredondados 2">
          <a:hlinkClick xmlns:r="http://schemas.openxmlformats.org/officeDocument/2006/relationships" r:id="rId2" tooltip="Voltar"/>
        </xdr:cNvPr>
        <xdr:cNvSpPr/>
      </xdr:nvSpPr>
      <xdr:spPr>
        <a:xfrm>
          <a:off x="9696450" y="2447925"/>
          <a:ext cx="2080484" cy="323850"/>
        </a:xfrm>
        <a:prstGeom prst="roundRect">
          <a:avLst/>
        </a:prstGeom>
        <a:solidFill>
          <a:schemeClr val="accent5">
            <a:lumMod val="50000"/>
          </a:schemeClr>
        </a:solidFill>
        <a:ln w="28575" cmpd="sng">
          <a:noFill/>
        </a:ln>
        <a:scene3d>
          <a:camera prst="orthographicFront"/>
          <a:lightRig rig="threePt" dir="t"/>
        </a:scene3d>
        <a:sp3d>
          <a:bevelT/>
          <a:bevelB w="9525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Voltar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123825</xdr:rowOff>
    </xdr:from>
    <xdr:to>
      <xdr:col>5</xdr:col>
      <xdr:colOff>127859</xdr:colOff>
      <xdr:row>3</xdr:row>
      <xdr:rowOff>57150</xdr:rowOff>
    </xdr:to>
    <xdr:sp macro="" textlink="">
      <xdr:nvSpPr>
        <xdr:cNvPr id="2" name="Retângulo de cantos arredondados 1">
          <a:hlinkClick xmlns:r="http://schemas.openxmlformats.org/officeDocument/2006/relationships" r:id="rId1" tooltip="Voltar"/>
        </xdr:cNvPr>
        <xdr:cNvSpPr/>
      </xdr:nvSpPr>
      <xdr:spPr>
        <a:xfrm>
          <a:off x="95250" y="314325"/>
          <a:ext cx="2080484" cy="323850"/>
        </a:xfrm>
        <a:prstGeom prst="roundRect">
          <a:avLst/>
        </a:prstGeom>
        <a:solidFill>
          <a:schemeClr val="accent5">
            <a:lumMod val="50000"/>
          </a:schemeClr>
        </a:solidFill>
        <a:ln w="28575" cmpd="sng">
          <a:noFill/>
        </a:ln>
        <a:scene3d>
          <a:camera prst="orthographicFront"/>
          <a:lightRig rig="threePt" dir="t"/>
        </a:scene3d>
        <a:sp3d>
          <a:bevelT/>
          <a:bevelB w="9525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Voltar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1318484</xdr:colOff>
      <xdr:row>2</xdr:row>
      <xdr:rowOff>133350</xdr:rowOff>
    </xdr:to>
    <xdr:sp macro="" textlink="">
      <xdr:nvSpPr>
        <xdr:cNvPr id="2" name="Retângulo de cantos arredondados 1">
          <a:hlinkClick xmlns:r="http://schemas.openxmlformats.org/officeDocument/2006/relationships" r:id="rId1" tooltip="Voltar"/>
        </xdr:cNvPr>
        <xdr:cNvSpPr/>
      </xdr:nvSpPr>
      <xdr:spPr>
        <a:xfrm>
          <a:off x="247650" y="190500"/>
          <a:ext cx="2080484" cy="323850"/>
        </a:xfrm>
        <a:prstGeom prst="roundRect">
          <a:avLst/>
        </a:prstGeom>
        <a:solidFill>
          <a:schemeClr val="accent5">
            <a:lumMod val="50000"/>
          </a:schemeClr>
        </a:solidFill>
        <a:ln w="28575" cmpd="sng">
          <a:noFill/>
        </a:ln>
        <a:scene3d>
          <a:camera prst="orthographicFront"/>
          <a:lightRig rig="threePt" dir="t"/>
        </a:scene3d>
        <a:sp3d>
          <a:bevelT/>
          <a:bevelB w="95250" h="1143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Voltar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 Venancio de Sena" refreshedDate="42429.30024340278" createdVersion="5" refreshedVersion="5" minRefreshableVersion="3" recordCount="1217">
  <cacheSource type="worksheet">
    <worksheetSource ref="A1:O1048576" sheet="base PAUSAS"/>
  </cacheSource>
  <cacheFields count="15">
    <cacheField name="Data" numFmtId="0">
      <sharedItems containsNonDate="0" containsDate="1" containsString="0" containsBlank="1" minDate="2015-10-01T00:00:00" maxDate="2016-02-28T00:00:00" count="120">
        <d v="2016-02-01T00:00:00"/>
        <d v="2016-02-02T00:00:00"/>
        <d v="2016-02-03T00:00:00"/>
        <d v="2016-02-04T00:00:00"/>
        <d v="2016-02-05T00:00:00"/>
        <d v="2016-02-06T00:00:00"/>
        <d v="2016-02-08T00:00:00"/>
        <d v="2016-02-10T00:00:00"/>
        <d v="2016-02-11T00:00:00"/>
        <d v="2016-02-12T00:00:00"/>
        <d v="2016-02-13T00:00:00"/>
        <d v="2016-02-15T00:00:00"/>
        <d v="2016-02-16T00:00:00"/>
        <d v="2016-02-17T00:00:00"/>
        <d v="2016-02-18T00:00:00"/>
        <d v="2016-02-19T00:00:00"/>
        <d v="2016-02-20T00:00:00"/>
        <d v="2016-02-22T00:00:00"/>
        <d v="2016-02-23T00:00:00"/>
        <d v="2016-02-24T00:00:00"/>
        <d v="2016-02-25T00:00:00"/>
        <d v="2016-02-26T00:00:00"/>
        <d v="2016-02-27T00:00:00"/>
        <m/>
        <d v="2015-10-24T00:00:00" u="1"/>
        <d v="2016-01-14T00:00:00" u="1"/>
        <d v="2015-11-05T00:00:00" u="1"/>
        <d v="2015-10-20T00:00:00" u="1"/>
        <d v="2015-10-16T00:00:00" u="1"/>
        <d v="2016-01-06T00:00:00" u="1"/>
        <d v="2015-10-08T00:00:00" u="1"/>
        <d v="2015-12-21T00:00:00" u="1"/>
        <d v="2015-12-17T00:00:00" u="1"/>
        <d v="2015-11-28T00:00:00" u="1"/>
        <d v="2015-12-09T00:00:00" u="1"/>
        <d v="2015-11-24T00:00:00" u="1"/>
        <d v="2015-12-05T00:00:00" u="1"/>
        <d v="2016-01-29T00:00:00" u="1"/>
        <d v="2015-12-01T00:00:00" u="1"/>
        <d v="2016-01-25T00:00:00" u="1"/>
        <d v="2015-11-16T00:00:00" u="1"/>
        <d v="2015-10-31T00:00:00" u="1"/>
        <d v="2016-01-21T00:00:00" u="1"/>
        <d v="2015-11-12T00:00:00" u="1"/>
        <d v="2015-10-27T00:00:00" u="1"/>
        <d v="2015-10-23T00:00:00" u="1"/>
        <d v="2016-01-13T00:00:00" u="1"/>
        <d v="2015-11-04T00:00:00" u="1"/>
        <d v="2015-10-19T00:00:00" u="1"/>
        <d v="2016-01-09T00:00:00" u="1"/>
        <d v="2015-10-15T00:00:00" u="1"/>
        <d v="2016-01-05T00:00:00" u="1"/>
        <d v="2015-12-28T00:00:00" u="1"/>
        <d v="2015-10-07T00:00:00" u="1"/>
        <d v="2015-12-24T00:00:00" u="1"/>
        <d v="2015-10-03T00:00:00" u="1"/>
        <d v="2015-12-16T00:00:00" u="1"/>
        <d v="2015-12-12T00:00:00" u="1"/>
        <d v="2015-11-27T00:00:00" u="1"/>
        <d v="2015-12-08T00:00:00" u="1"/>
        <d v="2015-11-23T00:00:00" u="1"/>
        <d v="2015-12-04T00:00:00" u="1"/>
        <d v="2016-01-28T00:00:00" u="1"/>
        <d v="2015-11-19T00:00:00" u="1"/>
        <d v="2015-10-30T00:00:00" u="1"/>
        <d v="2016-01-20T00:00:00" u="1"/>
        <d v="2015-11-11T00:00:00" u="1"/>
        <d v="2015-10-26T00:00:00" u="1"/>
        <d v="2016-01-16T00:00:00" u="1"/>
        <d v="2015-11-07T00:00:00" u="1"/>
        <d v="2015-10-22T00:00:00" u="1"/>
        <d v="2016-01-12T00:00:00" u="1"/>
        <d v="2015-11-03T00:00:00" u="1"/>
        <d v="2016-01-08T00:00:00" u="1"/>
        <d v="2015-10-14T00:00:00" u="1"/>
        <d v="2016-01-04T00:00:00" u="1"/>
        <d v="2015-10-10T00:00:00" u="1"/>
        <d v="2015-10-06T00:00:00" u="1"/>
        <d v="2015-12-23T00:00:00" u="1"/>
        <d v="2015-10-02T00:00:00" u="1"/>
        <d v="2015-12-19T00:00:00" u="1"/>
        <d v="2015-12-15T00:00:00" u="1"/>
        <d v="2015-11-30T00:00:00" u="1"/>
        <d v="2015-12-11T00:00:00" u="1"/>
        <d v="2015-11-26T00:00:00" u="1"/>
        <d v="2015-12-07T00:00:00" u="1"/>
        <d v="2015-12-03T00:00:00" u="1"/>
        <d v="2016-01-27T00:00:00" u="1"/>
        <d v="2015-11-18T00:00:00" u="1"/>
        <d v="2016-01-23T00:00:00" u="1"/>
        <d v="2015-11-14T00:00:00" u="1"/>
        <d v="2015-10-29T00:00:00" u="1"/>
        <d v="2016-01-19T00:00:00" u="1"/>
        <d v="2015-11-10T00:00:00" u="1"/>
        <d v="2016-01-15T00:00:00" u="1"/>
        <d v="2015-11-06T00:00:00" u="1"/>
        <d v="2015-10-21T00:00:00" u="1"/>
        <d v="2016-01-11T00:00:00" u="1"/>
        <d v="2015-10-17T00:00:00" u="1"/>
        <d v="2016-01-07T00:00:00" u="1"/>
        <d v="2015-10-13T00:00:00" u="1"/>
        <d v="2015-10-09T00:00:00" u="1"/>
        <d v="2015-12-26T00:00:00" u="1"/>
        <d v="2015-10-05T00:00:00" u="1"/>
        <d v="2015-12-22T00:00:00" u="1"/>
        <d v="2015-10-01T00:00:00" u="1"/>
        <d v="2015-12-18T00:00:00" u="1"/>
        <d v="2015-12-14T00:00:00" u="1"/>
        <d v="2015-12-10T00:00:00" u="1"/>
        <d v="2015-11-25T00:00:00" u="1"/>
        <d v="2016-01-30T00:00:00" u="1"/>
        <d v="2015-11-21T00:00:00" u="1"/>
        <d v="2015-12-02T00:00:00" u="1"/>
        <d v="2016-01-26T00:00:00" u="1"/>
        <d v="2015-11-17T00:00:00" u="1"/>
        <d v="2016-01-22T00:00:00" u="1"/>
        <d v="2015-11-13T00:00:00" u="1"/>
        <d v="2015-10-28T00:00:00" u="1"/>
        <d v="2016-01-18T00:00:00" u="1"/>
        <d v="2015-11-09T00:00:00" u="1"/>
      </sharedItems>
    </cacheField>
    <cacheField name="NomeCodi" numFmtId="0">
      <sharedItems containsBlank="1" count="38">
        <s v="KARINA SILVA DINIZ"/>
        <s v="DEISE OLIVEIRA SANTOS"/>
        <s v="EVERTON DE MOURA SOUTELO"/>
        <s v="JHONATA DA SILVA FIGUEIREDO"/>
        <s v="DEBORA CRISTINA BATISTA OLIVEIRA"/>
        <s v="DAIANY APARECIDA BEBIANO COSTA"/>
        <s v="RONNIE LIBANIO DE SA"/>
        <s v="THAUANI DE LIMA SOUZA"/>
        <s v="LARISSA BRITO DE LIMA"/>
        <s v="RUTH RAMOS COSTA"/>
        <s v="CLAUDIO CUENCA DIAS JUNIOR"/>
        <s v="KATIA SANTOS DA SILVA"/>
        <s v="JEAN CARLOS SILVA BOSCO"/>
        <s v="KEVIN DUARTE LEMOS DOS SANTOS"/>
        <s v="STEPHANIE INACIO ALVES"/>
        <s v="AMANDA SILVA DE OLIVEIRA"/>
        <s v="DINAELLE DE MELO COELHO SOUSA"/>
        <s v="THAIS CRISTINE QUAGUIO VIEIRA"/>
        <s v="ANA CELIA MARIANO RODRIGUES"/>
        <s v="JESSICA ALESSANDRA LIMA MOURA"/>
        <m/>
        <s v="ERICA CRISTINA DA SILVA" u="1"/>
        <s v="LORENA FERREIRA SANTOS FERNANDES" u="1"/>
        <s v="GUSTAVO FERREIRA DA SILVA" u="1"/>
        <s v="GABRIELA DOS SANTOS OLIVEIRA" u="1"/>
        <s v="NAIELE SILVA DO CARMO" u="1"/>
        <s v="JULIO CESAR MARTINS PUPINI" u="1"/>
        <s v="ANA PAULA DE OLIVEIRA AMARAL" u="1"/>
        <s v="RENATO MAMEDE DO ROSARIO" u="1"/>
        <s v="ELIAS BATISTA DA SILVA" u="1"/>
        <s v="GISELE NASCIMENTO  PEREIRA SANTOS" u="1"/>
        <s v="LEONARDO ROSTAIZER HESSEL RUFINO GOMES" u="1"/>
        <s v="LUANA FONTENELES LIMA" u="1"/>
        <s v="NATHIELI DANDARA SANTANA BARBOSA" u="1"/>
        <s v="JOSE EDUARDO MIOTO PISTOLATO" u="1"/>
        <s v="MARIANA CELIA DA SILVA NEVES" u="1"/>
        <s v="WAGNER OLIVEIRA SILVA" u="1"/>
        <s v="LETICIA DA SILVA FREITAS" u="1"/>
      </sharedItems>
    </cacheField>
    <cacheField name="Login" numFmtId="0">
      <sharedItems containsString="0" containsBlank="1" containsNumber="1" containsInteger="1" minValue="92030" maxValue="95173"/>
    </cacheField>
    <cacheField name="HEntrada" numFmtId="0">
      <sharedItems containsNonDate="0" containsDate="1" containsString="0" containsBlank="1" minDate="1899-12-30T08:00:00" maxDate="1899-12-30T15:00:00"/>
    </cacheField>
    <cacheField name="HSaida" numFmtId="0">
      <sharedItems containsNonDate="0" containsDate="1" containsString="0" containsBlank="1" minDate="1899-12-30T14:20:00" maxDate="1899-12-30T21:20:00"/>
    </cacheField>
    <cacheField name="DataHInicio" numFmtId="0">
      <sharedItems containsNonDate="0" containsDate="1" containsString="0" containsBlank="1" minDate="2016-02-01T09:20:54" maxDate="2016-02-27T20:05:51"/>
    </cacheField>
    <cacheField name="DataHFim" numFmtId="0">
      <sharedItems containsNonDate="0" containsDate="1" containsString="0" containsBlank="1" minDate="2016-02-01T09:30:12" maxDate="2016-02-27T20:15:57"/>
    </cacheField>
    <cacheField name="DifSegs" numFmtId="0">
      <sharedItems containsString="0" containsBlank="1" containsNumber="1" containsInteger="1" minValue="8" maxValue="22571"/>
    </cacheField>
    <cacheField name="DifMins" numFmtId="0">
      <sharedItems containsString="0" containsBlank="1" containsNumber="1" containsInteger="1" minValue="0" maxValue="376"/>
    </cacheField>
    <cacheField name="Agstate" numFmtId="0">
      <sharedItems containsString="0" containsBlank="1" containsNumber="1" containsInteger="1" minValue="0" maxValue="52"/>
    </cacheField>
    <cacheField name="AuxReason" numFmtId="0">
      <sharedItems containsString="0" containsBlank="1" containsNumber="1" containsInteger="1" minValue="0" maxValue="9" count="11">
        <n v="3"/>
        <n v="1"/>
        <n v="7"/>
        <n v="4"/>
        <n v="6"/>
        <n v="5"/>
        <n v="8"/>
        <m/>
        <n v="0" u="1"/>
        <n v="2" u="1"/>
        <n v="9" u="1"/>
      </sharedItems>
    </cacheField>
    <cacheField name="DURAÇÃO" numFmtId="0">
      <sharedItems containsNonDate="0" containsDate="1" containsString="0" containsBlank="1" minDate="1899-12-30T00:00:08" maxDate="1899-12-30T06:16:11"/>
    </cacheField>
    <cacheField name="CONTAGEM" numFmtId="0">
      <sharedItems containsString="0" containsBlank="1" containsNumber="1" containsInteger="1" minValue="1" maxValue="3"/>
    </cacheField>
    <cacheField name="INICIO" numFmtId="0">
      <sharedItems containsNonDate="0" containsDate="1" containsString="0" containsBlank="1" minDate="1899-12-30T08:45:20" maxDate="1899-12-30T20:18:27"/>
    </cacheField>
    <cacheField name="FIM" numFmtId="0">
      <sharedItems containsNonDate="0" containsDate="1" containsString="0" containsBlank="1" minDate="1899-12-30T08:47:59" maxDate="1899-12-30T21:32: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7">
  <r>
    <x v="0"/>
    <x v="0"/>
    <n v="92044"/>
    <d v="1899-12-30T08:00:00"/>
    <d v="1899-12-30T14:20:00"/>
    <d v="2016-02-01T09:20:54"/>
    <d v="2016-02-01T09:30:12"/>
    <n v="558"/>
    <n v="10"/>
    <n v="50"/>
    <x v="0"/>
    <d v="1899-12-30T00:09:18"/>
    <n v="1"/>
    <d v="1899-12-30T09:20:54"/>
    <d v="1899-12-30T09:30:12"/>
  </r>
  <r>
    <x v="0"/>
    <x v="1"/>
    <n v="92055"/>
    <d v="1899-12-30T08:50:00"/>
    <d v="1899-12-30T15:10:00"/>
    <d v="2016-02-01T09:30:08"/>
    <d v="2016-02-01T09:40:11"/>
    <n v="603"/>
    <n v="10"/>
    <n v="50"/>
    <x v="0"/>
    <d v="1899-12-30T00:10:03"/>
    <n v="1"/>
    <d v="1899-12-30T09:30:08"/>
    <d v="1899-12-30T09:40:11"/>
  </r>
  <r>
    <x v="0"/>
    <x v="2"/>
    <n v="92125"/>
    <d v="1899-12-30T08:50:00"/>
    <d v="1899-12-30T15:10:00"/>
    <d v="2016-02-01T09:50:38"/>
    <d v="2016-02-01T10:00:25"/>
    <n v="587"/>
    <n v="10"/>
    <n v="50"/>
    <x v="0"/>
    <d v="1899-12-30T00:09:47"/>
    <n v="1"/>
    <d v="1899-12-30T09:50:38"/>
    <d v="1899-12-30T10:00:25"/>
  </r>
  <r>
    <x v="0"/>
    <x v="3"/>
    <n v="92136"/>
    <d v="1899-12-30T08:40:00"/>
    <d v="1899-12-30T15:00:00"/>
    <d v="2016-02-01T10:00:08"/>
    <d v="2016-02-01T10:10:12"/>
    <n v="604"/>
    <n v="10"/>
    <n v="50"/>
    <x v="0"/>
    <d v="1899-12-30T00:10:04"/>
    <n v="1"/>
    <d v="1899-12-30T10:00:08"/>
    <d v="1899-12-30T10:10:12"/>
  </r>
  <r>
    <x v="0"/>
    <x v="4"/>
    <n v="95173"/>
    <d v="1899-12-30T11:40:00"/>
    <d v="1899-12-30T18:00:00"/>
    <d v="2016-02-01T10:10:13"/>
    <d v="2016-02-01T10:20:46"/>
    <n v="633"/>
    <n v="10"/>
    <n v="50"/>
    <x v="0"/>
    <d v="1899-12-30T00:10:33"/>
    <n v="1"/>
    <d v="1899-12-30T10:10:13"/>
    <d v="1899-12-30T10:20:46"/>
  </r>
  <r>
    <x v="0"/>
    <x v="5"/>
    <n v="92120"/>
    <d v="1899-12-30T08:50:00"/>
    <d v="1899-12-30T15:10:00"/>
    <d v="2016-02-01T10:10:29"/>
    <d v="2016-02-01T10:21:18"/>
    <n v="649"/>
    <n v="11"/>
    <n v="50"/>
    <x v="0"/>
    <d v="1899-12-30T00:10:49"/>
    <n v="1"/>
    <d v="1899-12-30T10:10:29"/>
    <d v="1899-12-30T10:21:18"/>
  </r>
  <r>
    <x v="0"/>
    <x v="6"/>
    <n v="92214"/>
    <d v="1899-12-30T08:40:00"/>
    <d v="1899-12-30T15:00:00"/>
    <d v="2016-02-01T10:25:05"/>
    <d v="2016-02-01T10:36:29"/>
    <n v="684"/>
    <n v="11"/>
    <n v="50"/>
    <x v="0"/>
    <d v="1899-12-30T00:11:24"/>
    <n v="1"/>
    <d v="1899-12-30T10:25:05"/>
    <d v="1899-12-30T10:36:29"/>
  </r>
  <r>
    <x v="0"/>
    <x v="7"/>
    <n v="92092"/>
    <d v="1899-12-30T08:50:00"/>
    <d v="1899-12-30T15:10:00"/>
    <d v="2016-02-01T10:40:06"/>
    <d v="2016-02-01T10:50:19"/>
    <n v="613"/>
    <n v="10"/>
    <n v="50"/>
    <x v="0"/>
    <d v="1899-12-30T00:10:13"/>
    <n v="1"/>
    <d v="1899-12-30T10:40:06"/>
    <d v="1899-12-30T10:50:19"/>
  </r>
  <r>
    <x v="0"/>
    <x v="5"/>
    <n v="92120"/>
    <d v="1899-12-30T08:50:00"/>
    <d v="1899-12-30T15:10:00"/>
    <d v="2016-02-01T11:00:15"/>
    <d v="2016-02-01T11:20:21"/>
    <n v="1206"/>
    <n v="20"/>
    <n v="50"/>
    <x v="1"/>
    <d v="1899-12-30T00:20:06"/>
    <n v="1"/>
    <d v="1899-12-30T11:00:15"/>
    <d v="1899-12-30T11:20:21"/>
  </r>
  <r>
    <x v="0"/>
    <x v="3"/>
    <n v="92136"/>
    <d v="1899-12-30T08:40:00"/>
    <d v="1899-12-30T15:00:00"/>
    <d v="2016-02-01T11:01:02"/>
    <d v="2016-02-01T11:21:17"/>
    <n v="1215"/>
    <n v="20"/>
    <n v="50"/>
    <x v="1"/>
    <d v="1899-12-30T00:20:15"/>
    <n v="1"/>
    <d v="1899-12-30T11:01:02"/>
    <d v="1899-12-30T11:21:17"/>
  </r>
  <r>
    <x v="0"/>
    <x v="0"/>
    <n v="92044"/>
    <d v="1899-12-30T08:00:00"/>
    <d v="1899-12-30T14:20:00"/>
    <d v="2016-02-01T11:20:04"/>
    <d v="2016-02-01T11:40:17"/>
    <n v="1213"/>
    <n v="20"/>
    <n v="50"/>
    <x v="1"/>
    <d v="1899-12-30T00:20:13"/>
    <n v="1"/>
    <d v="1899-12-30T11:20:04"/>
    <d v="1899-12-30T11:40:17"/>
  </r>
  <r>
    <x v="0"/>
    <x v="2"/>
    <n v="92125"/>
    <d v="1899-12-30T08:50:00"/>
    <d v="1899-12-30T15:10:00"/>
    <d v="2016-02-01T11:20:20"/>
    <d v="2016-02-01T11:40:25"/>
    <n v="1205"/>
    <n v="20"/>
    <n v="50"/>
    <x v="1"/>
    <d v="1899-12-30T00:20:05"/>
    <n v="1"/>
    <d v="1899-12-30T11:20:20"/>
    <d v="1899-12-30T11:40:25"/>
  </r>
  <r>
    <x v="0"/>
    <x v="1"/>
    <n v="92055"/>
    <d v="1899-12-30T08:50:00"/>
    <d v="1899-12-30T15:10:00"/>
    <d v="2016-02-01T11:40:10"/>
    <d v="2016-02-01T12:00:15"/>
    <n v="1205"/>
    <n v="20"/>
    <n v="50"/>
    <x v="1"/>
    <d v="1899-12-30T00:20:05"/>
    <n v="1"/>
    <d v="1899-12-30T11:40:10"/>
    <d v="1899-12-30T12:00:15"/>
  </r>
  <r>
    <x v="0"/>
    <x v="7"/>
    <n v="92092"/>
    <d v="1899-12-30T08:50:00"/>
    <d v="1899-12-30T15:10:00"/>
    <d v="2016-02-01T11:50:04"/>
    <d v="2016-02-01T12:10:24"/>
    <n v="1220"/>
    <n v="20"/>
    <n v="50"/>
    <x v="1"/>
    <d v="1899-12-30T00:20:20"/>
    <n v="1"/>
    <d v="1899-12-30T11:50:04"/>
    <d v="1899-12-30T12:10:24"/>
  </r>
  <r>
    <x v="0"/>
    <x v="6"/>
    <n v="92214"/>
    <d v="1899-12-30T08:40:00"/>
    <d v="1899-12-30T15:00:00"/>
    <d v="2016-02-01T12:15:07"/>
    <d v="2016-02-01T12:35:32"/>
    <n v="1225"/>
    <n v="20"/>
    <n v="50"/>
    <x v="1"/>
    <d v="1899-12-30T00:20:25"/>
    <n v="1"/>
    <d v="1899-12-30T12:15:07"/>
    <d v="1899-12-30T12:35:32"/>
  </r>
  <r>
    <x v="0"/>
    <x v="4"/>
    <n v="95173"/>
    <d v="1899-12-30T11:40:00"/>
    <d v="1899-12-30T18:00:00"/>
    <d v="2016-02-01T12:26:27"/>
    <d v="2016-02-01T12:27:41"/>
    <n v="74"/>
    <n v="1"/>
    <n v="50"/>
    <x v="2"/>
    <d v="1899-12-30T00:01:14"/>
    <n v="1"/>
    <d v="1899-12-30T12:26:27"/>
    <d v="1899-12-30T12:27:41"/>
  </r>
  <r>
    <x v="0"/>
    <x v="0"/>
    <n v="92044"/>
    <d v="1899-12-30T08:00:00"/>
    <d v="1899-12-30T14:20:00"/>
    <d v="2016-02-01T12:30:07"/>
    <d v="2016-02-01T12:40:37"/>
    <n v="630"/>
    <n v="10"/>
    <n v="50"/>
    <x v="0"/>
    <d v="1899-12-30T00:10:30"/>
    <n v="2"/>
    <d v="1899-12-30T12:30:07"/>
    <d v="1899-12-30T12:40:37"/>
  </r>
  <r>
    <x v="0"/>
    <x v="1"/>
    <n v="92055"/>
    <d v="1899-12-30T08:50:00"/>
    <d v="1899-12-30T15:10:00"/>
    <d v="2016-02-01T12:40:01"/>
    <d v="2016-02-01T12:50:09"/>
    <n v="608"/>
    <n v="10"/>
    <n v="50"/>
    <x v="0"/>
    <d v="1899-12-30T00:10:08"/>
    <n v="2"/>
    <d v="1899-12-30T12:40:01"/>
    <d v="1899-12-30T12:50:09"/>
  </r>
  <r>
    <x v="0"/>
    <x v="3"/>
    <n v="92136"/>
    <d v="1899-12-30T08:40:00"/>
    <d v="1899-12-30T15:00:00"/>
    <d v="2016-02-01T13:01:29"/>
    <d v="2016-02-01T13:11:29"/>
    <n v="600"/>
    <n v="10"/>
    <n v="50"/>
    <x v="0"/>
    <d v="1899-12-30T00:10:00"/>
    <n v="2"/>
    <d v="1899-12-30T13:01:29"/>
    <d v="1899-12-30T13:11:29"/>
  </r>
  <r>
    <x v="0"/>
    <x v="4"/>
    <n v="95173"/>
    <d v="1899-12-30T11:40:00"/>
    <d v="1899-12-30T18:00:00"/>
    <d v="2016-02-01T13:09:29"/>
    <d v="2016-02-01T13:29:32"/>
    <n v="1203"/>
    <n v="20"/>
    <n v="50"/>
    <x v="1"/>
    <d v="1899-12-30T00:20:03"/>
    <n v="1"/>
    <d v="1899-12-30T13:09:29"/>
    <d v="1899-12-30T13:29:32"/>
  </r>
  <r>
    <x v="0"/>
    <x v="7"/>
    <n v="92092"/>
    <d v="1899-12-30T08:50:00"/>
    <d v="1899-12-30T15:10:00"/>
    <d v="2016-02-01T13:10:05"/>
    <d v="2016-02-01T13:20:38"/>
    <n v="633"/>
    <n v="10"/>
    <n v="50"/>
    <x v="0"/>
    <d v="1899-12-30T00:10:33"/>
    <n v="2"/>
    <d v="1899-12-30T13:10:05"/>
    <d v="1899-12-30T13:20:38"/>
  </r>
  <r>
    <x v="0"/>
    <x v="2"/>
    <n v="92125"/>
    <d v="1899-12-30T08:50:00"/>
    <d v="1899-12-30T15:10:00"/>
    <d v="2016-02-01T13:10:14"/>
    <d v="2016-02-01T13:20:44"/>
    <n v="630"/>
    <n v="10"/>
    <n v="50"/>
    <x v="0"/>
    <d v="1899-12-30T00:10:30"/>
    <n v="2"/>
    <d v="1899-12-30T13:10:14"/>
    <d v="1899-12-30T13:20:44"/>
  </r>
  <r>
    <x v="0"/>
    <x v="5"/>
    <n v="92120"/>
    <d v="1899-12-30T08:50:00"/>
    <d v="1899-12-30T15:10:00"/>
    <d v="2016-02-01T13:20:27"/>
    <d v="2016-02-01T13:30:24"/>
    <n v="597"/>
    <n v="10"/>
    <n v="50"/>
    <x v="0"/>
    <d v="1899-12-30T00:09:57"/>
    <n v="2"/>
    <d v="1899-12-30T13:20:27"/>
    <d v="1899-12-30T13:30:24"/>
  </r>
  <r>
    <x v="0"/>
    <x v="6"/>
    <n v="92214"/>
    <d v="1899-12-30T08:40:00"/>
    <d v="1899-12-30T15:00:00"/>
    <d v="2016-02-01T13:21:13"/>
    <d v="2016-02-01T13:30:43"/>
    <n v="570"/>
    <n v="9"/>
    <n v="50"/>
    <x v="0"/>
    <d v="1899-12-30T00:09:30"/>
    <n v="2"/>
    <d v="1899-12-30T13:21:13"/>
    <d v="1899-12-30T13:30:43"/>
  </r>
  <r>
    <x v="0"/>
    <x v="4"/>
    <n v="95173"/>
    <d v="1899-12-30T11:40:00"/>
    <d v="1899-12-30T18:00:00"/>
    <d v="2016-02-01T13:59:53"/>
    <d v="2016-02-01T14:10:18"/>
    <n v="625"/>
    <n v="11"/>
    <n v="50"/>
    <x v="0"/>
    <d v="1899-12-30T00:10:25"/>
    <n v="2"/>
    <d v="1899-12-30T13:59:53"/>
    <d v="1899-12-30T14:10:18"/>
  </r>
  <r>
    <x v="0"/>
    <x v="8"/>
    <n v="95049"/>
    <d v="1899-12-30T15:00:00"/>
    <d v="1899-12-30T21:20:00"/>
    <d v="2016-02-01T15:10:04"/>
    <d v="2016-02-01T15:19:38"/>
    <n v="574"/>
    <n v="9"/>
    <n v="50"/>
    <x v="0"/>
    <d v="1899-12-30T00:09:34"/>
    <n v="1"/>
    <d v="1899-12-30T15:10:04"/>
    <d v="1899-12-30T15:19:38"/>
  </r>
  <r>
    <x v="0"/>
    <x v="9"/>
    <n v="92031"/>
    <d v="1899-12-30T14:00:00"/>
    <d v="1899-12-30T20:20:00"/>
    <d v="2016-02-01T15:29:49"/>
    <d v="2016-02-01T15:40:18"/>
    <n v="629"/>
    <n v="11"/>
    <n v="50"/>
    <x v="0"/>
    <d v="1899-12-30T00:10:29"/>
    <n v="1"/>
    <d v="1899-12-30T15:29:49"/>
    <d v="1899-12-30T15:40:18"/>
  </r>
  <r>
    <x v="0"/>
    <x v="10"/>
    <n v="95005"/>
    <d v="1899-12-30T14:00:00"/>
    <d v="1899-12-30T20:20:00"/>
    <d v="2016-02-01T15:33:08"/>
    <d v="2016-02-01T15:43:19"/>
    <n v="611"/>
    <n v="10"/>
    <n v="50"/>
    <x v="0"/>
    <d v="1899-12-30T00:10:11"/>
    <n v="1"/>
    <d v="1899-12-30T15:33:08"/>
    <d v="1899-12-30T15:43:19"/>
  </r>
  <r>
    <x v="0"/>
    <x v="11"/>
    <n v="93346"/>
    <d v="1899-12-30T15:00:00"/>
    <d v="1899-12-30T21:20:00"/>
    <d v="2016-02-01T16:01:21"/>
    <d v="2016-02-01T16:11:39"/>
    <n v="618"/>
    <n v="10"/>
    <n v="50"/>
    <x v="0"/>
    <d v="1899-12-30T00:10:18"/>
    <n v="1"/>
    <d v="1899-12-30T16:01:21"/>
    <d v="1899-12-30T16:11:39"/>
  </r>
  <r>
    <x v="0"/>
    <x v="12"/>
    <n v="92200"/>
    <d v="1899-12-30T15:00:00"/>
    <d v="1899-12-30T21:20:00"/>
    <d v="2016-02-01T16:13:12"/>
    <d v="2016-02-01T16:23:09"/>
    <n v="597"/>
    <n v="10"/>
    <n v="50"/>
    <x v="0"/>
    <d v="1899-12-30T00:09:57"/>
    <n v="1"/>
    <d v="1899-12-30T16:13:12"/>
    <d v="1899-12-30T16:23:09"/>
  </r>
  <r>
    <x v="0"/>
    <x v="13"/>
    <n v="93528"/>
    <d v="1899-12-30T14:50:00"/>
    <d v="1899-12-30T21:10:00"/>
    <d v="2016-02-01T16:30:48"/>
    <d v="2016-02-01T16:42:34"/>
    <n v="706"/>
    <n v="12"/>
    <n v="50"/>
    <x v="0"/>
    <d v="1899-12-30T00:11:46"/>
    <n v="1"/>
    <d v="1899-12-30T16:30:48"/>
    <d v="1899-12-30T16:42:34"/>
  </r>
  <r>
    <x v="0"/>
    <x v="14"/>
    <n v="92030"/>
    <d v="1899-12-30T15:00:00"/>
    <d v="1899-12-30T21:20:00"/>
    <d v="2016-02-01T16:33:58"/>
    <d v="2016-02-01T16:44:46"/>
    <n v="648"/>
    <n v="11"/>
    <n v="50"/>
    <x v="0"/>
    <d v="1899-12-30T00:10:48"/>
    <n v="1"/>
    <d v="1899-12-30T16:33:58"/>
    <d v="1899-12-30T16:44:46"/>
  </r>
  <r>
    <x v="0"/>
    <x v="15"/>
    <n v="95061"/>
    <d v="1899-12-30T08:40:00"/>
    <d v="1899-12-30T15:00:00"/>
    <d v="2016-02-01T16:40:07"/>
    <d v="2016-02-01T16:50:42"/>
    <n v="635"/>
    <n v="10"/>
    <n v="50"/>
    <x v="0"/>
    <d v="1899-12-30T00:10:35"/>
    <n v="1"/>
    <d v="1899-12-30T16:40:07"/>
    <d v="1899-12-30T16:50:42"/>
  </r>
  <r>
    <x v="0"/>
    <x v="16"/>
    <n v="92065"/>
    <d v="1899-12-30T15:00:00"/>
    <d v="1899-12-30T21:20:00"/>
    <d v="2016-02-01T16:40:59"/>
    <d v="2016-02-01T16:52:34"/>
    <n v="695"/>
    <n v="12"/>
    <n v="50"/>
    <x v="0"/>
    <d v="1899-12-30T00:11:35"/>
    <n v="1"/>
    <d v="1899-12-30T16:40:59"/>
    <d v="1899-12-30T16:52:34"/>
  </r>
  <r>
    <x v="0"/>
    <x v="17"/>
    <n v="92217"/>
    <d v="1899-12-30T15:00:00"/>
    <d v="1899-12-30T21:20:00"/>
    <d v="2016-02-01T17:04:33"/>
    <d v="2016-02-01T17:15:00"/>
    <n v="627"/>
    <n v="11"/>
    <n v="50"/>
    <x v="0"/>
    <d v="1899-12-30T00:10:27"/>
    <n v="1"/>
    <d v="1899-12-30T17:04:33"/>
    <d v="1899-12-30T17:15:00"/>
  </r>
  <r>
    <x v="0"/>
    <x v="10"/>
    <n v="95005"/>
    <d v="1899-12-30T14:00:00"/>
    <d v="1899-12-30T20:20:00"/>
    <d v="2016-02-01T17:06:57"/>
    <d v="2016-02-01T17:23:15"/>
    <n v="978"/>
    <n v="17"/>
    <n v="50"/>
    <x v="1"/>
    <d v="1899-12-30T00:16:18"/>
    <n v="1"/>
    <d v="1899-12-30T17:06:57"/>
    <d v="1899-12-30T17:23:15"/>
  </r>
  <r>
    <x v="0"/>
    <x v="8"/>
    <n v="95049"/>
    <d v="1899-12-30T15:00:00"/>
    <d v="1899-12-30T21:20:00"/>
    <d v="2016-02-01T17:20:04"/>
    <d v="2016-02-01T17:39:45"/>
    <n v="1181"/>
    <n v="19"/>
    <n v="50"/>
    <x v="1"/>
    <d v="1899-12-30T00:19:41"/>
    <n v="1"/>
    <d v="1899-12-30T17:20:04"/>
    <d v="1899-12-30T17:39:45"/>
  </r>
  <r>
    <x v="0"/>
    <x v="15"/>
    <n v="95061"/>
    <d v="1899-12-30T08:40:00"/>
    <d v="1899-12-30T15:00:00"/>
    <d v="2016-02-01T17:45:06"/>
    <d v="2016-02-01T17:49:56"/>
    <n v="290"/>
    <n v="4"/>
    <n v="50"/>
    <x v="2"/>
    <d v="1899-12-30T00:04:50"/>
    <n v="1"/>
    <d v="1899-12-30T17:45:06"/>
    <d v="1899-12-30T17:49:56"/>
  </r>
  <r>
    <x v="0"/>
    <x v="9"/>
    <n v="92031"/>
    <d v="1899-12-30T14:00:00"/>
    <d v="1899-12-30T20:20:00"/>
    <d v="2016-02-01T18:01:19"/>
    <d v="2016-02-01T18:21:32"/>
    <n v="1213"/>
    <n v="20"/>
    <n v="50"/>
    <x v="1"/>
    <d v="1899-12-30T00:20:13"/>
    <n v="1"/>
    <d v="1899-12-30T18:01:19"/>
    <d v="1899-12-30T18:21:32"/>
  </r>
  <r>
    <x v="0"/>
    <x v="16"/>
    <n v="92065"/>
    <d v="1899-12-30T15:00:00"/>
    <d v="1899-12-30T21:20:00"/>
    <d v="2016-02-01T18:21:00"/>
    <d v="2016-02-01T18:44:02"/>
    <n v="1382"/>
    <n v="23"/>
    <n v="50"/>
    <x v="1"/>
    <d v="1899-12-30T00:23:02"/>
    <n v="1"/>
    <d v="1899-12-30T18:21:00"/>
    <d v="1899-12-30T18:44:02"/>
  </r>
  <r>
    <x v="0"/>
    <x v="12"/>
    <n v="92200"/>
    <d v="1899-12-30T15:00:00"/>
    <d v="1899-12-30T21:20:00"/>
    <d v="2016-02-01T18:25:52"/>
    <d v="2016-02-01T18:45:20"/>
    <n v="1168"/>
    <n v="20"/>
    <n v="50"/>
    <x v="1"/>
    <d v="1899-12-30T00:19:28"/>
    <n v="1"/>
    <d v="1899-12-30T18:25:52"/>
    <d v="1899-12-30T18:45:20"/>
  </r>
  <r>
    <x v="0"/>
    <x v="13"/>
    <n v="93528"/>
    <d v="1899-12-30T14:50:00"/>
    <d v="1899-12-30T21:10:00"/>
    <d v="2016-02-01T18:40:42"/>
    <d v="2016-02-01T19:01:42"/>
    <n v="1260"/>
    <n v="21"/>
    <n v="50"/>
    <x v="1"/>
    <d v="1899-12-30T00:21:00"/>
    <n v="1"/>
    <d v="1899-12-30T18:40:42"/>
    <d v="1899-12-30T19:01:42"/>
  </r>
  <r>
    <x v="0"/>
    <x v="10"/>
    <n v="95005"/>
    <d v="1899-12-30T14:00:00"/>
    <d v="1899-12-30T20:20:00"/>
    <d v="2016-02-01T19:00:16"/>
    <d v="2016-02-01T19:10:09"/>
    <n v="593"/>
    <n v="10"/>
    <n v="50"/>
    <x v="0"/>
    <d v="1899-12-30T00:09:53"/>
    <n v="2"/>
    <d v="1899-12-30T19:00:16"/>
    <d v="1899-12-30T19:10:09"/>
  </r>
  <r>
    <x v="0"/>
    <x v="17"/>
    <n v="92217"/>
    <d v="1899-12-30T15:00:00"/>
    <d v="1899-12-30T21:20:00"/>
    <d v="2016-02-01T19:00:56"/>
    <d v="2016-02-01T19:20:36"/>
    <n v="1180"/>
    <n v="20"/>
    <n v="50"/>
    <x v="1"/>
    <d v="1899-12-30T00:19:40"/>
    <n v="1"/>
    <d v="1899-12-30T19:00:56"/>
    <d v="1899-12-30T19:20:36"/>
  </r>
  <r>
    <x v="0"/>
    <x v="14"/>
    <n v="92030"/>
    <d v="1899-12-30T15:00:00"/>
    <d v="1899-12-30T21:20:00"/>
    <d v="2016-02-01T19:10:24"/>
    <d v="2016-02-01T19:30:24"/>
    <n v="1200"/>
    <n v="20"/>
    <n v="50"/>
    <x v="1"/>
    <d v="1899-12-30T00:20:00"/>
    <n v="1"/>
    <d v="1899-12-30T19:10:24"/>
    <d v="1899-12-30T19:30:24"/>
  </r>
  <r>
    <x v="0"/>
    <x v="8"/>
    <n v="95049"/>
    <d v="1899-12-30T15:00:00"/>
    <d v="1899-12-30T21:20:00"/>
    <d v="2016-02-01T19:11:01"/>
    <d v="2016-02-01T19:21:07"/>
    <n v="606"/>
    <n v="10"/>
    <n v="50"/>
    <x v="0"/>
    <d v="1899-12-30T00:10:06"/>
    <n v="2"/>
    <d v="1899-12-30T19:11:01"/>
    <d v="1899-12-30T19:21:07"/>
  </r>
  <r>
    <x v="0"/>
    <x v="9"/>
    <n v="92031"/>
    <d v="1899-12-30T14:00:00"/>
    <d v="1899-12-30T20:20:00"/>
    <d v="2016-02-01T19:20:07"/>
    <d v="2016-02-01T19:30:18"/>
    <n v="611"/>
    <n v="10"/>
    <n v="50"/>
    <x v="0"/>
    <d v="1899-12-30T00:10:11"/>
    <n v="2"/>
    <d v="1899-12-30T19:20:07"/>
    <d v="1899-12-30T19:30:18"/>
  </r>
  <r>
    <x v="0"/>
    <x v="12"/>
    <n v="92200"/>
    <d v="1899-12-30T15:00:00"/>
    <d v="1899-12-30T21:20:00"/>
    <d v="2016-02-01T19:31:58"/>
    <d v="2016-02-01T19:41:58"/>
    <n v="600"/>
    <n v="10"/>
    <n v="50"/>
    <x v="0"/>
    <d v="1899-12-30T00:10:00"/>
    <n v="2"/>
    <d v="1899-12-30T19:31:58"/>
    <d v="1899-12-30T19:41:58"/>
  </r>
  <r>
    <x v="0"/>
    <x v="16"/>
    <n v="92065"/>
    <d v="1899-12-30T15:00:00"/>
    <d v="1899-12-30T21:20:00"/>
    <d v="2016-02-01T19:46:53"/>
    <d v="2016-02-01T19:56:19"/>
    <n v="566"/>
    <n v="10"/>
    <n v="50"/>
    <x v="0"/>
    <d v="1899-12-30T00:09:26"/>
    <n v="2"/>
    <d v="1899-12-30T19:46:53"/>
    <d v="1899-12-30T19:56:19"/>
  </r>
  <r>
    <x v="0"/>
    <x v="17"/>
    <n v="92217"/>
    <d v="1899-12-30T15:00:00"/>
    <d v="1899-12-30T21:20:00"/>
    <d v="2016-02-01T19:50:38"/>
    <d v="2016-02-01T20:13:59"/>
    <n v="1401"/>
    <n v="23"/>
    <n v="50"/>
    <x v="0"/>
    <d v="1899-12-30T00:23:21"/>
    <n v="2"/>
    <d v="1899-12-30T19:50:38"/>
    <d v="1899-12-30T20:13:59"/>
  </r>
  <r>
    <x v="0"/>
    <x v="13"/>
    <n v="93528"/>
    <d v="1899-12-30T14:50:00"/>
    <d v="1899-12-30T21:10:00"/>
    <d v="2016-02-01T19:51:47"/>
    <d v="2016-02-01T20:02:30"/>
    <n v="643"/>
    <n v="11"/>
    <n v="50"/>
    <x v="0"/>
    <d v="1899-12-30T00:10:43"/>
    <n v="2"/>
    <d v="1899-12-30T19:51:47"/>
    <d v="1899-12-30T20:02:30"/>
  </r>
  <r>
    <x v="0"/>
    <x v="14"/>
    <n v="92030"/>
    <d v="1899-12-30T15:00:00"/>
    <d v="1899-12-30T21:20:00"/>
    <d v="2016-02-01T20:10:11"/>
    <d v="2016-02-01T20:20:30"/>
    <n v="619"/>
    <n v="10"/>
    <n v="50"/>
    <x v="0"/>
    <d v="1899-12-30T00:10:19"/>
    <n v="2"/>
    <d v="1899-12-30T20:10:11"/>
    <d v="1899-12-30T20:20:30"/>
  </r>
  <r>
    <x v="0"/>
    <x v="18"/>
    <n v="92137"/>
    <d v="1899-12-30T08:40:00"/>
    <d v="1899-12-30T15:00:00"/>
    <d v="2016-02-01T10:20:02"/>
    <d v="2016-02-01T10:30:17"/>
    <n v="615"/>
    <n v="10"/>
    <n v="50"/>
    <x v="0"/>
    <d v="1899-12-30T00:10:15"/>
    <n v="1"/>
    <d v="1899-12-30T10:20:02"/>
    <d v="1899-12-30T10:30:17"/>
  </r>
  <r>
    <x v="0"/>
    <x v="18"/>
    <n v="92137"/>
    <d v="1899-12-30T08:40:00"/>
    <d v="1899-12-30T15:00:00"/>
    <d v="2016-02-01T12:20:02"/>
    <d v="2016-02-01T12:40:39"/>
    <n v="1237"/>
    <n v="20"/>
    <n v="50"/>
    <x v="1"/>
    <d v="1899-12-30T00:20:37"/>
    <n v="1"/>
    <d v="1899-12-30T12:20:02"/>
    <d v="1899-12-30T12:40:39"/>
  </r>
  <r>
    <x v="0"/>
    <x v="18"/>
    <n v="92137"/>
    <d v="1899-12-30T08:40:00"/>
    <d v="1899-12-30T15:00:00"/>
    <d v="2016-02-01T13:46:11"/>
    <d v="2016-02-01T13:56:42"/>
    <n v="631"/>
    <n v="10"/>
    <n v="50"/>
    <x v="0"/>
    <d v="1899-12-30T00:10:31"/>
    <n v="2"/>
    <d v="1899-12-30T13:46:11"/>
    <d v="1899-12-30T13:56:42"/>
  </r>
  <r>
    <x v="0"/>
    <x v="18"/>
    <n v="92137"/>
    <d v="1899-12-30T08:40:00"/>
    <d v="1899-12-30T15:00:00"/>
    <d v="2016-02-01T14:02:57"/>
    <d v="2016-02-01T14:14:14"/>
    <n v="677"/>
    <n v="12"/>
    <n v="50"/>
    <x v="3"/>
    <d v="1899-12-30T00:11:17"/>
    <n v="1"/>
    <d v="1899-12-30T14:02:57"/>
    <d v="1899-12-30T14:14:14"/>
  </r>
  <r>
    <x v="1"/>
    <x v="2"/>
    <n v="92125"/>
    <d v="1899-12-30T08:50:00"/>
    <d v="1899-12-30T15:10:00"/>
    <d v="2016-02-02T08:45:20"/>
    <d v="2016-02-02T08:47:59"/>
    <n v="159"/>
    <n v="2"/>
    <n v="50"/>
    <x v="3"/>
    <d v="1899-12-30T00:02:39"/>
    <n v="1"/>
    <d v="1899-12-30T08:45:20"/>
    <d v="1899-12-30T08:47:59"/>
  </r>
  <r>
    <x v="1"/>
    <x v="0"/>
    <n v="92044"/>
    <d v="1899-12-30T08:00:00"/>
    <d v="1899-12-30T14:20:00"/>
    <d v="2016-02-02T09:20:02"/>
    <d v="2016-02-02T09:30:09"/>
    <n v="607"/>
    <n v="10"/>
    <n v="50"/>
    <x v="0"/>
    <d v="1899-12-30T00:10:07"/>
    <n v="1"/>
    <d v="1899-12-30T09:20:02"/>
    <d v="1899-12-30T09:30:09"/>
  </r>
  <r>
    <x v="1"/>
    <x v="1"/>
    <n v="92055"/>
    <d v="1899-12-30T08:50:00"/>
    <d v="1899-12-30T15:10:00"/>
    <d v="2016-02-02T09:30:05"/>
    <d v="2016-02-02T09:40:03"/>
    <n v="598"/>
    <n v="10"/>
    <n v="50"/>
    <x v="0"/>
    <d v="1899-12-30T00:09:58"/>
    <n v="1"/>
    <d v="1899-12-30T09:30:05"/>
    <d v="1899-12-30T09:40:03"/>
  </r>
  <r>
    <x v="1"/>
    <x v="19"/>
    <n v="93247"/>
    <d v="1899-12-30T08:00:00"/>
    <d v="1899-12-30T14:20:00"/>
    <d v="2016-02-02T09:40:21"/>
    <d v="2016-02-02T09:50:19"/>
    <n v="598"/>
    <n v="10"/>
    <n v="50"/>
    <x v="0"/>
    <d v="1899-12-30T00:09:58"/>
    <n v="1"/>
    <d v="1899-12-30T09:40:21"/>
    <d v="1899-12-30T09:50:19"/>
  </r>
  <r>
    <x v="1"/>
    <x v="2"/>
    <n v="92125"/>
    <d v="1899-12-30T08:50:00"/>
    <d v="1899-12-30T15:10:00"/>
    <d v="2016-02-02T09:49:59"/>
    <d v="2016-02-02T10:00:17"/>
    <n v="618"/>
    <n v="11"/>
    <n v="50"/>
    <x v="0"/>
    <d v="1899-12-30T00:10:18"/>
    <n v="1"/>
    <d v="1899-12-30T09:49:59"/>
    <d v="1899-12-30T10:00:17"/>
  </r>
  <r>
    <x v="1"/>
    <x v="3"/>
    <n v="92136"/>
    <d v="1899-12-30T08:40:00"/>
    <d v="1899-12-30T15:00:00"/>
    <d v="2016-02-02T09:59:58"/>
    <d v="2016-02-02T10:10:03"/>
    <n v="605"/>
    <n v="11"/>
    <n v="50"/>
    <x v="0"/>
    <d v="1899-12-30T00:10:05"/>
    <n v="1"/>
    <d v="1899-12-30T09:59:58"/>
    <d v="1899-12-30T10:10:03"/>
  </r>
  <r>
    <x v="1"/>
    <x v="2"/>
    <n v="92125"/>
    <d v="1899-12-30T08:50:00"/>
    <d v="1899-12-30T15:10:00"/>
    <d v="2016-02-02T10:00:17"/>
    <d v="2016-02-02T10:08:48"/>
    <n v="511"/>
    <n v="8"/>
    <n v="50"/>
    <x v="2"/>
    <d v="1899-12-30T00:08:31"/>
    <n v="1"/>
    <d v="1899-12-30T10:00:17"/>
    <d v="1899-12-30T10:08:48"/>
  </r>
  <r>
    <x v="1"/>
    <x v="4"/>
    <n v="95173"/>
    <d v="1899-12-30T11:40:00"/>
    <d v="1899-12-30T18:00:00"/>
    <d v="2016-02-02T10:09:58"/>
    <d v="2016-02-02T10:20:42"/>
    <n v="644"/>
    <n v="11"/>
    <n v="50"/>
    <x v="0"/>
    <d v="1899-12-30T00:10:44"/>
    <n v="1"/>
    <d v="1899-12-30T10:09:58"/>
    <d v="1899-12-30T10:20:42"/>
  </r>
  <r>
    <x v="1"/>
    <x v="5"/>
    <n v="92120"/>
    <d v="1899-12-30T08:50:00"/>
    <d v="1899-12-30T15:10:00"/>
    <d v="2016-02-02T10:10:41"/>
    <d v="2016-02-02T10:20:34"/>
    <n v="593"/>
    <n v="10"/>
    <n v="50"/>
    <x v="0"/>
    <d v="1899-12-30T00:09:53"/>
    <n v="1"/>
    <d v="1899-12-30T10:10:41"/>
    <d v="1899-12-30T10:20:34"/>
  </r>
  <r>
    <x v="1"/>
    <x v="6"/>
    <n v="92214"/>
    <d v="1899-12-30T08:40:00"/>
    <d v="1899-12-30T15:00:00"/>
    <d v="2016-02-02T10:19:53"/>
    <d v="2016-02-02T10:30:21"/>
    <n v="628"/>
    <n v="11"/>
    <n v="50"/>
    <x v="0"/>
    <d v="1899-12-30T00:10:28"/>
    <n v="1"/>
    <d v="1899-12-30T10:19:53"/>
    <d v="1899-12-30T10:30:21"/>
  </r>
  <r>
    <x v="1"/>
    <x v="18"/>
    <n v="92137"/>
    <d v="1899-12-30T08:40:00"/>
    <d v="1899-12-30T15:00:00"/>
    <d v="2016-02-02T10:20:41"/>
    <d v="2016-02-02T10:31:00"/>
    <n v="619"/>
    <n v="11"/>
    <n v="50"/>
    <x v="0"/>
    <d v="1899-12-30T00:10:19"/>
    <n v="1"/>
    <d v="1899-12-30T10:20:41"/>
    <d v="1899-12-30T10:31:00"/>
  </r>
  <r>
    <x v="1"/>
    <x v="7"/>
    <n v="92092"/>
    <d v="1899-12-30T08:50:00"/>
    <d v="1899-12-30T15:10:00"/>
    <d v="2016-02-02T10:39:59"/>
    <d v="2016-02-02T10:50:11"/>
    <n v="612"/>
    <n v="11"/>
    <n v="50"/>
    <x v="0"/>
    <d v="1899-12-30T00:10:12"/>
    <n v="1"/>
    <d v="1899-12-30T10:39:59"/>
    <d v="1899-12-30T10:50:11"/>
  </r>
  <r>
    <x v="1"/>
    <x v="3"/>
    <n v="92136"/>
    <d v="1899-12-30T08:40:00"/>
    <d v="1899-12-30T15:00:00"/>
    <d v="2016-02-02T10:59:48"/>
    <d v="2016-02-02T11:20:02"/>
    <n v="1214"/>
    <n v="21"/>
    <n v="50"/>
    <x v="1"/>
    <d v="1899-12-30T00:20:14"/>
    <n v="1"/>
    <d v="1899-12-30T10:59:48"/>
    <d v="1899-12-30T11:20:02"/>
  </r>
  <r>
    <x v="1"/>
    <x v="5"/>
    <n v="92120"/>
    <d v="1899-12-30T08:50:00"/>
    <d v="1899-12-30T15:10:00"/>
    <d v="2016-02-02T11:00:07"/>
    <d v="2016-02-02T11:20:42"/>
    <n v="1235"/>
    <n v="20"/>
    <n v="50"/>
    <x v="1"/>
    <d v="1899-12-30T00:20:35"/>
    <n v="1"/>
    <d v="1899-12-30T11:00:07"/>
    <d v="1899-12-30T11:20:42"/>
  </r>
  <r>
    <x v="1"/>
    <x v="0"/>
    <n v="92044"/>
    <d v="1899-12-30T08:00:00"/>
    <d v="1899-12-30T14:20:00"/>
    <d v="2016-02-02T11:19:52"/>
    <d v="2016-02-02T11:39:55"/>
    <n v="1203"/>
    <n v="20"/>
    <n v="50"/>
    <x v="1"/>
    <d v="1899-12-30T00:20:03"/>
    <n v="1"/>
    <d v="1899-12-30T11:19:52"/>
    <d v="1899-12-30T11:39:55"/>
  </r>
  <r>
    <x v="1"/>
    <x v="3"/>
    <n v="92136"/>
    <d v="1899-12-30T08:40:00"/>
    <d v="1899-12-30T15:00:00"/>
    <d v="2016-02-02T11:20:13"/>
    <d v="2016-02-02T11:24:03"/>
    <n v="230"/>
    <n v="4"/>
    <n v="50"/>
    <x v="2"/>
    <d v="1899-12-30T00:03:50"/>
    <n v="1"/>
    <d v="1899-12-30T11:20:13"/>
    <d v="1899-12-30T11:24:03"/>
  </r>
  <r>
    <x v="1"/>
    <x v="2"/>
    <n v="92125"/>
    <d v="1899-12-30T08:50:00"/>
    <d v="1899-12-30T15:10:00"/>
    <d v="2016-02-02T11:22:27"/>
    <d v="2016-02-02T11:43:00"/>
    <n v="1233"/>
    <n v="21"/>
    <n v="50"/>
    <x v="1"/>
    <d v="1899-12-30T00:20:33"/>
    <n v="1"/>
    <d v="1899-12-30T11:22:27"/>
    <d v="1899-12-30T11:43:00"/>
  </r>
  <r>
    <x v="1"/>
    <x v="1"/>
    <n v="92055"/>
    <d v="1899-12-30T08:50:00"/>
    <d v="1899-12-30T15:10:00"/>
    <d v="2016-02-02T11:39:51"/>
    <d v="2016-02-02T12:00:00"/>
    <n v="1209"/>
    <n v="21"/>
    <n v="50"/>
    <x v="1"/>
    <d v="1899-12-30T00:20:09"/>
    <n v="1"/>
    <d v="1899-12-30T11:39:51"/>
    <d v="1899-12-30T12:00:00"/>
  </r>
  <r>
    <x v="1"/>
    <x v="7"/>
    <n v="92092"/>
    <d v="1899-12-30T08:50:00"/>
    <d v="1899-12-30T15:10:00"/>
    <d v="2016-02-02T11:49:57"/>
    <d v="2016-02-02T12:10:19"/>
    <n v="1222"/>
    <n v="21"/>
    <n v="50"/>
    <x v="1"/>
    <d v="1899-12-30T00:20:22"/>
    <n v="1"/>
    <d v="1899-12-30T11:49:57"/>
    <d v="1899-12-30T12:10:19"/>
  </r>
  <r>
    <x v="1"/>
    <x v="6"/>
    <n v="92214"/>
    <d v="1899-12-30T08:40:00"/>
    <d v="1899-12-30T15:00:00"/>
    <d v="2016-02-02T12:02:14"/>
    <d v="2016-02-02T12:22:25"/>
    <n v="1211"/>
    <n v="20"/>
    <n v="50"/>
    <x v="1"/>
    <d v="1899-12-30T00:20:11"/>
    <n v="1"/>
    <d v="1899-12-30T12:02:14"/>
    <d v="1899-12-30T12:22:25"/>
  </r>
  <r>
    <x v="1"/>
    <x v="19"/>
    <n v="93247"/>
    <d v="1899-12-30T08:00:00"/>
    <d v="1899-12-30T14:20:00"/>
    <d v="2016-02-02T12:02:31"/>
    <d v="2016-02-02T12:22:29"/>
    <n v="1198"/>
    <n v="20"/>
    <n v="50"/>
    <x v="1"/>
    <d v="1899-12-30T00:19:58"/>
    <n v="1"/>
    <d v="1899-12-30T12:02:31"/>
    <d v="1899-12-30T12:22:29"/>
  </r>
  <r>
    <x v="1"/>
    <x v="18"/>
    <n v="92137"/>
    <d v="1899-12-30T08:40:00"/>
    <d v="1899-12-30T15:00:00"/>
    <d v="2016-02-02T12:20:01"/>
    <d v="2016-02-02T12:41:06"/>
    <n v="1265"/>
    <n v="21"/>
    <n v="50"/>
    <x v="1"/>
    <d v="1899-12-30T00:21:05"/>
    <n v="1"/>
    <d v="1899-12-30T12:20:01"/>
    <d v="1899-12-30T12:41:06"/>
  </r>
  <r>
    <x v="1"/>
    <x v="0"/>
    <n v="92044"/>
    <d v="1899-12-30T08:00:00"/>
    <d v="1899-12-30T14:20:00"/>
    <d v="2016-02-02T12:30:22"/>
    <d v="2016-02-02T12:42:38"/>
    <n v="736"/>
    <n v="12"/>
    <n v="50"/>
    <x v="0"/>
    <d v="1899-12-30T00:12:16"/>
    <n v="2"/>
    <d v="1899-12-30T12:30:22"/>
    <d v="1899-12-30T12:42:38"/>
  </r>
  <r>
    <x v="1"/>
    <x v="1"/>
    <n v="92055"/>
    <d v="1899-12-30T08:50:00"/>
    <d v="1899-12-30T15:10:00"/>
    <d v="2016-02-02T12:45:23"/>
    <d v="2016-02-02T12:55:11"/>
    <n v="588"/>
    <n v="10"/>
    <n v="50"/>
    <x v="0"/>
    <d v="1899-12-30T00:09:48"/>
    <n v="2"/>
    <d v="1899-12-30T12:45:23"/>
    <d v="1899-12-30T12:55:11"/>
  </r>
  <r>
    <x v="1"/>
    <x v="19"/>
    <n v="93247"/>
    <d v="1899-12-30T08:00:00"/>
    <d v="1899-12-30T14:20:00"/>
    <d v="2016-02-02T12:46:00"/>
    <d v="2016-02-02T12:58:58"/>
    <n v="778"/>
    <n v="12"/>
    <n v="50"/>
    <x v="2"/>
    <d v="1899-12-30T00:12:58"/>
    <n v="1"/>
    <d v="1899-12-30T12:46:00"/>
    <d v="1899-12-30T12:58:58"/>
  </r>
  <r>
    <x v="1"/>
    <x v="4"/>
    <n v="95173"/>
    <d v="1899-12-30T11:40:00"/>
    <d v="1899-12-30T18:00:00"/>
    <d v="2016-02-02T12:50:18"/>
    <d v="2016-02-02T13:11:26"/>
    <n v="1268"/>
    <n v="21"/>
    <n v="50"/>
    <x v="1"/>
    <d v="1899-12-30T00:21:08"/>
    <n v="1"/>
    <d v="1899-12-30T12:50:18"/>
    <d v="1899-12-30T13:11:26"/>
  </r>
  <r>
    <x v="1"/>
    <x v="19"/>
    <n v="93247"/>
    <d v="1899-12-30T08:00:00"/>
    <d v="1899-12-30T14:20:00"/>
    <d v="2016-02-02T12:58:58"/>
    <d v="2016-02-02T13:08:09"/>
    <n v="551"/>
    <n v="10"/>
    <n v="50"/>
    <x v="0"/>
    <d v="1899-12-30T00:09:11"/>
    <n v="2"/>
    <d v="1899-12-30T12:58:58"/>
    <d v="1899-12-30T13:08:09"/>
  </r>
  <r>
    <x v="1"/>
    <x v="3"/>
    <n v="92136"/>
    <d v="1899-12-30T08:40:00"/>
    <d v="1899-12-30T15:00:00"/>
    <d v="2016-02-02T13:06:45"/>
    <d v="2016-02-02T13:16:28"/>
    <n v="583"/>
    <n v="10"/>
    <n v="50"/>
    <x v="0"/>
    <d v="1899-12-30T00:09:43"/>
    <n v="2"/>
    <d v="1899-12-30T13:06:45"/>
    <d v="1899-12-30T13:16:28"/>
  </r>
  <r>
    <x v="1"/>
    <x v="2"/>
    <n v="92125"/>
    <d v="1899-12-30T08:50:00"/>
    <d v="1899-12-30T15:10:00"/>
    <d v="2016-02-02T13:10:06"/>
    <d v="2016-02-02T13:20:30"/>
    <n v="624"/>
    <n v="10"/>
    <n v="50"/>
    <x v="0"/>
    <d v="1899-12-30T00:10:24"/>
    <n v="2"/>
    <d v="1899-12-30T13:10:06"/>
    <d v="1899-12-30T13:20:30"/>
  </r>
  <r>
    <x v="1"/>
    <x v="7"/>
    <n v="92092"/>
    <d v="1899-12-30T08:50:00"/>
    <d v="1899-12-30T15:10:00"/>
    <d v="2016-02-02T13:10:10"/>
    <d v="2016-02-02T13:20:21"/>
    <n v="611"/>
    <n v="10"/>
    <n v="50"/>
    <x v="0"/>
    <d v="1899-12-30T00:10:11"/>
    <n v="2"/>
    <d v="1899-12-30T13:10:10"/>
    <d v="1899-12-30T13:20:21"/>
  </r>
  <r>
    <x v="1"/>
    <x v="6"/>
    <n v="92214"/>
    <d v="1899-12-30T08:40:00"/>
    <d v="1899-12-30T15:00:00"/>
    <d v="2016-02-02T13:20:11"/>
    <d v="2016-02-02T13:30:44"/>
    <n v="633"/>
    <n v="10"/>
    <n v="50"/>
    <x v="0"/>
    <d v="1899-12-30T00:10:33"/>
    <n v="2"/>
    <d v="1899-12-30T13:20:11"/>
    <d v="1899-12-30T13:30:44"/>
  </r>
  <r>
    <x v="1"/>
    <x v="19"/>
    <n v="93247"/>
    <d v="1899-12-30T08:00:00"/>
    <d v="1899-12-30T14:20:00"/>
    <d v="2016-02-02T13:39:14"/>
    <d v="2016-02-02T13:55:57"/>
    <n v="1003"/>
    <n v="16"/>
    <n v="50"/>
    <x v="2"/>
    <d v="1899-12-30T00:16:43"/>
    <n v="2"/>
    <d v="1899-12-30T13:39:14"/>
    <d v="1899-12-30T13:55:57"/>
  </r>
  <r>
    <x v="1"/>
    <x v="18"/>
    <n v="92137"/>
    <d v="1899-12-30T08:40:00"/>
    <d v="1899-12-30T15:00:00"/>
    <d v="2016-02-02T13:40:05"/>
    <d v="2016-02-02T13:50:18"/>
    <n v="613"/>
    <n v="10"/>
    <n v="50"/>
    <x v="0"/>
    <d v="1899-12-30T00:10:13"/>
    <n v="2"/>
    <d v="1899-12-30T13:40:05"/>
    <d v="1899-12-30T13:50:18"/>
  </r>
  <r>
    <x v="1"/>
    <x v="5"/>
    <n v="92120"/>
    <d v="1899-12-30T08:50:00"/>
    <d v="1899-12-30T15:10:00"/>
    <d v="2016-02-02T13:43:37"/>
    <d v="2016-02-02T13:53:38"/>
    <n v="601"/>
    <n v="10"/>
    <n v="50"/>
    <x v="0"/>
    <d v="1899-12-30T00:10:01"/>
    <n v="2"/>
    <d v="1899-12-30T13:43:37"/>
    <d v="1899-12-30T13:53:38"/>
  </r>
  <r>
    <x v="1"/>
    <x v="4"/>
    <n v="95173"/>
    <d v="1899-12-30T11:40:00"/>
    <d v="1899-12-30T18:00:00"/>
    <d v="2016-02-02T13:54:25"/>
    <d v="2016-02-02T14:04:57"/>
    <n v="632"/>
    <n v="10"/>
    <n v="50"/>
    <x v="0"/>
    <d v="1899-12-30T00:10:32"/>
    <n v="2"/>
    <d v="1899-12-30T13:54:25"/>
    <d v="1899-12-30T14:04:57"/>
  </r>
  <r>
    <x v="1"/>
    <x v="8"/>
    <n v="95049"/>
    <d v="1899-12-30T15:00:00"/>
    <d v="1899-12-30T21:20:00"/>
    <d v="2016-02-02T15:10:06"/>
    <d v="2016-02-02T15:19:46"/>
    <n v="580"/>
    <n v="9"/>
    <n v="50"/>
    <x v="0"/>
    <d v="1899-12-30T00:09:40"/>
    <n v="1"/>
    <d v="1899-12-30T15:10:06"/>
    <d v="1899-12-30T15:19:46"/>
  </r>
  <r>
    <x v="1"/>
    <x v="10"/>
    <n v="95005"/>
    <d v="1899-12-30T14:00:00"/>
    <d v="1899-12-30T20:20:00"/>
    <d v="2016-02-02T15:20:54"/>
    <d v="2016-02-02T15:31:01"/>
    <n v="607"/>
    <n v="11"/>
    <n v="50"/>
    <x v="0"/>
    <d v="1899-12-30T00:10:07"/>
    <n v="1"/>
    <d v="1899-12-30T15:20:54"/>
    <d v="1899-12-30T15:31:01"/>
  </r>
  <r>
    <x v="1"/>
    <x v="9"/>
    <n v="92031"/>
    <d v="1899-12-30T14:00:00"/>
    <d v="1899-12-30T20:20:00"/>
    <d v="2016-02-02T15:30:29"/>
    <d v="2016-02-02T15:40:43"/>
    <n v="614"/>
    <n v="10"/>
    <n v="50"/>
    <x v="0"/>
    <d v="1899-12-30T00:10:14"/>
    <n v="1"/>
    <d v="1899-12-30T15:30:29"/>
    <d v="1899-12-30T15:40:43"/>
  </r>
  <r>
    <x v="1"/>
    <x v="11"/>
    <n v="93346"/>
    <d v="1899-12-30T15:00:00"/>
    <d v="1899-12-30T21:20:00"/>
    <d v="2016-02-02T16:00:45"/>
    <d v="2016-02-02T16:11:06"/>
    <n v="621"/>
    <n v="11"/>
    <n v="50"/>
    <x v="0"/>
    <d v="1899-12-30T00:10:21"/>
    <n v="1"/>
    <d v="1899-12-30T16:00:45"/>
    <d v="1899-12-30T16:11:06"/>
  </r>
  <r>
    <x v="1"/>
    <x v="12"/>
    <n v="92200"/>
    <d v="1899-12-30T15:00:00"/>
    <d v="1899-12-30T21:20:00"/>
    <d v="2016-02-02T16:20:22"/>
    <d v="2016-02-02T16:30:15"/>
    <n v="593"/>
    <n v="10"/>
    <n v="50"/>
    <x v="0"/>
    <d v="1899-12-30T00:09:53"/>
    <n v="1"/>
    <d v="1899-12-30T16:20:22"/>
    <d v="1899-12-30T16:30:15"/>
  </r>
  <r>
    <x v="1"/>
    <x v="13"/>
    <n v="93528"/>
    <d v="1899-12-30T14:50:00"/>
    <d v="1899-12-30T21:10:00"/>
    <d v="2016-02-02T16:30:04"/>
    <d v="2016-02-02T16:40:23"/>
    <n v="619"/>
    <n v="10"/>
    <n v="50"/>
    <x v="0"/>
    <d v="1899-12-30T00:10:19"/>
    <n v="1"/>
    <d v="1899-12-30T16:30:04"/>
    <d v="1899-12-30T16:40:23"/>
  </r>
  <r>
    <x v="1"/>
    <x v="14"/>
    <n v="92030"/>
    <d v="1899-12-30T15:00:00"/>
    <d v="1899-12-30T21:20:00"/>
    <d v="2016-02-02T16:34:22"/>
    <d v="2016-02-02T16:44:20"/>
    <n v="598"/>
    <n v="10"/>
    <n v="50"/>
    <x v="0"/>
    <d v="1899-12-30T00:09:58"/>
    <n v="1"/>
    <d v="1899-12-30T16:34:22"/>
    <d v="1899-12-30T16:44:20"/>
  </r>
  <r>
    <x v="1"/>
    <x v="15"/>
    <n v="95061"/>
    <d v="1899-12-30T08:40:00"/>
    <d v="1899-12-30T15:00:00"/>
    <d v="2016-02-02T16:44:06"/>
    <d v="2016-02-02T16:54:49"/>
    <n v="643"/>
    <n v="10"/>
    <n v="50"/>
    <x v="0"/>
    <d v="1899-12-30T00:10:43"/>
    <n v="1"/>
    <d v="1899-12-30T16:44:06"/>
    <d v="1899-12-30T16:54:49"/>
  </r>
  <r>
    <x v="1"/>
    <x v="16"/>
    <n v="92065"/>
    <d v="1899-12-30T15:00:00"/>
    <d v="1899-12-30T21:20:00"/>
    <d v="2016-02-02T16:44:10"/>
    <d v="2016-02-02T16:54:23"/>
    <n v="613"/>
    <n v="10"/>
    <n v="50"/>
    <x v="0"/>
    <d v="1899-12-30T00:10:13"/>
    <n v="1"/>
    <d v="1899-12-30T16:44:10"/>
    <d v="1899-12-30T16:54:23"/>
  </r>
  <r>
    <x v="1"/>
    <x v="17"/>
    <n v="92217"/>
    <d v="1899-12-30T15:00:00"/>
    <d v="1899-12-30T21:20:00"/>
    <d v="2016-02-02T16:50:17"/>
    <d v="2016-02-02T17:00:23"/>
    <n v="606"/>
    <n v="10"/>
    <n v="50"/>
    <x v="0"/>
    <d v="1899-12-30T00:10:06"/>
    <n v="1"/>
    <d v="1899-12-30T16:50:17"/>
    <d v="1899-12-30T17:00:23"/>
  </r>
  <r>
    <x v="1"/>
    <x v="10"/>
    <n v="95005"/>
    <d v="1899-12-30T14:00:00"/>
    <d v="1899-12-30T20:20:00"/>
    <d v="2016-02-02T16:53:02"/>
    <d v="2016-02-02T17:10:36"/>
    <n v="1054"/>
    <n v="17"/>
    <n v="50"/>
    <x v="2"/>
    <d v="1899-12-30T00:17:34"/>
    <n v="1"/>
    <d v="1899-12-30T16:53:02"/>
    <d v="1899-12-30T17:10:36"/>
  </r>
  <r>
    <x v="1"/>
    <x v="10"/>
    <n v="95005"/>
    <d v="1899-12-30T14:00:00"/>
    <d v="1899-12-30T20:20:00"/>
    <d v="2016-02-02T17:10:36"/>
    <d v="2016-02-02T17:31:23"/>
    <n v="1247"/>
    <n v="21"/>
    <n v="50"/>
    <x v="1"/>
    <d v="1899-12-30T00:20:47"/>
    <n v="1"/>
    <d v="1899-12-30T17:10:36"/>
    <d v="1899-12-30T17:31:23"/>
  </r>
  <r>
    <x v="1"/>
    <x v="15"/>
    <n v="95061"/>
    <d v="1899-12-30T08:40:00"/>
    <d v="1899-12-30T15:00:00"/>
    <d v="2016-02-02T17:10:47"/>
    <d v="2016-02-02T17:17:29"/>
    <n v="402"/>
    <n v="7"/>
    <n v="50"/>
    <x v="2"/>
    <d v="1899-12-30T00:06:42"/>
    <n v="1"/>
    <d v="1899-12-30T17:10:47"/>
    <d v="1899-12-30T17:17:29"/>
  </r>
  <r>
    <x v="1"/>
    <x v="8"/>
    <n v="95049"/>
    <d v="1899-12-30T15:00:00"/>
    <d v="1899-12-30T21:20:00"/>
    <d v="2016-02-02T17:17:25"/>
    <d v="2016-02-02T17:29:01"/>
    <n v="696"/>
    <n v="12"/>
    <n v="50"/>
    <x v="2"/>
    <d v="1899-12-30T00:11:36"/>
    <n v="1"/>
    <d v="1899-12-30T17:17:25"/>
    <d v="1899-12-30T17:29:01"/>
  </r>
  <r>
    <x v="1"/>
    <x v="13"/>
    <n v="93528"/>
    <d v="1899-12-30T14:50:00"/>
    <d v="1899-12-30T21:10:00"/>
    <d v="2016-02-02T17:28:23"/>
    <d v="2016-02-02T17:35:08"/>
    <n v="405"/>
    <n v="7"/>
    <n v="50"/>
    <x v="2"/>
    <d v="1899-12-30T00:06:45"/>
    <n v="1"/>
    <d v="1899-12-30T17:28:23"/>
    <d v="1899-12-30T17:35:08"/>
  </r>
  <r>
    <x v="1"/>
    <x v="8"/>
    <n v="95049"/>
    <d v="1899-12-30T15:00:00"/>
    <d v="1899-12-30T21:20:00"/>
    <d v="2016-02-02T17:29:01"/>
    <d v="2016-02-02T17:48:57"/>
    <n v="1196"/>
    <n v="19"/>
    <n v="50"/>
    <x v="1"/>
    <d v="1899-12-30T00:19:56"/>
    <n v="1"/>
    <d v="1899-12-30T17:29:01"/>
    <d v="1899-12-30T17:48:57"/>
  </r>
  <r>
    <x v="1"/>
    <x v="17"/>
    <n v="92217"/>
    <d v="1899-12-30T15:00:00"/>
    <d v="1899-12-30T21:20:00"/>
    <d v="2016-02-02T17:36:19"/>
    <d v="2016-02-02T17:45:02"/>
    <n v="523"/>
    <n v="9"/>
    <n v="50"/>
    <x v="2"/>
    <d v="1899-12-30T00:08:43"/>
    <n v="1"/>
    <d v="1899-12-30T17:36:19"/>
    <d v="1899-12-30T17:45:02"/>
  </r>
  <r>
    <x v="1"/>
    <x v="16"/>
    <n v="92065"/>
    <d v="1899-12-30T15:00:00"/>
    <d v="1899-12-30T21:20:00"/>
    <d v="2016-02-02T17:45:19"/>
    <d v="2016-02-02T17:52:31"/>
    <n v="432"/>
    <n v="7"/>
    <n v="50"/>
    <x v="2"/>
    <d v="1899-12-30T00:07:12"/>
    <n v="1"/>
    <d v="1899-12-30T17:45:19"/>
    <d v="1899-12-30T17:52:31"/>
  </r>
  <r>
    <x v="1"/>
    <x v="14"/>
    <n v="92030"/>
    <d v="1899-12-30T15:00:00"/>
    <d v="1899-12-30T21:20:00"/>
    <d v="2016-02-02T17:47:52"/>
    <d v="2016-02-02T17:51:07"/>
    <n v="195"/>
    <n v="4"/>
    <n v="50"/>
    <x v="2"/>
    <d v="1899-12-30T00:03:15"/>
    <n v="1"/>
    <d v="1899-12-30T17:47:52"/>
    <d v="1899-12-30T17:51:07"/>
  </r>
  <r>
    <x v="1"/>
    <x v="9"/>
    <n v="92031"/>
    <d v="1899-12-30T14:00:00"/>
    <d v="1899-12-30T20:20:00"/>
    <d v="2016-02-02T17:56:30"/>
    <d v="2016-02-02T18:02:57"/>
    <n v="387"/>
    <n v="6"/>
    <n v="50"/>
    <x v="2"/>
    <d v="1899-12-30T00:06:27"/>
    <n v="1"/>
    <d v="1899-12-30T17:56:30"/>
    <d v="1899-12-30T18:02:57"/>
  </r>
  <r>
    <x v="1"/>
    <x v="11"/>
    <n v="93346"/>
    <d v="1899-12-30T15:00:00"/>
    <d v="1899-12-30T21:20:00"/>
    <d v="2016-02-02T18:01:01"/>
    <d v="2016-02-02T18:23:29"/>
    <n v="1348"/>
    <n v="22"/>
    <n v="50"/>
    <x v="1"/>
    <d v="1899-12-30T00:22:28"/>
    <n v="1"/>
    <d v="1899-12-30T18:01:01"/>
    <d v="1899-12-30T18:23:29"/>
  </r>
  <r>
    <x v="1"/>
    <x v="9"/>
    <n v="92031"/>
    <d v="1899-12-30T14:00:00"/>
    <d v="1899-12-30T20:20:00"/>
    <d v="2016-02-02T18:02:57"/>
    <d v="2016-02-02T18:22:40"/>
    <n v="1183"/>
    <n v="20"/>
    <n v="50"/>
    <x v="1"/>
    <d v="1899-12-30T00:19:43"/>
    <n v="1"/>
    <d v="1899-12-30T18:02:57"/>
    <d v="1899-12-30T18:22:40"/>
  </r>
  <r>
    <x v="1"/>
    <x v="16"/>
    <n v="92065"/>
    <d v="1899-12-30T15:00:00"/>
    <d v="1899-12-30T21:20:00"/>
    <d v="2016-02-02T18:20:05"/>
    <d v="2016-02-02T18:40:22"/>
    <n v="1217"/>
    <n v="20"/>
    <n v="50"/>
    <x v="1"/>
    <d v="1899-12-30T00:20:17"/>
    <n v="1"/>
    <d v="1899-12-30T18:20:05"/>
    <d v="1899-12-30T18:40:22"/>
  </r>
  <r>
    <x v="1"/>
    <x v="12"/>
    <n v="92200"/>
    <d v="1899-12-30T15:00:00"/>
    <d v="1899-12-30T21:20:00"/>
    <d v="2016-02-02T18:20:28"/>
    <d v="2016-02-02T18:40:30"/>
    <n v="1202"/>
    <n v="20"/>
    <n v="50"/>
    <x v="1"/>
    <d v="1899-12-30T00:20:02"/>
    <n v="1"/>
    <d v="1899-12-30T18:20:28"/>
    <d v="1899-12-30T18:40:30"/>
  </r>
  <r>
    <x v="1"/>
    <x v="11"/>
    <n v="93346"/>
    <d v="1899-12-30T15:00:00"/>
    <d v="1899-12-30T21:20:00"/>
    <d v="2016-02-02T18:26:38"/>
    <d v="2016-02-02T18:36:27"/>
    <n v="589"/>
    <n v="10"/>
    <n v="50"/>
    <x v="2"/>
    <d v="1899-12-30T00:09:49"/>
    <n v="1"/>
    <d v="1899-12-30T18:26:38"/>
    <d v="1899-12-30T18:36:27"/>
  </r>
  <r>
    <x v="1"/>
    <x v="10"/>
    <n v="95005"/>
    <d v="1899-12-30T14:00:00"/>
    <d v="1899-12-30T20:20:00"/>
    <d v="2016-02-02T18:42:28"/>
    <d v="2016-02-02T18:43:52"/>
    <n v="84"/>
    <n v="1"/>
    <n v="52"/>
    <x v="3"/>
    <d v="1899-12-30T00:01:24"/>
    <n v="1"/>
    <d v="1899-12-30T18:42:28"/>
    <d v="1899-12-30T18:43:52"/>
  </r>
  <r>
    <x v="1"/>
    <x v="13"/>
    <n v="93528"/>
    <d v="1899-12-30T14:50:00"/>
    <d v="1899-12-30T21:10:00"/>
    <d v="2016-02-02T18:42:49"/>
    <d v="2016-02-02T19:02:12"/>
    <n v="1163"/>
    <n v="20"/>
    <n v="50"/>
    <x v="1"/>
    <d v="1899-12-30T00:19:23"/>
    <n v="1"/>
    <d v="1899-12-30T18:42:49"/>
    <d v="1899-12-30T19:02:12"/>
  </r>
  <r>
    <x v="1"/>
    <x v="17"/>
    <n v="92217"/>
    <d v="1899-12-30T15:00:00"/>
    <d v="1899-12-30T21:20:00"/>
    <d v="2016-02-02T19:00:06"/>
    <d v="2016-02-02T19:20:38"/>
    <n v="1232"/>
    <n v="20"/>
    <n v="50"/>
    <x v="1"/>
    <d v="1899-12-30T00:20:32"/>
    <n v="1"/>
    <d v="1899-12-30T19:00:06"/>
    <d v="1899-12-30T19:20:38"/>
  </r>
  <r>
    <x v="1"/>
    <x v="10"/>
    <n v="95005"/>
    <d v="1899-12-30T14:00:00"/>
    <d v="1899-12-30T20:20:00"/>
    <d v="2016-02-02T19:04:49"/>
    <d v="2016-02-02T19:13:10"/>
    <n v="501"/>
    <n v="9"/>
    <n v="50"/>
    <x v="0"/>
    <d v="1899-12-30T00:08:21"/>
    <n v="2"/>
    <d v="1899-12-30T19:04:49"/>
    <d v="1899-12-30T19:13:10"/>
  </r>
  <r>
    <x v="1"/>
    <x v="14"/>
    <n v="92030"/>
    <d v="1899-12-30T15:00:00"/>
    <d v="1899-12-30T21:20:00"/>
    <d v="2016-02-02T19:10:03"/>
    <d v="2016-02-02T19:30:22"/>
    <n v="1219"/>
    <n v="20"/>
    <n v="50"/>
    <x v="1"/>
    <d v="1899-12-30T00:20:19"/>
    <n v="1"/>
    <d v="1899-12-30T19:10:03"/>
    <d v="1899-12-30T19:30:22"/>
  </r>
  <r>
    <x v="1"/>
    <x v="8"/>
    <n v="95049"/>
    <d v="1899-12-30T15:00:00"/>
    <d v="1899-12-30T21:20:00"/>
    <d v="2016-02-02T19:11:05"/>
    <d v="2016-02-02T19:20:17"/>
    <n v="552"/>
    <n v="9"/>
    <n v="50"/>
    <x v="0"/>
    <d v="1899-12-30T00:09:12"/>
    <n v="2"/>
    <d v="1899-12-30T19:11:05"/>
    <d v="1899-12-30T19:20:17"/>
  </r>
  <r>
    <x v="1"/>
    <x v="9"/>
    <n v="92031"/>
    <d v="1899-12-30T14:00:00"/>
    <d v="1899-12-30T20:20:00"/>
    <d v="2016-02-02T19:21:00"/>
    <d v="2016-02-02T19:31:35"/>
    <n v="635"/>
    <n v="10"/>
    <n v="50"/>
    <x v="0"/>
    <d v="1899-12-30T00:10:35"/>
    <n v="2"/>
    <d v="1899-12-30T19:21:00"/>
    <d v="1899-12-30T19:31:35"/>
  </r>
  <r>
    <x v="1"/>
    <x v="11"/>
    <n v="93346"/>
    <d v="1899-12-30T15:00:00"/>
    <d v="1899-12-30T21:20:00"/>
    <d v="2016-02-02T19:30:59"/>
    <d v="2016-02-02T19:42:12"/>
    <n v="673"/>
    <n v="12"/>
    <n v="50"/>
    <x v="0"/>
    <d v="1899-12-30T00:11:13"/>
    <n v="2"/>
    <d v="1899-12-30T19:30:59"/>
    <d v="1899-12-30T19:42:12"/>
  </r>
  <r>
    <x v="1"/>
    <x v="16"/>
    <n v="92065"/>
    <d v="1899-12-30T15:00:00"/>
    <d v="1899-12-30T21:20:00"/>
    <d v="2016-02-02T19:42:04"/>
    <d v="2016-02-02T19:51:52"/>
    <n v="588"/>
    <n v="9"/>
    <n v="50"/>
    <x v="0"/>
    <d v="1899-12-30T00:09:48"/>
    <n v="2"/>
    <d v="1899-12-30T19:42:04"/>
    <d v="1899-12-30T19:51:52"/>
  </r>
  <r>
    <x v="1"/>
    <x v="12"/>
    <n v="92200"/>
    <d v="1899-12-30T15:00:00"/>
    <d v="1899-12-30T21:20:00"/>
    <d v="2016-02-02T19:45:53"/>
    <d v="2016-02-02T19:55:58"/>
    <n v="605"/>
    <n v="10"/>
    <n v="50"/>
    <x v="0"/>
    <d v="1899-12-30T00:10:05"/>
    <n v="2"/>
    <d v="1899-12-30T19:45:53"/>
    <d v="1899-12-30T19:55:58"/>
  </r>
  <r>
    <x v="1"/>
    <x v="17"/>
    <n v="92217"/>
    <d v="1899-12-30T15:00:00"/>
    <d v="1899-12-30T21:20:00"/>
    <d v="2016-02-02T19:49:59"/>
    <d v="2016-02-02T20:00:28"/>
    <n v="629"/>
    <n v="11"/>
    <n v="50"/>
    <x v="0"/>
    <d v="1899-12-30T00:10:29"/>
    <n v="2"/>
    <d v="1899-12-30T19:49:59"/>
    <d v="1899-12-30T20:00:28"/>
  </r>
  <r>
    <x v="1"/>
    <x v="13"/>
    <n v="93528"/>
    <d v="1899-12-30T14:50:00"/>
    <d v="1899-12-30T21:10:00"/>
    <d v="2016-02-02T19:50:21"/>
    <d v="2016-02-02T20:00:37"/>
    <n v="616"/>
    <n v="10"/>
    <n v="50"/>
    <x v="0"/>
    <d v="1899-12-30T00:10:16"/>
    <n v="2"/>
    <d v="1899-12-30T19:50:21"/>
    <d v="1899-12-30T20:00:37"/>
  </r>
  <r>
    <x v="1"/>
    <x v="14"/>
    <n v="92030"/>
    <d v="1899-12-30T15:00:00"/>
    <d v="1899-12-30T21:20:00"/>
    <d v="2016-02-02T20:17:22"/>
    <d v="2016-02-02T20:27:01"/>
    <n v="579"/>
    <n v="10"/>
    <n v="50"/>
    <x v="0"/>
    <d v="1899-12-30T00:09:39"/>
    <n v="2"/>
    <d v="1899-12-30T20:17:22"/>
    <d v="1899-12-30T20:27:01"/>
  </r>
  <r>
    <x v="2"/>
    <x v="4"/>
    <n v="95173"/>
    <d v="1899-12-30T11:40:00"/>
    <d v="1899-12-30T18:00:00"/>
    <d v="2016-02-03T09:19:36"/>
    <d v="2016-02-03T09:21:43"/>
    <n v="127"/>
    <n v="2"/>
    <n v="50"/>
    <x v="2"/>
    <d v="1899-12-30T00:02:07"/>
    <n v="1"/>
    <d v="1899-12-30T09:19:36"/>
    <d v="1899-12-30T09:21:43"/>
  </r>
  <r>
    <x v="2"/>
    <x v="0"/>
    <n v="92044"/>
    <d v="1899-12-30T08:00:00"/>
    <d v="1899-12-30T14:20:00"/>
    <d v="2016-02-03T09:21:24"/>
    <d v="2016-02-03T09:32:17"/>
    <n v="653"/>
    <n v="11"/>
    <n v="50"/>
    <x v="0"/>
    <d v="1899-12-30T00:10:53"/>
    <n v="1"/>
    <d v="1899-12-30T09:21:24"/>
    <d v="1899-12-30T09:32:17"/>
  </r>
  <r>
    <x v="2"/>
    <x v="1"/>
    <n v="92055"/>
    <d v="1899-12-30T08:50:00"/>
    <d v="1899-12-30T15:10:00"/>
    <d v="2016-02-03T09:30:52"/>
    <d v="2016-02-03T09:40:46"/>
    <n v="594"/>
    <n v="10"/>
    <n v="50"/>
    <x v="0"/>
    <d v="1899-12-30T00:09:54"/>
    <n v="1"/>
    <d v="1899-12-30T09:30:52"/>
    <d v="1899-12-30T09:40:46"/>
  </r>
  <r>
    <x v="2"/>
    <x v="2"/>
    <n v="92125"/>
    <d v="1899-12-30T08:50:00"/>
    <d v="1899-12-30T15:10:00"/>
    <d v="2016-02-03T09:50:09"/>
    <d v="2016-02-03T10:00:19"/>
    <n v="610"/>
    <n v="10"/>
    <n v="50"/>
    <x v="0"/>
    <d v="1899-12-30T00:10:10"/>
    <n v="1"/>
    <d v="1899-12-30T09:50:09"/>
    <d v="1899-12-30T10:00:19"/>
  </r>
  <r>
    <x v="2"/>
    <x v="3"/>
    <n v="92136"/>
    <d v="1899-12-30T08:40:00"/>
    <d v="1899-12-30T15:00:00"/>
    <d v="2016-02-03T10:00:13"/>
    <d v="2016-02-03T10:10:17"/>
    <n v="604"/>
    <n v="10"/>
    <n v="50"/>
    <x v="0"/>
    <d v="1899-12-30T00:10:04"/>
    <n v="1"/>
    <d v="1899-12-30T10:00:13"/>
    <d v="1899-12-30T10:10:17"/>
  </r>
  <r>
    <x v="2"/>
    <x v="4"/>
    <n v="95173"/>
    <d v="1899-12-30T11:40:00"/>
    <d v="1899-12-30T18:00:00"/>
    <d v="2016-02-03T10:10:03"/>
    <d v="2016-02-03T10:20:24"/>
    <n v="621"/>
    <n v="10"/>
    <n v="50"/>
    <x v="0"/>
    <d v="1899-12-30T00:10:21"/>
    <n v="1"/>
    <d v="1899-12-30T10:10:03"/>
    <d v="1899-12-30T10:20:24"/>
  </r>
  <r>
    <x v="2"/>
    <x v="5"/>
    <n v="92120"/>
    <d v="1899-12-30T08:50:00"/>
    <d v="1899-12-30T15:10:00"/>
    <d v="2016-02-03T10:10:18"/>
    <d v="2016-02-03T10:20:30"/>
    <n v="612"/>
    <n v="10"/>
    <n v="50"/>
    <x v="0"/>
    <d v="1899-12-30T00:10:12"/>
    <n v="1"/>
    <d v="1899-12-30T10:10:18"/>
    <d v="1899-12-30T10:20:30"/>
  </r>
  <r>
    <x v="2"/>
    <x v="18"/>
    <n v="92137"/>
    <d v="1899-12-30T08:40:00"/>
    <d v="1899-12-30T15:00:00"/>
    <d v="2016-02-03T10:20:01"/>
    <d v="2016-02-03T10:30:23"/>
    <n v="622"/>
    <n v="10"/>
    <n v="50"/>
    <x v="0"/>
    <d v="1899-12-30T00:10:22"/>
    <n v="1"/>
    <d v="1899-12-30T10:20:01"/>
    <d v="1899-12-30T10:30:23"/>
  </r>
  <r>
    <x v="2"/>
    <x v="6"/>
    <n v="92214"/>
    <d v="1899-12-30T08:40:00"/>
    <d v="1899-12-30T15:00:00"/>
    <d v="2016-02-03T10:20:02"/>
    <d v="2016-02-03T10:30:38"/>
    <n v="636"/>
    <n v="10"/>
    <n v="50"/>
    <x v="0"/>
    <d v="1899-12-30T00:10:36"/>
    <n v="1"/>
    <d v="1899-12-30T10:20:02"/>
    <d v="1899-12-30T10:30:38"/>
  </r>
  <r>
    <x v="2"/>
    <x v="7"/>
    <n v="92092"/>
    <d v="1899-12-30T08:50:00"/>
    <d v="1899-12-30T15:10:00"/>
    <d v="2016-02-03T10:40:12"/>
    <d v="2016-02-03T10:50:25"/>
    <n v="613"/>
    <n v="10"/>
    <n v="50"/>
    <x v="0"/>
    <d v="1899-12-30T00:10:13"/>
    <n v="1"/>
    <d v="1899-12-30T10:40:12"/>
    <d v="1899-12-30T10:50:25"/>
  </r>
  <r>
    <x v="2"/>
    <x v="3"/>
    <n v="92136"/>
    <d v="1899-12-30T08:40:00"/>
    <d v="1899-12-30T15:00:00"/>
    <d v="2016-02-03T11:00:07"/>
    <d v="2016-02-03T11:20:35"/>
    <n v="1228"/>
    <n v="20"/>
    <n v="50"/>
    <x v="1"/>
    <d v="1899-12-30T00:20:28"/>
    <n v="1"/>
    <d v="1899-12-30T11:00:07"/>
    <d v="1899-12-30T11:20:35"/>
  </r>
  <r>
    <x v="2"/>
    <x v="5"/>
    <n v="92120"/>
    <d v="1899-12-30T08:50:00"/>
    <d v="1899-12-30T15:10:00"/>
    <d v="2016-02-03T11:00:23"/>
    <d v="2016-02-03T11:20:47"/>
    <n v="1224"/>
    <n v="20"/>
    <n v="50"/>
    <x v="1"/>
    <d v="1899-12-30T00:20:24"/>
    <n v="1"/>
    <d v="1899-12-30T11:00:23"/>
    <d v="1899-12-30T11:20:47"/>
  </r>
  <r>
    <x v="2"/>
    <x v="0"/>
    <n v="92044"/>
    <d v="1899-12-30T08:00:00"/>
    <d v="1899-12-30T14:20:00"/>
    <d v="2016-02-03T11:20:07"/>
    <d v="2016-02-03T11:40:08"/>
    <n v="1201"/>
    <n v="20"/>
    <n v="50"/>
    <x v="1"/>
    <d v="1899-12-30T00:20:01"/>
    <n v="1"/>
    <d v="1899-12-30T11:20:07"/>
    <d v="1899-12-30T11:40:08"/>
  </r>
  <r>
    <x v="2"/>
    <x v="2"/>
    <n v="92125"/>
    <d v="1899-12-30T08:50:00"/>
    <d v="1899-12-30T15:10:00"/>
    <d v="2016-02-03T11:22:42"/>
    <d v="2016-02-03T11:43:39"/>
    <n v="1257"/>
    <n v="21"/>
    <n v="50"/>
    <x v="1"/>
    <d v="1899-12-30T00:20:57"/>
    <n v="1"/>
    <d v="1899-12-30T11:22:42"/>
    <d v="1899-12-30T11:43:39"/>
  </r>
  <r>
    <x v="2"/>
    <x v="1"/>
    <n v="92055"/>
    <d v="1899-12-30T08:50:00"/>
    <d v="1899-12-30T15:10:00"/>
    <d v="2016-02-03T11:40:28"/>
    <d v="2016-02-03T12:00:37"/>
    <n v="1209"/>
    <n v="20"/>
    <n v="50"/>
    <x v="1"/>
    <d v="1899-12-30T00:20:09"/>
    <n v="1"/>
    <d v="1899-12-30T11:40:28"/>
    <d v="1899-12-30T12:00:37"/>
  </r>
  <r>
    <x v="2"/>
    <x v="7"/>
    <n v="92092"/>
    <d v="1899-12-30T08:50:00"/>
    <d v="1899-12-30T15:10:00"/>
    <d v="2016-02-03T11:50:13"/>
    <d v="2016-02-03T12:10:39"/>
    <n v="1226"/>
    <n v="20"/>
    <n v="50"/>
    <x v="1"/>
    <d v="1899-12-30T00:20:26"/>
    <n v="1"/>
    <d v="1899-12-30T11:50:13"/>
    <d v="1899-12-30T12:10:39"/>
  </r>
  <r>
    <x v="2"/>
    <x v="18"/>
    <n v="92137"/>
    <d v="1899-12-30T08:40:00"/>
    <d v="1899-12-30T15:00:00"/>
    <d v="2016-02-03T11:59:26"/>
    <d v="2016-02-03T12:05:51"/>
    <n v="385"/>
    <n v="6"/>
    <n v="50"/>
    <x v="2"/>
    <d v="1899-12-30T00:06:25"/>
    <n v="1"/>
    <d v="1899-12-30T11:59:26"/>
    <d v="1899-12-30T12:05:51"/>
  </r>
  <r>
    <x v="2"/>
    <x v="4"/>
    <n v="95173"/>
    <d v="1899-12-30T11:40:00"/>
    <d v="1899-12-30T18:00:00"/>
    <d v="2016-02-03T11:59:27"/>
    <d v="2016-02-03T12:12:02"/>
    <n v="755"/>
    <n v="13"/>
    <n v="50"/>
    <x v="2"/>
    <d v="1899-12-30T00:12:35"/>
    <n v="2"/>
    <d v="1899-12-30T11:59:27"/>
    <d v="1899-12-30T12:12:02"/>
  </r>
  <r>
    <x v="2"/>
    <x v="6"/>
    <n v="92214"/>
    <d v="1899-12-30T08:40:00"/>
    <d v="1899-12-30T15:00:00"/>
    <d v="2016-02-03T12:00:05"/>
    <d v="2016-02-03T12:20:42"/>
    <n v="1237"/>
    <n v="20"/>
    <n v="50"/>
    <x v="1"/>
    <d v="1899-12-30T00:20:37"/>
    <n v="1"/>
    <d v="1899-12-30T12:00:05"/>
    <d v="1899-12-30T12:20:42"/>
  </r>
  <r>
    <x v="2"/>
    <x v="18"/>
    <n v="92137"/>
    <d v="1899-12-30T08:40:00"/>
    <d v="1899-12-30T15:00:00"/>
    <d v="2016-02-03T12:24:23"/>
    <d v="2016-02-03T12:44:27"/>
    <n v="1204"/>
    <n v="20"/>
    <n v="50"/>
    <x v="1"/>
    <d v="1899-12-30T00:20:04"/>
    <n v="1"/>
    <d v="1899-12-30T12:24:23"/>
    <d v="1899-12-30T12:44:27"/>
  </r>
  <r>
    <x v="2"/>
    <x v="0"/>
    <n v="92044"/>
    <d v="1899-12-30T08:00:00"/>
    <d v="1899-12-30T14:20:00"/>
    <d v="2016-02-03T12:30:05"/>
    <d v="2016-02-03T12:40:50"/>
    <n v="645"/>
    <n v="10"/>
    <n v="50"/>
    <x v="0"/>
    <d v="1899-12-30T00:10:45"/>
    <n v="2"/>
    <d v="1899-12-30T12:30:05"/>
    <d v="1899-12-30T12:40:50"/>
  </r>
  <r>
    <x v="2"/>
    <x v="1"/>
    <n v="92055"/>
    <d v="1899-12-30T08:50:00"/>
    <d v="1899-12-30T15:10:00"/>
    <d v="2016-02-03T12:41:04"/>
    <d v="2016-02-03T12:51:10"/>
    <n v="606"/>
    <n v="10"/>
    <n v="50"/>
    <x v="0"/>
    <d v="1899-12-30T00:10:06"/>
    <n v="2"/>
    <d v="1899-12-30T12:41:04"/>
    <d v="1899-12-30T12:51:10"/>
  </r>
  <r>
    <x v="2"/>
    <x v="4"/>
    <n v="95173"/>
    <d v="1899-12-30T11:40:00"/>
    <d v="1899-12-30T18:00:00"/>
    <d v="2016-02-03T12:57:09"/>
    <d v="2016-02-03T13:17:32"/>
    <n v="1223"/>
    <n v="20"/>
    <n v="50"/>
    <x v="1"/>
    <d v="1899-12-30T00:20:23"/>
    <n v="1"/>
    <d v="1899-12-30T12:57:09"/>
    <d v="1899-12-30T13:17:32"/>
  </r>
  <r>
    <x v="2"/>
    <x v="3"/>
    <n v="92136"/>
    <d v="1899-12-30T08:40:00"/>
    <d v="1899-12-30T15:00:00"/>
    <d v="2016-02-03T13:00:34"/>
    <d v="2016-02-03T13:10:31"/>
    <n v="597"/>
    <n v="10"/>
    <n v="50"/>
    <x v="0"/>
    <d v="1899-12-30T00:09:57"/>
    <n v="2"/>
    <d v="1899-12-30T13:00:34"/>
    <d v="1899-12-30T13:10:31"/>
  </r>
  <r>
    <x v="2"/>
    <x v="2"/>
    <n v="92125"/>
    <d v="1899-12-30T08:50:00"/>
    <d v="1899-12-30T15:10:00"/>
    <d v="2016-02-03T13:11:00"/>
    <d v="2016-02-03T13:21:34"/>
    <n v="634"/>
    <n v="10"/>
    <n v="50"/>
    <x v="0"/>
    <d v="1899-12-30T00:10:34"/>
    <n v="2"/>
    <d v="1899-12-30T13:11:00"/>
    <d v="1899-12-30T13:21:34"/>
  </r>
  <r>
    <x v="2"/>
    <x v="7"/>
    <n v="92092"/>
    <d v="1899-12-30T08:50:00"/>
    <d v="1899-12-30T15:10:00"/>
    <d v="2016-02-03T13:11:30"/>
    <d v="2016-02-03T13:21:33"/>
    <n v="603"/>
    <n v="10"/>
    <n v="50"/>
    <x v="0"/>
    <d v="1899-12-30T00:10:03"/>
    <n v="2"/>
    <d v="1899-12-30T13:11:30"/>
    <d v="1899-12-30T13:21:33"/>
  </r>
  <r>
    <x v="2"/>
    <x v="18"/>
    <n v="92137"/>
    <d v="1899-12-30T08:40:00"/>
    <d v="1899-12-30T15:00:00"/>
    <d v="2016-02-03T13:14:17"/>
    <d v="2016-02-03T13:16:43"/>
    <n v="146"/>
    <n v="2"/>
    <n v="50"/>
    <x v="2"/>
    <d v="1899-12-30T00:02:26"/>
    <n v="2"/>
    <d v="1899-12-30T13:14:17"/>
    <d v="1899-12-30T13:16:43"/>
  </r>
  <r>
    <x v="2"/>
    <x v="6"/>
    <n v="92214"/>
    <d v="1899-12-30T08:40:00"/>
    <d v="1899-12-30T15:00:00"/>
    <d v="2016-02-03T13:20:25"/>
    <d v="2016-02-03T13:30:55"/>
    <n v="630"/>
    <n v="10"/>
    <n v="50"/>
    <x v="0"/>
    <d v="1899-12-30T00:10:30"/>
    <n v="2"/>
    <d v="1899-12-30T13:20:25"/>
    <d v="1899-12-30T13:30:55"/>
  </r>
  <r>
    <x v="2"/>
    <x v="5"/>
    <n v="92120"/>
    <d v="1899-12-30T08:50:00"/>
    <d v="1899-12-30T15:10:00"/>
    <d v="2016-02-03T13:21:07"/>
    <d v="2016-02-03T13:30:54"/>
    <n v="587"/>
    <n v="9"/>
    <n v="50"/>
    <x v="0"/>
    <d v="1899-12-30T00:09:47"/>
    <n v="2"/>
    <d v="1899-12-30T13:21:07"/>
    <d v="1899-12-30T13:30:54"/>
  </r>
  <r>
    <x v="2"/>
    <x v="18"/>
    <n v="92137"/>
    <d v="1899-12-30T08:40:00"/>
    <d v="1899-12-30T15:00:00"/>
    <d v="2016-02-03T13:40:08"/>
    <d v="2016-02-03T13:50:23"/>
    <n v="615"/>
    <n v="10"/>
    <n v="50"/>
    <x v="0"/>
    <d v="1899-12-30T00:10:15"/>
    <n v="2"/>
    <d v="1899-12-30T13:40:08"/>
    <d v="1899-12-30T13:50:23"/>
  </r>
  <r>
    <x v="2"/>
    <x v="4"/>
    <n v="95173"/>
    <d v="1899-12-30T11:40:00"/>
    <d v="1899-12-30T18:00:00"/>
    <d v="2016-02-03T13:50:53"/>
    <d v="2016-02-03T14:01:03"/>
    <n v="610"/>
    <n v="11"/>
    <n v="50"/>
    <x v="0"/>
    <d v="1899-12-30T00:10:10"/>
    <n v="2"/>
    <d v="1899-12-30T13:50:53"/>
    <d v="1899-12-30T14:01:03"/>
  </r>
  <r>
    <x v="2"/>
    <x v="8"/>
    <n v="95049"/>
    <d v="1899-12-30T15:00:00"/>
    <d v="1899-12-30T21:20:00"/>
    <d v="2016-02-03T15:10:03"/>
    <d v="2016-02-03T15:19:33"/>
    <n v="570"/>
    <n v="9"/>
    <n v="50"/>
    <x v="0"/>
    <d v="1899-12-30T00:09:30"/>
    <n v="1"/>
    <d v="1899-12-30T15:10:03"/>
    <d v="1899-12-30T15:19:33"/>
  </r>
  <r>
    <x v="2"/>
    <x v="10"/>
    <n v="95005"/>
    <d v="1899-12-30T14:00:00"/>
    <d v="1899-12-30T20:20:00"/>
    <d v="2016-02-03T15:20:05"/>
    <d v="2016-02-03T15:32:08"/>
    <n v="723"/>
    <n v="12"/>
    <n v="50"/>
    <x v="0"/>
    <d v="1899-12-30T00:12:03"/>
    <n v="1"/>
    <d v="1899-12-30T15:20:05"/>
    <d v="1899-12-30T15:32:08"/>
  </r>
  <r>
    <x v="2"/>
    <x v="9"/>
    <n v="92031"/>
    <d v="1899-12-30T14:00:00"/>
    <d v="1899-12-30T20:20:00"/>
    <d v="2016-02-03T15:35:25"/>
    <d v="2016-02-03T15:46:26"/>
    <n v="661"/>
    <n v="11"/>
    <n v="50"/>
    <x v="0"/>
    <d v="1899-12-30T00:11:01"/>
    <n v="1"/>
    <d v="1899-12-30T15:35:25"/>
    <d v="1899-12-30T15:46:26"/>
  </r>
  <r>
    <x v="2"/>
    <x v="11"/>
    <n v="93346"/>
    <d v="1899-12-30T15:00:00"/>
    <d v="1899-12-30T21:20:00"/>
    <d v="2016-02-03T16:05:52"/>
    <d v="2016-02-03T16:15:28"/>
    <n v="576"/>
    <n v="10"/>
    <n v="50"/>
    <x v="0"/>
    <d v="1899-12-30T00:09:36"/>
    <n v="1"/>
    <d v="1899-12-30T16:05:52"/>
    <d v="1899-12-30T16:15:28"/>
  </r>
  <r>
    <x v="2"/>
    <x v="12"/>
    <n v="92200"/>
    <d v="1899-12-30T15:00:00"/>
    <d v="1899-12-30T21:20:00"/>
    <d v="2016-02-03T16:10:40"/>
    <d v="2016-02-03T16:20:12"/>
    <n v="572"/>
    <n v="10"/>
    <n v="50"/>
    <x v="0"/>
    <d v="1899-12-30T00:09:32"/>
    <n v="1"/>
    <d v="1899-12-30T16:10:40"/>
    <d v="1899-12-30T16:20:12"/>
  </r>
  <r>
    <x v="2"/>
    <x v="14"/>
    <n v="92030"/>
    <d v="1899-12-30T15:00:00"/>
    <d v="1899-12-30T21:20:00"/>
    <d v="2016-02-03T16:21:25"/>
    <d v="2016-02-03T16:31:19"/>
    <n v="594"/>
    <n v="10"/>
    <n v="50"/>
    <x v="0"/>
    <d v="1899-12-30T00:09:54"/>
    <n v="1"/>
    <d v="1899-12-30T16:21:25"/>
    <d v="1899-12-30T16:31:19"/>
  </r>
  <r>
    <x v="2"/>
    <x v="13"/>
    <n v="93528"/>
    <d v="1899-12-30T14:50:00"/>
    <d v="1899-12-30T21:10:00"/>
    <d v="2016-02-03T16:30:50"/>
    <d v="2016-02-03T16:41:44"/>
    <n v="654"/>
    <n v="11"/>
    <n v="50"/>
    <x v="0"/>
    <d v="1899-12-30T00:10:54"/>
    <n v="1"/>
    <d v="1899-12-30T16:30:50"/>
    <d v="1899-12-30T16:41:44"/>
  </r>
  <r>
    <x v="2"/>
    <x v="16"/>
    <n v="92065"/>
    <d v="1899-12-30T15:00:00"/>
    <d v="1899-12-30T21:20:00"/>
    <d v="2016-02-03T16:41:03"/>
    <d v="2016-02-03T16:52:31"/>
    <n v="688"/>
    <n v="11"/>
    <n v="50"/>
    <x v="0"/>
    <d v="1899-12-30T00:11:28"/>
    <n v="1"/>
    <d v="1899-12-30T16:41:03"/>
    <d v="1899-12-30T16:52:31"/>
  </r>
  <r>
    <x v="2"/>
    <x v="15"/>
    <n v="95061"/>
    <d v="1899-12-30T08:40:00"/>
    <d v="1899-12-30T15:00:00"/>
    <d v="2016-02-03T16:47:08"/>
    <d v="2016-02-03T16:57:28"/>
    <n v="620"/>
    <n v="10"/>
    <n v="50"/>
    <x v="0"/>
    <d v="1899-12-30T00:10:20"/>
    <n v="1"/>
    <d v="1899-12-30T16:47:08"/>
    <d v="1899-12-30T16:57:28"/>
  </r>
  <r>
    <x v="2"/>
    <x v="17"/>
    <n v="92217"/>
    <d v="1899-12-30T15:00:00"/>
    <d v="1899-12-30T21:20:00"/>
    <d v="2016-02-03T16:50:09"/>
    <d v="2016-02-03T17:00:55"/>
    <n v="646"/>
    <n v="10"/>
    <n v="50"/>
    <x v="0"/>
    <d v="1899-12-30T00:10:46"/>
    <n v="1"/>
    <d v="1899-12-30T16:50:09"/>
    <d v="1899-12-30T17:00:55"/>
  </r>
  <r>
    <x v="2"/>
    <x v="10"/>
    <n v="95005"/>
    <d v="1899-12-30T14:00:00"/>
    <d v="1899-12-30T20:20:00"/>
    <d v="2016-02-03T17:17:42"/>
    <d v="2016-02-03T17:37:34"/>
    <n v="1192"/>
    <n v="20"/>
    <n v="50"/>
    <x v="1"/>
    <d v="1899-12-30T00:19:52"/>
    <n v="1"/>
    <d v="1899-12-30T17:17:42"/>
    <d v="1899-12-30T17:37:34"/>
  </r>
  <r>
    <x v="2"/>
    <x v="8"/>
    <n v="95049"/>
    <d v="1899-12-30T15:00:00"/>
    <d v="1899-12-30T21:20:00"/>
    <d v="2016-02-03T17:21:11"/>
    <d v="2016-02-03T17:41:15"/>
    <n v="1204"/>
    <n v="20"/>
    <n v="50"/>
    <x v="1"/>
    <d v="1899-12-30T00:20:04"/>
    <n v="1"/>
    <d v="1899-12-30T17:21:11"/>
    <d v="1899-12-30T17:41:15"/>
  </r>
  <r>
    <x v="2"/>
    <x v="9"/>
    <n v="92031"/>
    <d v="1899-12-30T14:00:00"/>
    <d v="1899-12-30T20:20:00"/>
    <d v="2016-02-03T17:41:30"/>
    <d v="2016-02-03T18:01:06"/>
    <n v="1176"/>
    <n v="20"/>
    <n v="50"/>
    <x v="1"/>
    <d v="1899-12-30T00:19:36"/>
    <n v="1"/>
    <d v="1899-12-30T17:41:30"/>
    <d v="1899-12-30T18:01:06"/>
  </r>
  <r>
    <x v="2"/>
    <x v="11"/>
    <n v="93346"/>
    <d v="1899-12-30T15:00:00"/>
    <d v="1899-12-30T21:20:00"/>
    <d v="2016-02-03T18:00:13"/>
    <d v="2016-02-03T18:21:04"/>
    <n v="1251"/>
    <n v="21"/>
    <n v="50"/>
    <x v="1"/>
    <d v="1899-12-30T00:20:51"/>
    <n v="1"/>
    <d v="1899-12-30T18:00:13"/>
    <d v="1899-12-30T18:21:04"/>
  </r>
  <r>
    <x v="2"/>
    <x v="12"/>
    <n v="92200"/>
    <d v="1899-12-30T15:00:00"/>
    <d v="1899-12-30T21:20:00"/>
    <d v="2016-02-03T18:20:14"/>
    <d v="2016-02-03T18:39:24"/>
    <n v="1150"/>
    <n v="19"/>
    <n v="50"/>
    <x v="1"/>
    <d v="1899-12-30T00:19:10"/>
    <n v="1"/>
    <d v="1899-12-30T18:20:14"/>
    <d v="1899-12-30T18:39:24"/>
  </r>
  <r>
    <x v="2"/>
    <x v="16"/>
    <n v="92065"/>
    <d v="1899-12-30T15:00:00"/>
    <d v="1899-12-30T21:20:00"/>
    <d v="2016-02-03T18:23:11"/>
    <d v="2016-02-03T18:42:55"/>
    <n v="1184"/>
    <n v="19"/>
    <n v="50"/>
    <x v="1"/>
    <d v="1899-12-30T00:19:44"/>
    <n v="1"/>
    <d v="1899-12-30T18:23:11"/>
    <d v="1899-12-30T18:42:55"/>
  </r>
  <r>
    <x v="2"/>
    <x v="13"/>
    <n v="93528"/>
    <d v="1899-12-30T14:50:00"/>
    <d v="1899-12-30T21:10:00"/>
    <d v="2016-02-03T18:39:19"/>
    <d v="2016-02-03T18:59:26"/>
    <n v="1207"/>
    <n v="20"/>
    <n v="50"/>
    <x v="1"/>
    <d v="1899-12-30T00:20:07"/>
    <n v="1"/>
    <d v="1899-12-30T18:39:19"/>
    <d v="1899-12-30T18:59:26"/>
  </r>
  <r>
    <x v="2"/>
    <x v="17"/>
    <n v="92217"/>
    <d v="1899-12-30T15:00:00"/>
    <d v="1899-12-30T21:20:00"/>
    <d v="2016-02-03T18:55:13"/>
    <d v="2016-02-03T19:13:03"/>
    <n v="1070"/>
    <n v="18"/>
    <n v="50"/>
    <x v="1"/>
    <d v="1899-12-30T00:17:50"/>
    <n v="1"/>
    <d v="1899-12-30T18:55:13"/>
    <d v="1899-12-30T19:13:03"/>
  </r>
  <r>
    <x v="2"/>
    <x v="10"/>
    <n v="95005"/>
    <d v="1899-12-30T14:00:00"/>
    <d v="1899-12-30T20:20:00"/>
    <d v="2016-02-03T19:00:36"/>
    <d v="2016-02-03T19:10:07"/>
    <n v="571"/>
    <n v="10"/>
    <n v="50"/>
    <x v="0"/>
    <d v="1899-12-30T00:09:31"/>
    <n v="2"/>
    <d v="1899-12-30T19:00:36"/>
    <d v="1899-12-30T19:10:07"/>
  </r>
  <r>
    <x v="2"/>
    <x v="14"/>
    <n v="92030"/>
    <d v="1899-12-30T15:00:00"/>
    <d v="1899-12-30T21:20:00"/>
    <d v="2016-02-03T19:10:03"/>
    <d v="2016-02-03T19:30:22"/>
    <n v="1219"/>
    <n v="20"/>
    <n v="50"/>
    <x v="1"/>
    <d v="1899-12-30T00:20:19"/>
    <n v="1"/>
    <d v="1899-12-30T19:10:03"/>
    <d v="1899-12-30T19:30:22"/>
  </r>
  <r>
    <x v="2"/>
    <x v="8"/>
    <n v="95049"/>
    <d v="1899-12-30T15:00:00"/>
    <d v="1899-12-30T21:20:00"/>
    <d v="2016-02-03T19:10:20"/>
    <d v="2016-02-03T19:20:19"/>
    <n v="599"/>
    <n v="10"/>
    <n v="50"/>
    <x v="0"/>
    <d v="1899-12-30T00:09:59"/>
    <n v="2"/>
    <d v="1899-12-30T19:10:20"/>
    <d v="1899-12-30T19:20:19"/>
  </r>
  <r>
    <x v="2"/>
    <x v="9"/>
    <n v="92031"/>
    <d v="1899-12-30T14:00:00"/>
    <d v="1899-12-30T20:20:00"/>
    <d v="2016-02-03T19:20:17"/>
    <d v="2016-02-03T19:30:20"/>
    <n v="603"/>
    <n v="10"/>
    <n v="50"/>
    <x v="0"/>
    <d v="1899-12-30T00:10:03"/>
    <n v="2"/>
    <d v="1899-12-30T19:20:17"/>
    <d v="1899-12-30T19:30:20"/>
  </r>
  <r>
    <x v="2"/>
    <x v="11"/>
    <n v="93346"/>
    <d v="1899-12-30T15:00:00"/>
    <d v="1899-12-30T21:20:00"/>
    <d v="2016-02-03T19:30:36"/>
    <d v="2016-02-03T19:41:00"/>
    <n v="624"/>
    <n v="11"/>
    <n v="50"/>
    <x v="0"/>
    <d v="1899-12-30T00:10:24"/>
    <n v="2"/>
    <d v="1899-12-30T19:30:36"/>
    <d v="1899-12-30T19:41:00"/>
  </r>
  <r>
    <x v="2"/>
    <x v="12"/>
    <n v="92200"/>
    <d v="1899-12-30T15:00:00"/>
    <d v="1899-12-30T21:20:00"/>
    <d v="2016-02-03T19:35:51"/>
    <d v="2016-02-03T19:45:48"/>
    <n v="597"/>
    <n v="10"/>
    <n v="50"/>
    <x v="0"/>
    <d v="1899-12-30T00:09:57"/>
    <n v="2"/>
    <d v="1899-12-30T19:35:51"/>
    <d v="1899-12-30T19:45:48"/>
  </r>
  <r>
    <x v="2"/>
    <x v="16"/>
    <n v="92065"/>
    <d v="1899-12-30T15:00:00"/>
    <d v="1899-12-30T21:20:00"/>
    <d v="2016-02-03T19:41:02"/>
    <d v="2016-02-03T19:53:08"/>
    <n v="726"/>
    <n v="12"/>
    <n v="50"/>
    <x v="0"/>
    <d v="1899-12-30T00:12:06"/>
    <n v="2"/>
    <d v="1899-12-30T19:41:02"/>
    <d v="1899-12-30T19:53:08"/>
  </r>
  <r>
    <x v="2"/>
    <x v="17"/>
    <n v="92217"/>
    <d v="1899-12-30T15:00:00"/>
    <d v="1899-12-30T21:20:00"/>
    <d v="2016-02-03T19:51:44"/>
    <d v="2016-02-03T20:01:07"/>
    <n v="563"/>
    <n v="10"/>
    <n v="50"/>
    <x v="0"/>
    <d v="1899-12-30T00:09:23"/>
    <n v="2"/>
    <d v="1899-12-30T19:51:44"/>
    <d v="1899-12-30T20:01:07"/>
  </r>
  <r>
    <x v="2"/>
    <x v="13"/>
    <n v="93528"/>
    <d v="1899-12-30T14:50:00"/>
    <d v="1899-12-30T21:10:00"/>
    <d v="2016-02-03T19:53:09"/>
    <d v="2016-02-03T20:03:09"/>
    <n v="600"/>
    <n v="10"/>
    <n v="50"/>
    <x v="0"/>
    <d v="1899-12-30T00:10:00"/>
    <n v="2"/>
    <d v="1899-12-30T19:53:09"/>
    <d v="1899-12-30T20:03:09"/>
  </r>
  <r>
    <x v="2"/>
    <x v="14"/>
    <n v="92030"/>
    <d v="1899-12-30T15:00:00"/>
    <d v="1899-12-30T21:20:00"/>
    <d v="2016-02-03T20:10:09"/>
    <d v="2016-02-03T20:20:28"/>
    <n v="619"/>
    <n v="10"/>
    <n v="50"/>
    <x v="0"/>
    <d v="1899-12-30T00:10:19"/>
    <n v="2"/>
    <d v="1899-12-30T20:10:09"/>
    <d v="1899-12-30T20:20:28"/>
  </r>
  <r>
    <x v="3"/>
    <x v="0"/>
    <n v="92044"/>
    <d v="1899-12-30T08:00:00"/>
    <d v="1899-12-30T14:20:00"/>
    <d v="2016-02-04T09:20:09"/>
    <d v="2016-02-04T09:30:13"/>
    <n v="604"/>
    <n v="10"/>
    <n v="50"/>
    <x v="0"/>
    <d v="1899-12-30T00:10:04"/>
    <n v="1"/>
    <d v="1899-12-30T09:20:09"/>
    <d v="1899-12-30T09:30:13"/>
  </r>
  <r>
    <x v="3"/>
    <x v="1"/>
    <n v="92055"/>
    <d v="1899-12-30T08:50:00"/>
    <d v="1899-12-30T15:10:00"/>
    <d v="2016-02-04T09:35:21"/>
    <d v="2016-02-04T09:45:30"/>
    <n v="609"/>
    <n v="10"/>
    <n v="50"/>
    <x v="0"/>
    <d v="1899-12-30T00:10:09"/>
    <n v="1"/>
    <d v="1899-12-30T09:35:21"/>
    <d v="1899-12-30T09:45:30"/>
  </r>
  <r>
    <x v="3"/>
    <x v="3"/>
    <n v="92136"/>
    <d v="1899-12-30T08:40:00"/>
    <d v="1899-12-30T15:00:00"/>
    <d v="2016-02-04T10:00:06"/>
    <d v="2016-02-04T10:10:20"/>
    <n v="614"/>
    <n v="10"/>
    <n v="50"/>
    <x v="0"/>
    <d v="1899-12-30T00:10:14"/>
    <n v="1"/>
    <d v="1899-12-30T10:00:06"/>
    <d v="1899-12-30T10:10:20"/>
  </r>
  <r>
    <x v="3"/>
    <x v="18"/>
    <n v="92137"/>
    <d v="1899-12-30T08:40:00"/>
    <d v="1899-12-30T15:00:00"/>
    <d v="2016-02-04T10:20:06"/>
    <d v="2016-02-04T10:30:26"/>
    <n v="620"/>
    <n v="10"/>
    <n v="50"/>
    <x v="0"/>
    <d v="1899-12-30T00:10:20"/>
    <n v="1"/>
    <d v="1899-12-30T10:20:06"/>
    <d v="1899-12-30T10:30:26"/>
  </r>
  <r>
    <x v="3"/>
    <x v="6"/>
    <n v="92214"/>
    <d v="1899-12-30T08:40:00"/>
    <d v="1899-12-30T15:00:00"/>
    <d v="2016-02-04T10:20:07"/>
    <d v="2016-02-04T10:30:38"/>
    <n v="631"/>
    <n v="10"/>
    <n v="50"/>
    <x v="0"/>
    <d v="1899-12-30T00:10:31"/>
    <n v="1"/>
    <d v="1899-12-30T10:20:07"/>
    <d v="1899-12-30T10:30:38"/>
  </r>
  <r>
    <x v="3"/>
    <x v="4"/>
    <n v="95173"/>
    <d v="1899-12-30T11:40:00"/>
    <d v="1899-12-30T18:00:00"/>
    <d v="2016-02-04T10:31:01"/>
    <d v="2016-02-04T10:41:44"/>
    <n v="643"/>
    <n v="10"/>
    <n v="50"/>
    <x v="0"/>
    <d v="1899-12-30T00:10:43"/>
    <n v="1"/>
    <d v="1899-12-30T10:31:01"/>
    <d v="1899-12-30T10:41:44"/>
  </r>
  <r>
    <x v="3"/>
    <x v="5"/>
    <n v="92120"/>
    <d v="1899-12-30T08:50:00"/>
    <d v="1899-12-30T15:10:00"/>
    <d v="2016-02-04T10:32:42"/>
    <d v="2016-02-04T10:48:18"/>
    <n v="936"/>
    <n v="16"/>
    <n v="50"/>
    <x v="0"/>
    <d v="1899-12-30T00:15:36"/>
    <n v="1"/>
    <d v="1899-12-30T10:32:42"/>
    <d v="1899-12-30T10:48:18"/>
  </r>
  <r>
    <x v="3"/>
    <x v="7"/>
    <n v="92092"/>
    <d v="1899-12-30T08:50:00"/>
    <d v="1899-12-30T15:10:00"/>
    <d v="2016-02-04T10:51:52"/>
    <d v="2016-02-04T11:00:08"/>
    <n v="496"/>
    <n v="9"/>
    <n v="50"/>
    <x v="0"/>
    <d v="1899-12-30T00:08:16"/>
    <n v="1"/>
    <d v="1899-12-30T10:51:52"/>
    <d v="1899-12-30T11:00:08"/>
  </r>
  <r>
    <x v="3"/>
    <x v="3"/>
    <n v="92136"/>
    <d v="1899-12-30T08:40:00"/>
    <d v="1899-12-30T15:00:00"/>
    <d v="2016-02-04T11:08:18"/>
    <d v="2016-02-04T11:28:19"/>
    <n v="1201"/>
    <n v="20"/>
    <n v="50"/>
    <x v="1"/>
    <d v="1899-12-30T00:20:01"/>
    <n v="1"/>
    <d v="1899-12-30T11:08:18"/>
    <d v="1899-12-30T11:28:19"/>
  </r>
  <r>
    <x v="3"/>
    <x v="0"/>
    <n v="92044"/>
    <d v="1899-12-30T08:00:00"/>
    <d v="1899-12-30T14:20:00"/>
    <d v="2016-02-04T11:20:22"/>
    <d v="2016-02-04T11:40:22"/>
    <n v="1200"/>
    <n v="20"/>
    <n v="50"/>
    <x v="1"/>
    <d v="1899-12-30T00:20:00"/>
    <n v="1"/>
    <d v="1899-12-30T11:20:22"/>
    <d v="1899-12-30T11:40:22"/>
  </r>
  <r>
    <x v="3"/>
    <x v="2"/>
    <n v="92125"/>
    <d v="1899-12-30T08:50:00"/>
    <d v="1899-12-30T15:10:00"/>
    <d v="2016-02-04T11:20:41"/>
    <d v="2016-02-04T11:40:30"/>
    <n v="1189"/>
    <n v="20"/>
    <n v="50"/>
    <x v="1"/>
    <d v="1899-12-30T00:19:49"/>
    <n v="1"/>
    <d v="1899-12-30T11:20:41"/>
    <d v="1899-12-30T11:40:30"/>
  </r>
  <r>
    <x v="3"/>
    <x v="5"/>
    <n v="92120"/>
    <d v="1899-12-30T08:50:00"/>
    <d v="1899-12-30T15:10:00"/>
    <d v="2016-02-04T11:13:45"/>
    <d v="2016-02-04T11:34:13"/>
    <n v="302"/>
    <n v="5"/>
    <n v="50"/>
    <x v="1"/>
    <d v="1899-12-30T00:20:28"/>
    <n v="1"/>
    <d v="1899-12-30T11:13:45"/>
    <d v="1899-12-30T11:34:13"/>
  </r>
  <r>
    <x v="3"/>
    <x v="1"/>
    <n v="92055"/>
    <d v="1899-12-30T08:50:00"/>
    <d v="1899-12-30T15:10:00"/>
    <d v="2016-02-04T11:41:41"/>
    <d v="2016-02-04T12:01:21"/>
    <n v="1180"/>
    <n v="20"/>
    <n v="50"/>
    <x v="1"/>
    <d v="1899-12-30T00:19:40"/>
    <n v="1"/>
    <d v="1899-12-30T11:41:41"/>
    <d v="1899-12-30T12:01:21"/>
  </r>
  <r>
    <x v="3"/>
    <x v="7"/>
    <n v="92092"/>
    <d v="1899-12-30T08:50:00"/>
    <d v="1899-12-30T15:10:00"/>
    <d v="2016-02-04T11:50:08"/>
    <d v="2016-02-04T12:10:24"/>
    <n v="1216"/>
    <n v="20"/>
    <n v="50"/>
    <x v="1"/>
    <d v="1899-12-30T00:20:16"/>
    <n v="1"/>
    <d v="1899-12-30T11:50:08"/>
    <d v="1899-12-30T12:10:24"/>
  </r>
  <r>
    <x v="3"/>
    <x v="6"/>
    <n v="92214"/>
    <d v="1899-12-30T08:40:00"/>
    <d v="1899-12-30T15:00:00"/>
    <d v="2016-02-04T12:22:59"/>
    <d v="2016-02-04T12:43:33"/>
    <n v="1234"/>
    <n v="21"/>
    <n v="50"/>
    <x v="1"/>
    <d v="1899-12-30T00:20:34"/>
    <n v="1"/>
    <d v="1899-12-30T12:22:59"/>
    <d v="1899-12-30T12:43:33"/>
  </r>
  <r>
    <x v="3"/>
    <x v="18"/>
    <n v="92137"/>
    <d v="1899-12-30T08:40:00"/>
    <d v="1899-12-30T15:00:00"/>
    <d v="2016-02-04T12:23:04"/>
    <d v="2016-02-04T12:43:17"/>
    <n v="1213"/>
    <n v="20"/>
    <n v="50"/>
    <x v="1"/>
    <d v="1899-12-30T00:20:13"/>
    <n v="1"/>
    <d v="1899-12-30T12:23:04"/>
    <d v="1899-12-30T12:43:17"/>
  </r>
  <r>
    <x v="3"/>
    <x v="0"/>
    <n v="92044"/>
    <d v="1899-12-30T08:00:00"/>
    <d v="1899-12-30T14:20:00"/>
    <d v="2016-02-04T12:30:12"/>
    <d v="2016-02-04T12:40:20"/>
    <n v="608"/>
    <n v="10"/>
    <n v="50"/>
    <x v="0"/>
    <d v="1899-12-30T00:10:08"/>
    <n v="2"/>
    <d v="1899-12-30T12:30:12"/>
    <d v="1899-12-30T12:40:20"/>
  </r>
  <r>
    <x v="3"/>
    <x v="1"/>
    <n v="92055"/>
    <d v="1899-12-30T08:50:00"/>
    <d v="1899-12-30T15:10:00"/>
    <d v="2016-02-04T12:40:09"/>
    <d v="2016-02-04T12:50:14"/>
    <n v="605"/>
    <n v="10"/>
    <n v="50"/>
    <x v="0"/>
    <d v="1899-12-30T00:10:05"/>
    <n v="2"/>
    <d v="1899-12-30T12:40:09"/>
    <d v="1899-12-30T12:50:14"/>
  </r>
  <r>
    <x v="3"/>
    <x v="4"/>
    <n v="95173"/>
    <d v="1899-12-30T11:40:00"/>
    <d v="1899-12-30T18:00:00"/>
    <d v="2016-02-04T12:51:38"/>
    <d v="2016-02-04T13:10:23"/>
    <n v="1125"/>
    <n v="19"/>
    <n v="50"/>
    <x v="1"/>
    <d v="1899-12-30T00:18:45"/>
    <n v="1"/>
    <d v="1899-12-30T12:51:38"/>
    <d v="1899-12-30T13:10:23"/>
  </r>
  <r>
    <x v="3"/>
    <x v="3"/>
    <n v="92136"/>
    <d v="1899-12-30T08:40:00"/>
    <d v="1899-12-30T15:00:00"/>
    <d v="2016-02-04T13:00:10"/>
    <d v="2016-02-04T13:10:50"/>
    <n v="640"/>
    <n v="10"/>
    <n v="50"/>
    <x v="0"/>
    <d v="1899-12-30T00:10:40"/>
    <n v="2"/>
    <d v="1899-12-30T13:00:10"/>
    <d v="1899-12-30T13:10:50"/>
  </r>
  <r>
    <x v="3"/>
    <x v="7"/>
    <n v="92092"/>
    <d v="1899-12-30T08:50:00"/>
    <d v="1899-12-30T15:10:00"/>
    <d v="2016-02-04T13:10:08"/>
    <d v="2016-02-04T13:20:31"/>
    <n v="623"/>
    <n v="10"/>
    <n v="50"/>
    <x v="0"/>
    <d v="1899-12-30T00:10:23"/>
    <n v="2"/>
    <d v="1899-12-30T13:10:08"/>
    <d v="1899-12-30T13:20:31"/>
  </r>
  <r>
    <x v="3"/>
    <x v="2"/>
    <n v="92125"/>
    <d v="1899-12-30T08:50:00"/>
    <d v="1899-12-30T15:10:00"/>
    <d v="2016-02-04T13:11:27"/>
    <d v="2016-02-04T13:21:25"/>
    <n v="598"/>
    <n v="10"/>
    <n v="50"/>
    <x v="0"/>
    <d v="1899-12-30T00:09:58"/>
    <n v="1"/>
    <d v="1899-12-30T13:11:27"/>
    <d v="1899-12-30T13:21:25"/>
  </r>
  <r>
    <x v="3"/>
    <x v="5"/>
    <n v="92120"/>
    <d v="1899-12-30T08:50:00"/>
    <d v="1899-12-30T15:10:00"/>
    <d v="2016-02-04T13:20:15"/>
    <d v="2016-02-04T13:30:27"/>
    <n v="612"/>
    <n v="10"/>
    <n v="50"/>
    <x v="0"/>
    <d v="1899-12-30T00:10:12"/>
    <n v="2"/>
    <d v="1899-12-30T13:20:15"/>
    <d v="1899-12-30T13:30:27"/>
  </r>
  <r>
    <x v="3"/>
    <x v="3"/>
    <n v="92136"/>
    <d v="1899-12-30T08:40:00"/>
    <d v="1899-12-30T15:00:00"/>
    <d v="2016-02-04T13:25:00"/>
    <d v="2016-02-04T13:48:26"/>
    <n v="1406"/>
    <n v="23"/>
    <n v="50"/>
    <x v="2"/>
    <d v="1899-12-30T00:23:26"/>
    <n v="1"/>
    <d v="1899-12-30T13:25:00"/>
    <d v="1899-12-30T13:48:26"/>
  </r>
  <r>
    <x v="3"/>
    <x v="2"/>
    <n v="92125"/>
    <d v="1899-12-30T08:50:00"/>
    <d v="1899-12-30T15:10:00"/>
    <d v="2016-02-04T13:25:03"/>
    <d v="2016-02-04T13:48:18"/>
    <n v="1395"/>
    <n v="23"/>
    <n v="50"/>
    <x v="2"/>
    <d v="1899-12-30T00:23:15"/>
    <n v="1"/>
    <d v="1899-12-30T13:25:03"/>
    <d v="1899-12-30T13:48:18"/>
  </r>
  <r>
    <x v="3"/>
    <x v="18"/>
    <n v="92137"/>
    <d v="1899-12-30T08:40:00"/>
    <d v="1899-12-30T15:00:00"/>
    <d v="2016-02-04T13:25:04"/>
    <d v="2016-02-04T13:48:12"/>
    <n v="1388"/>
    <n v="23"/>
    <n v="50"/>
    <x v="2"/>
    <d v="1899-12-30T00:23:08"/>
    <n v="1"/>
    <d v="1899-12-30T13:25:04"/>
    <d v="1899-12-30T13:48:12"/>
  </r>
  <r>
    <x v="3"/>
    <x v="5"/>
    <n v="92120"/>
    <d v="1899-12-30T08:50:00"/>
    <d v="1899-12-30T15:10:00"/>
    <d v="2016-02-04T13:48:15"/>
    <d v="2016-02-04T14:09:24"/>
    <n v="1269"/>
    <n v="21"/>
    <n v="50"/>
    <x v="2"/>
    <d v="1899-12-30T00:21:09"/>
    <n v="1"/>
    <d v="1899-12-30T13:48:15"/>
    <d v="1899-12-30T14:09:24"/>
  </r>
  <r>
    <x v="3"/>
    <x v="7"/>
    <n v="92092"/>
    <d v="1899-12-30T08:50:00"/>
    <d v="1899-12-30T15:10:00"/>
    <d v="2016-02-04T13:48:25"/>
    <d v="2016-02-04T14:09:58"/>
    <n v="1293"/>
    <n v="21"/>
    <n v="50"/>
    <x v="2"/>
    <d v="1899-12-30T00:21:33"/>
    <n v="1"/>
    <d v="1899-12-30T13:48:25"/>
    <d v="1899-12-30T14:09:58"/>
  </r>
  <r>
    <x v="3"/>
    <x v="6"/>
    <n v="92214"/>
    <d v="1899-12-30T08:40:00"/>
    <d v="1899-12-30T15:00:00"/>
    <d v="2016-02-04T13:48:25"/>
    <d v="2016-02-04T14:11:36"/>
    <n v="1391"/>
    <n v="23"/>
    <n v="50"/>
    <x v="2"/>
    <d v="1899-12-30T00:23:11"/>
    <n v="1"/>
    <d v="1899-12-30T13:48:25"/>
    <d v="1899-12-30T14:11:36"/>
  </r>
  <r>
    <x v="3"/>
    <x v="1"/>
    <n v="92055"/>
    <d v="1899-12-30T08:50:00"/>
    <d v="1899-12-30T15:10:00"/>
    <d v="2016-02-04T13:48:33"/>
    <d v="2016-02-04T14:00:32"/>
    <n v="719"/>
    <n v="12"/>
    <n v="50"/>
    <x v="2"/>
    <d v="1899-12-30T00:11:59"/>
    <n v="1"/>
    <d v="1899-12-30T13:48:33"/>
    <d v="1899-12-30T14:00:32"/>
  </r>
  <r>
    <x v="3"/>
    <x v="4"/>
    <n v="95173"/>
    <d v="1899-12-30T11:40:00"/>
    <d v="1899-12-30T18:00:00"/>
    <d v="2016-02-04T13:48:38"/>
    <d v="2016-02-04T14:11:36"/>
    <n v="1378"/>
    <n v="23"/>
    <n v="50"/>
    <x v="2"/>
    <d v="1899-12-30T00:22:58"/>
    <n v="1"/>
    <d v="1899-12-30T13:48:38"/>
    <d v="1899-12-30T14:11:36"/>
  </r>
  <r>
    <x v="3"/>
    <x v="4"/>
    <n v="95173"/>
    <d v="1899-12-30T11:40:00"/>
    <d v="1899-12-30T18:00:00"/>
    <d v="2016-02-04T14:11:36"/>
    <d v="2016-02-04T14:21:57"/>
    <n v="621"/>
    <n v="10"/>
    <n v="50"/>
    <x v="0"/>
    <d v="1899-12-30T00:10:21"/>
    <n v="2"/>
    <d v="1899-12-30T14:11:36"/>
    <d v="1899-12-30T14:21:57"/>
  </r>
  <r>
    <x v="3"/>
    <x v="6"/>
    <n v="92214"/>
    <d v="1899-12-30T08:40:00"/>
    <d v="1899-12-30T15:00:00"/>
    <d v="2016-02-04T14:11:36"/>
    <d v="2016-02-04T14:22:14"/>
    <n v="638"/>
    <n v="11"/>
    <n v="50"/>
    <x v="0"/>
    <d v="1899-12-30T00:10:38"/>
    <n v="2"/>
    <d v="1899-12-30T14:11:36"/>
    <d v="1899-12-30T14:22:14"/>
  </r>
  <r>
    <x v="3"/>
    <x v="18"/>
    <n v="92137"/>
    <d v="1899-12-30T08:40:00"/>
    <d v="1899-12-30T15:00:00"/>
    <d v="2016-02-04T14:33:39"/>
    <d v="2016-02-04T14:44:15"/>
    <n v="636"/>
    <n v="11"/>
    <n v="50"/>
    <x v="0"/>
    <d v="1899-12-30T00:10:36"/>
    <n v="2"/>
    <d v="1899-12-30T14:33:39"/>
    <d v="1899-12-30T14:44:15"/>
  </r>
  <r>
    <x v="3"/>
    <x v="8"/>
    <n v="95049"/>
    <d v="1899-12-30T15:00:00"/>
    <d v="1899-12-30T21:20:00"/>
    <d v="2016-02-04T15:10:12"/>
    <d v="2016-02-04T15:20:10"/>
    <n v="598"/>
    <n v="10"/>
    <n v="50"/>
    <x v="0"/>
    <d v="1899-12-30T00:09:58"/>
    <n v="1"/>
    <d v="1899-12-30T15:10:12"/>
    <d v="1899-12-30T15:20:10"/>
  </r>
  <r>
    <x v="3"/>
    <x v="10"/>
    <n v="95005"/>
    <d v="1899-12-30T14:00:00"/>
    <d v="1899-12-30T20:20:00"/>
    <d v="2016-02-04T15:25:30"/>
    <d v="2016-02-04T15:31:49"/>
    <n v="379"/>
    <n v="6"/>
    <n v="50"/>
    <x v="0"/>
    <d v="1899-12-30T00:06:19"/>
    <n v="1"/>
    <d v="1899-12-30T15:25:30"/>
    <d v="1899-12-30T15:31:49"/>
  </r>
  <r>
    <x v="3"/>
    <x v="16"/>
    <n v="92065"/>
    <d v="1899-12-30T15:00:00"/>
    <d v="1899-12-30T21:20:00"/>
    <d v="2016-02-04T15:26:56"/>
    <d v="2016-02-04T15:46:25"/>
    <n v="1169"/>
    <n v="20"/>
    <n v="50"/>
    <x v="2"/>
    <d v="1899-12-30T00:19:29"/>
    <n v="1"/>
    <d v="1899-12-30T15:26:56"/>
    <d v="1899-12-30T15:46:25"/>
  </r>
  <r>
    <x v="3"/>
    <x v="9"/>
    <n v="92031"/>
    <d v="1899-12-30T14:00:00"/>
    <d v="1899-12-30T20:20:00"/>
    <d v="2016-02-04T15:26:59"/>
    <d v="2016-02-04T15:47:50"/>
    <n v="1251"/>
    <n v="21"/>
    <n v="50"/>
    <x v="2"/>
    <d v="1899-12-30T00:20:51"/>
    <n v="1"/>
    <d v="1899-12-30T15:26:59"/>
    <d v="1899-12-30T15:47:50"/>
  </r>
  <r>
    <x v="3"/>
    <x v="11"/>
    <n v="93346"/>
    <d v="1899-12-30T15:00:00"/>
    <d v="1899-12-30T21:20:00"/>
    <d v="2016-02-04T15:27:00"/>
    <d v="2016-02-04T15:47:12"/>
    <n v="1212"/>
    <n v="20"/>
    <n v="50"/>
    <x v="2"/>
    <d v="1899-12-30T00:20:12"/>
    <n v="1"/>
    <d v="1899-12-30T15:27:00"/>
    <d v="1899-12-30T15:47:12"/>
  </r>
  <r>
    <x v="3"/>
    <x v="13"/>
    <n v="93528"/>
    <d v="1899-12-30T14:50:00"/>
    <d v="1899-12-30T21:10:00"/>
    <d v="2016-02-04T15:27:00"/>
    <d v="2016-02-04T15:47:38"/>
    <n v="1238"/>
    <n v="20"/>
    <n v="50"/>
    <x v="2"/>
    <d v="1899-12-30T00:20:38"/>
    <n v="1"/>
    <d v="1899-12-30T15:27:00"/>
    <d v="1899-12-30T15:47:38"/>
  </r>
  <r>
    <x v="3"/>
    <x v="12"/>
    <n v="92200"/>
    <d v="1899-12-30T15:00:00"/>
    <d v="1899-12-30T21:20:00"/>
    <d v="2016-02-04T15:27:01"/>
    <d v="2016-02-04T15:48:54"/>
    <n v="1313"/>
    <n v="21"/>
    <n v="50"/>
    <x v="2"/>
    <d v="1899-12-30T00:21:53"/>
    <n v="1"/>
    <d v="1899-12-30T15:27:01"/>
    <d v="1899-12-30T15:48:54"/>
  </r>
  <r>
    <x v="3"/>
    <x v="9"/>
    <n v="92031"/>
    <d v="1899-12-30T14:00:00"/>
    <d v="1899-12-30T20:20:00"/>
    <d v="2016-02-04T15:47:50"/>
    <d v="2016-02-04T15:57:50"/>
    <n v="600"/>
    <n v="10"/>
    <n v="50"/>
    <x v="0"/>
    <d v="1899-12-30T00:10:00"/>
    <n v="1"/>
    <d v="1899-12-30T15:47:50"/>
    <d v="1899-12-30T15:57:50"/>
  </r>
  <r>
    <x v="3"/>
    <x v="8"/>
    <n v="95049"/>
    <d v="1899-12-30T15:00:00"/>
    <d v="1899-12-30T21:20:00"/>
    <d v="2016-02-04T15:49:42"/>
    <d v="2016-02-04T16:13:27"/>
    <n v="1425"/>
    <n v="24"/>
    <n v="50"/>
    <x v="2"/>
    <d v="1899-12-30T00:23:45"/>
    <n v="1"/>
    <d v="1899-12-30T15:49:42"/>
    <d v="1899-12-30T16:13:27"/>
  </r>
  <r>
    <x v="3"/>
    <x v="10"/>
    <n v="95005"/>
    <d v="1899-12-30T14:00:00"/>
    <d v="1899-12-30T20:20:00"/>
    <d v="2016-02-04T15:50:52"/>
    <d v="2016-02-04T16:13:02"/>
    <n v="1330"/>
    <n v="23"/>
    <n v="50"/>
    <x v="2"/>
    <d v="1899-12-30T00:22:10"/>
    <n v="1"/>
    <d v="1899-12-30T15:50:52"/>
    <d v="1899-12-30T16:13:02"/>
  </r>
  <r>
    <x v="3"/>
    <x v="15"/>
    <n v="95061"/>
    <d v="1899-12-30T08:40:00"/>
    <d v="1899-12-30T15:00:00"/>
    <d v="2016-02-04T15:51:49"/>
    <d v="2016-02-04T16:13:00"/>
    <n v="1271"/>
    <n v="22"/>
    <n v="50"/>
    <x v="2"/>
    <d v="1899-12-30T00:21:11"/>
    <n v="1"/>
    <d v="1899-12-30T15:51:49"/>
    <d v="1899-12-30T16:13:00"/>
  </r>
  <r>
    <x v="3"/>
    <x v="16"/>
    <n v="92065"/>
    <d v="1899-12-30T15:00:00"/>
    <d v="1899-12-30T21:20:00"/>
    <d v="2016-02-04T16:14:42"/>
    <d v="2016-02-04T16:38:03"/>
    <n v="1401"/>
    <n v="24"/>
    <n v="50"/>
    <x v="0"/>
    <d v="1899-12-30T00:23:21"/>
    <n v="1"/>
    <d v="1899-12-30T16:14:42"/>
    <d v="1899-12-30T16:38:03"/>
  </r>
  <r>
    <x v="3"/>
    <x v="11"/>
    <n v="93346"/>
    <d v="1899-12-30T15:00:00"/>
    <d v="1899-12-30T21:20:00"/>
    <d v="2016-02-04T16:21:21"/>
    <d v="2016-02-04T16:30:58"/>
    <n v="577"/>
    <n v="9"/>
    <n v="50"/>
    <x v="0"/>
    <d v="1899-12-30T00:09:37"/>
    <n v="1"/>
    <d v="1899-12-30T16:21:21"/>
    <d v="1899-12-30T16:30:58"/>
  </r>
  <r>
    <x v="3"/>
    <x v="15"/>
    <n v="95061"/>
    <d v="1899-12-30T08:40:00"/>
    <d v="1899-12-30T15:00:00"/>
    <d v="2016-02-04T16:21:54"/>
    <d v="2016-02-04T16:23:50"/>
    <n v="116"/>
    <n v="2"/>
    <n v="50"/>
    <x v="2"/>
    <d v="1899-12-30T00:01:56"/>
    <n v="2"/>
    <d v="1899-12-30T16:21:54"/>
    <d v="1899-12-30T16:23:50"/>
  </r>
  <r>
    <x v="3"/>
    <x v="13"/>
    <n v="93528"/>
    <d v="1899-12-30T14:50:00"/>
    <d v="1899-12-30T21:10:00"/>
    <d v="2016-02-04T16:30:12"/>
    <d v="2016-02-04T16:45:20"/>
    <n v="908"/>
    <n v="15"/>
    <n v="50"/>
    <x v="0"/>
    <d v="1899-12-30T00:15:08"/>
    <n v="1"/>
    <d v="1899-12-30T16:30:12"/>
    <d v="1899-12-30T16:45:20"/>
  </r>
  <r>
    <x v="3"/>
    <x v="12"/>
    <n v="92200"/>
    <d v="1899-12-30T15:00:00"/>
    <d v="1899-12-30T21:20:00"/>
    <d v="2016-02-04T16:34:50"/>
    <d v="2016-02-04T16:44:29"/>
    <n v="579"/>
    <n v="10"/>
    <n v="50"/>
    <x v="0"/>
    <d v="1899-12-30T00:09:39"/>
    <n v="1"/>
    <d v="1899-12-30T16:34:50"/>
    <d v="1899-12-30T16:44:29"/>
  </r>
  <r>
    <x v="3"/>
    <x v="15"/>
    <n v="95061"/>
    <d v="1899-12-30T08:40:00"/>
    <d v="1899-12-30T15:00:00"/>
    <d v="2016-02-04T16:40:13"/>
    <d v="2016-02-04T16:50:48"/>
    <n v="635"/>
    <n v="10"/>
    <n v="50"/>
    <x v="0"/>
    <d v="1899-12-30T00:10:35"/>
    <n v="1"/>
    <d v="1899-12-30T16:40:13"/>
    <d v="1899-12-30T16:50:48"/>
  </r>
  <r>
    <x v="3"/>
    <x v="16"/>
    <n v="92065"/>
    <d v="1899-12-30T15:00:00"/>
    <d v="1899-12-30T21:20:00"/>
    <d v="2016-02-04T16:50:58"/>
    <d v="2016-02-04T17:02:13"/>
    <n v="675"/>
    <n v="12"/>
    <n v="50"/>
    <x v="0"/>
    <d v="1899-12-30T00:11:15"/>
    <n v="2"/>
    <d v="1899-12-30T16:50:58"/>
    <d v="1899-12-30T17:02:13"/>
  </r>
  <r>
    <x v="3"/>
    <x v="14"/>
    <n v="92030"/>
    <d v="1899-12-30T15:00:00"/>
    <d v="1899-12-30T21:20:00"/>
    <d v="2016-02-04T16:53:14"/>
    <d v="2016-02-04T17:03:47"/>
    <n v="633"/>
    <n v="10"/>
    <n v="50"/>
    <x v="0"/>
    <d v="1899-12-30T00:10:33"/>
    <n v="1"/>
    <d v="1899-12-30T16:53:14"/>
    <d v="1899-12-30T17:03:47"/>
  </r>
  <r>
    <x v="3"/>
    <x v="13"/>
    <n v="93528"/>
    <d v="1899-12-30T14:50:00"/>
    <d v="1899-12-30T21:10:00"/>
    <d v="2016-02-04T16:53:16"/>
    <d v="2016-02-04T16:58:24"/>
    <n v="308"/>
    <n v="5"/>
    <n v="50"/>
    <x v="3"/>
    <d v="1899-12-30T00:05:08"/>
    <n v="1"/>
    <d v="1899-12-30T16:53:16"/>
    <d v="1899-12-30T16:58:24"/>
  </r>
  <r>
    <x v="3"/>
    <x v="10"/>
    <n v="95005"/>
    <d v="1899-12-30T14:00:00"/>
    <d v="1899-12-30T20:20:00"/>
    <d v="2016-02-04T17:01:04"/>
    <d v="2016-02-04T17:23:33"/>
    <n v="1349"/>
    <n v="22"/>
    <n v="50"/>
    <x v="1"/>
    <d v="1899-12-30T00:22:29"/>
    <n v="1"/>
    <d v="1899-12-30T17:01:04"/>
    <d v="1899-12-30T17:23:33"/>
  </r>
  <r>
    <x v="3"/>
    <x v="8"/>
    <n v="95049"/>
    <d v="1899-12-30T15:00:00"/>
    <d v="1899-12-30T21:20:00"/>
    <d v="2016-02-04T17:22:33"/>
    <d v="2016-02-04T17:42:10"/>
    <n v="1177"/>
    <n v="20"/>
    <n v="50"/>
    <x v="1"/>
    <d v="1899-12-30T00:19:37"/>
    <n v="1"/>
    <d v="1899-12-30T17:22:33"/>
    <d v="1899-12-30T17:42:10"/>
  </r>
  <r>
    <x v="3"/>
    <x v="9"/>
    <n v="92031"/>
    <d v="1899-12-30T14:00:00"/>
    <d v="1899-12-30T20:20:00"/>
    <d v="2016-02-04T17:42:53"/>
    <d v="2016-02-04T18:01:14"/>
    <n v="1101"/>
    <n v="19"/>
    <n v="50"/>
    <x v="1"/>
    <d v="1899-12-30T00:18:21"/>
    <n v="1"/>
    <d v="1899-12-30T17:42:53"/>
    <d v="1899-12-30T18:01:14"/>
  </r>
  <r>
    <x v="3"/>
    <x v="11"/>
    <n v="93346"/>
    <d v="1899-12-30T15:00:00"/>
    <d v="1899-12-30T21:20:00"/>
    <d v="2016-02-04T18:00:50"/>
    <d v="2016-02-04T18:21:17"/>
    <n v="1227"/>
    <n v="21"/>
    <n v="50"/>
    <x v="1"/>
    <d v="1899-12-30T00:20:27"/>
    <n v="1"/>
    <d v="1899-12-30T18:00:50"/>
    <d v="1899-12-30T18:21:17"/>
  </r>
  <r>
    <x v="3"/>
    <x v="16"/>
    <n v="92065"/>
    <d v="1899-12-30T15:00:00"/>
    <d v="1899-12-30T21:20:00"/>
    <d v="2016-02-04T18:20:15"/>
    <d v="2016-02-04T18:40:36"/>
    <n v="1221"/>
    <n v="20"/>
    <n v="50"/>
    <x v="1"/>
    <d v="1899-12-30T00:20:21"/>
    <n v="1"/>
    <d v="1899-12-30T18:20:15"/>
    <d v="1899-12-30T18:40:36"/>
  </r>
  <r>
    <x v="3"/>
    <x v="12"/>
    <n v="92200"/>
    <d v="1899-12-30T15:00:00"/>
    <d v="1899-12-30T21:20:00"/>
    <d v="2016-02-04T18:20:28"/>
    <d v="2016-02-04T18:40:42"/>
    <n v="1214"/>
    <n v="20"/>
    <n v="50"/>
    <x v="1"/>
    <d v="1899-12-30T00:20:14"/>
    <n v="1"/>
    <d v="1899-12-30T18:20:28"/>
    <d v="1899-12-30T18:40:42"/>
  </r>
  <r>
    <x v="3"/>
    <x v="13"/>
    <n v="93528"/>
    <d v="1899-12-30T14:50:00"/>
    <d v="1899-12-30T21:10:00"/>
    <d v="2016-02-04T18:41:02"/>
    <d v="2016-02-04T19:01:01"/>
    <n v="1199"/>
    <n v="20"/>
    <n v="50"/>
    <x v="1"/>
    <d v="1899-12-30T00:19:59"/>
    <n v="1"/>
    <d v="1899-12-30T18:41:02"/>
    <d v="1899-12-30T19:01:01"/>
  </r>
  <r>
    <x v="3"/>
    <x v="15"/>
    <n v="95061"/>
    <d v="1899-12-30T08:40:00"/>
    <d v="1899-12-30T15:00:00"/>
    <d v="2016-02-04T18:52:07"/>
    <d v="2016-02-04T18:56:53"/>
    <n v="286"/>
    <n v="4"/>
    <n v="50"/>
    <x v="2"/>
    <d v="1899-12-30T00:04:46"/>
    <n v="3"/>
    <d v="1899-12-30T18:52:07"/>
    <d v="1899-12-30T18:56:53"/>
  </r>
  <r>
    <x v="3"/>
    <x v="17"/>
    <n v="92217"/>
    <d v="1899-12-30T15:00:00"/>
    <d v="1899-12-30T21:20:00"/>
    <d v="2016-02-04T19:00:58"/>
    <d v="2016-02-04T19:20:35"/>
    <n v="1177"/>
    <n v="20"/>
    <n v="50"/>
    <x v="1"/>
    <d v="1899-12-30T00:19:37"/>
    <n v="1"/>
    <d v="1899-12-30T19:00:58"/>
    <d v="1899-12-30T19:20:35"/>
  </r>
  <r>
    <x v="3"/>
    <x v="10"/>
    <n v="95005"/>
    <d v="1899-12-30T14:00:00"/>
    <d v="1899-12-30T20:20:00"/>
    <d v="2016-02-04T19:05:31"/>
    <d v="2016-02-04T19:15:21"/>
    <n v="590"/>
    <n v="10"/>
    <n v="50"/>
    <x v="0"/>
    <d v="1899-12-30T00:09:50"/>
    <n v="2"/>
    <d v="1899-12-30T19:05:31"/>
    <d v="1899-12-30T19:15:21"/>
  </r>
  <r>
    <x v="3"/>
    <x v="16"/>
    <n v="92065"/>
    <d v="1899-12-30T15:00:00"/>
    <d v="1899-12-30T21:20:00"/>
    <d v="2016-02-04T19:05:49"/>
    <d v="2016-02-04T19:40:16"/>
    <n v="2067"/>
    <n v="35"/>
    <n v="50"/>
    <x v="2"/>
    <d v="1899-12-30T00:34:27"/>
    <n v="2"/>
    <d v="1899-12-30T19:05:49"/>
    <d v="1899-12-30T19:40:16"/>
  </r>
  <r>
    <x v="3"/>
    <x v="13"/>
    <n v="93528"/>
    <d v="1899-12-30T14:50:00"/>
    <d v="1899-12-30T21:10:00"/>
    <d v="2016-02-04T19:09:46"/>
    <d v="2016-02-04T19:11:02"/>
    <n v="76"/>
    <n v="2"/>
    <n v="50"/>
    <x v="2"/>
    <d v="1899-12-30T00:01:16"/>
    <n v="2"/>
    <d v="1899-12-30T19:09:46"/>
    <d v="1899-12-30T19:11:02"/>
  </r>
  <r>
    <x v="3"/>
    <x v="8"/>
    <n v="95049"/>
    <d v="1899-12-30T15:00:00"/>
    <d v="1899-12-30T21:20:00"/>
    <d v="2016-02-04T19:10:07"/>
    <d v="2016-02-04T19:38:03"/>
    <n v="1676"/>
    <n v="28"/>
    <n v="50"/>
    <x v="0"/>
    <d v="1899-12-30T00:27:56"/>
    <n v="2"/>
    <d v="1899-12-30T19:10:07"/>
    <d v="1899-12-30T19:38:03"/>
  </r>
  <r>
    <x v="3"/>
    <x v="14"/>
    <n v="92030"/>
    <d v="1899-12-30T15:00:00"/>
    <d v="1899-12-30T21:20:00"/>
    <d v="2016-02-04T19:11:55"/>
    <d v="2016-02-04T19:31:20"/>
    <n v="1165"/>
    <n v="20"/>
    <n v="50"/>
    <x v="1"/>
    <d v="1899-12-30T00:19:25"/>
    <n v="1"/>
    <d v="1899-12-30T19:11:55"/>
    <d v="1899-12-30T19:31:20"/>
  </r>
  <r>
    <x v="3"/>
    <x v="9"/>
    <n v="92031"/>
    <d v="1899-12-30T14:00:00"/>
    <d v="1899-12-30T20:20:00"/>
    <d v="2016-02-04T19:20:09"/>
    <d v="2016-02-04T19:30:14"/>
    <n v="605"/>
    <n v="10"/>
    <n v="50"/>
    <x v="0"/>
    <d v="1899-12-30T00:10:05"/>
    <n v="2"/>
    <d v="1899-12-30T19:20:09"/>
    <d v="1899-12-30T19:30:14"/>
  </r>
  <r>
    <x v="3"/>
    <x v="11"/>
    <n v="93346"/>
    <d v="1899-12-30T15:00:00"/>
    <d v="1899-12-30T21:20:00"/>
    <d v="2016-02-04T19:30:39"/>
    <d v="2016-02-04T19:41:34"/>
    <n v="655"/>
    <n v="11"/>
    <n v="50"/>
    <x v="0"/>
    <d v="1899-12-30T00:10:55"/>
    <n v="2"/>
    <d v="1899-12-30T19:30:39"/>
    <d v="1899-12-30T19:41:34"/>
  </r>
  <r>
    <x v="3"/>
    <x v="12"/>
    <n v="92200"/>
    <d v="1899-12-30T15:00:00"/>
    <d v="1899-12-30T21:20:00"/>
    <d v="2016-02-04T19:31:32"/>
    <d v="2016-02-04T19:41:05"/>
    <n v="573"/>
    <n v="10"/>
    <n v="50"/>
    <x v="0"/>
    <d v="1899-12-30T00:09:33"/>
    <n v="2"/>
    <d v="1899-12-30T19:31:32"/>
    <d v="1899-12-30T19:41:05"/>
  </r>
  <r>
    <x v="3"/>
    <x v="16"/>
    <n v="92065"/>
    <d v="1899-12-30T15:00:00"/>
    <d v="1899-12-30T21:20:00"/>
    <d v="2016-02-04T19:40:16"/>
    <d v="2016-02-04T19:49:57"/>
    <n v="581"/>
    <n v="9"/>
    <n v="50"/>
    <x v="0"/>
    <d v="1899-12-30T00:09:41"/>
    <n v="3"/>
    <d v="1899-12-30T19:40:16"/>
    <d v="1899-12-30T19:49:57"/>
  </r>
  <r>
    <x v="3"/>
    <x v="13"/>
    <n v="93528"/>
    <d v="1899-12-30T14:50:00"/>
    <d v="1899-12-30T21:10:00"/>
    <d v="2016-02-04T19:51:57"/>
    <d v="2016-02-04T20:02:12"/>
    <n v="615"/>
    <n v="11"/>
    <n v="50"/>
    <x v="0"/>
    <d v="1899-12-30T00:10:15"/>
    <n v="2"/>
    <d v="1899-12-30T19:51:57"/>
    <d v="1899-12-30T20:02:12"/>
  </r>
  <r>
    <x v="3"/>
    <x v="17"/>
    <n v="92217"/>
    <d v="1899-12-30T15:00:00"/>
    <d v="1899-12-30T21:20:00"/>
    <d v="2016-02-04T19:59:56"/>
    <d v="2016-02-04T20:10:18"/>
    <n v="622"/>
    <n v="11"/>
    <n v="50"/>
    <x v="0"/>
    <d v="1899-12-30T00:10:22"/>
    <n v="1"/>
    <d v="1899-12-30T19:59:56"/>
    <d v="1899-12-30T20:10:18"/>
  </r>
  <r>
    <x v="3"/>
    <x v="14"/>
    <n v="92030"/>
    <d v="1899-12-30T15:00:00"/>
    <d v="1899-12-30T21:20:00"/>
    <d v="2016-02-04T20:09:57"/>
    <d v="2016-02-04T20:20:04"/>
    <n v="607"/>
    <n v="11"/>
    <n v="50"/>
    <x v="0"/>
    <d v="1899-12-30T00:10:07"/>
    <n v="2"/>
    <d v="1899-12-30T20:09:57"/>
    <d v="1899-12-30T20:20:04"/>
  </r>
  <r>
    <x v="4"/>
    <x v="0"/>
    <n v="92044"/>
    <d v="1899-12-30T08:00:00"/>
    <d v="1899-12-30T14:20:00"/>
    <d v="2016-02-05T09:21:51"/>
    <d v="2016-02-05T09:31:32"/>
    <n v="581"/>
    <n v="10"/>
    <n v="50"/>
    <x v="0"/>
    <d v="1899-12-30T00:09:41"/>
    <n v="1"/>
    <d v="1899-12-30T09:21:51"/>
    <d v="1899-12-30T09:31:32"/>
  </r>
  <r>
    <x v="4"/>
    <x v="1"/>
    <n v="92055"/>
    <d v="1899-12-30T08:50:00"/>
    <d v="1899-12-30T15:10:00"/>
    <d v="2016-02-05T09:30:28"/>
    <d v="2016-02-05T09:40:23"/>
    <n v="595"/>
    <n v="10"/>
    <n v="50"/>
    <x v="0"/>
    <d v="1899-12-30T00:09:55"/>
    <n v="1"/>
    <d v="1899-12-30T09:30:28"/>
    <d v="1899-12-30T09:40:23"/>
  </r>
  <r>
    <x v="4"/>
    <x v="2"/>
    <n v="92125"/>
    <d v="1899-12-30T08:50:00"/>
    <d v="1899-12-30T15:10:00"/>
    <d v="2016-02-05T09:50:02"/>
    <d v="2016-02-05T10:00:20"/>
    <n v="618"/>
    <n v="10"/>
    <n v="50"/>
    <x v="0"/>
    <d v="1899-12-30T00:10:18"/>
    <n v="1"/>
    <d v="1899-12-30T09:50:02"/>
    <d v="1899-12-30T10:00:20"/>
  </r>
  <r>
    <x v="4"/>
    <x v="3"/>
    <n v="92136"/>
    <d v="1899-12-30T08:40:00"/>
    <d v="1899-12-30T15:00:00"/>
    <d v="2016-02-05T10:00:02"/>
    <d v="2016-02-05T10:12:43"/>
    <n v="761"/>
    <n v="12"/>
    <n v="50"/>
    <x v="0"/>
    <d v="1899-12-30T00:12:41"/>
    <n v="1"/>
    <d v="1899-12-30T10:00:02"/>
    <d v="1899-12-30T10:12:43"/>
  </r>
  <r>
    <x v="4"/>
    <x v="1"/>
    <n v="92055"/>
    <d v="1899-12-30T08:50:00"/>
    <d v="1899-12-30T15:10:00"/>
    <d v="2016-02-05T10:00:53"/>
    <d v="2016-02-05T11:02:58"/>
    <n v="3725"/>
    <n v="62"/>
    <n v="50"/>
    <x v="2"/>
    <d v="1899-12-30T01:02:05"/>
    <n v="1"/>
    <d v="1899-12-30T10:00:53"/>
    <d v="1899-12-30T11:02:58"/>
  </r>
  <r>
    <x v="4"/>
    <x v="0"/>
    <n v="92044"/>
    <d v="1899-12-30T08:00:00"/>
    <d v="1899-12-30T14:20:00"/>
    <d v="2016-02-05T10:01:21"/>
    <d v="2016-02-05T11:01:01"/>
    <n v="3580"/>
    <n v="60"/>
    <n v="50"/>
    <x v="4"/>
    <d v="1899-12-30T00:59:40"/>
    <n v="1"/>
    <d v="1899-12-30T10:01:21"/>
    <d v="1899-12-30T11:01:01"/>
  </r>
  <r>
    <x v="4"/>
    <x v="18"/>
    <n v="92137"/>
    <d v="1899-12-30T08:40:00"/>
    <d v="1899-12-30T15:00:00"/>
    <d v="2016-02-05T10:07:55"/>
    <d v="2016-02-05T10:18:58"/>
    <n v="663"/>
    <n v="11"/>
    <n v="50"/>
    <x v="2"/>
    <d v="1899-12-30T00:11:03"/>
    <n v="1"/>
    <d v="1899-12-30T10:07:55"/>
    <d v="1899-12-30T10:18:58"/>
  </r>
  <r>
    <x v="4"/>
    <x v="5"/>
    <n v="92120"/>
    <d v="1899-12-30T08:50:00"/>
    <d v="1899-12-30T15:10:00"/>
    <d v="2016-02-05T10:12:34"/>
    <d v="2016-02-05T10:23:50"/>
    <n v="676"/>
    <n v="11"/>
    <n v="50"/>
    <x v="0"/>
    <d v="1899-12-30T00:11:16"/>
    <n v="1"/>
    <d v="1899-12-30T10:12:34"/>
    <d v="1899-12-30T10:23:50"/>
  </r>
  <r>
    <x v="4"/>
    <x v="3"/>
    <n v="92136"/>
    <d v="1899-12-30T08:40:00"/>
    <d v="1899-12-30T15:00:00"/>
    <d v="2016-02-05T10:12:43"/>
    <d v="2016-02-05T11:00:07"/>
    <n v="2844"/>
    <n v="48"/>
    <n v="50"/>
    <x v="4"/>
    <d v="1899-12-30T00:47:24"/>
    <n v="1"/>
    <d v="1899-12-30T10:12:43"/>
    <d v="1899-12-30T11:00:07"/>
  </r>
  <r>
    <x v="4"/>
    <x v="2"/>
    <n v="92125"/>
    <d v="1899-12-30T08:50:00"/>
    <d v="1899-12-30T15:10:00"/>
    <d v="2016-02-05T10:19:22"/>
    <d v="2016-02-05T10:21:07"/>
    <n v="105"/>
    <n v="2"/>
    <n v="50"/>
    <x v="2"/>
    <d v="1899-12-30T00:01:45"/>
    <n v="1"/>
    <d v="1899-12-30T10:19:22"/>
    <d v="1899-12-30T10:21:07"/>
  </r>
  <r>
    <x v="4"/>
    <x v="4"/>
    <n v="95173"/>
    <d v="1899-12-30T11:40:00"/>
    <d v="1899-12-30T18:00:00"/>
    <d v="2016-02-05T10:19:29"/>
    <d v="2016-02-05T10:29:39"/>
    <n v="610"/>
    <n v="10"/>
    <n v="50"/>
    <x v="0"/>
    <d v="1899-12-30T00:10:10"/>
    <n v="1"/>
    <d v="1899-12-30T10:19:29"/>
    <d v="1899-12-30T10:29:39"/>
  </r>
  <r>
    <x v="4"/>
    <x v="18"/>
    <n v="92137"/>
    <d v="1899-12-30T08:40:00"/>
    <d v="1899-12-30T15:00:00"/>
    <d v="2016-02-05T10:31:40"/>
    <d v="2016-02-05T10:44:01"/>
    <n v="741"/>
    <n v="13"/>
    <n v="50"/>
    <x v="0"/>
    <d v="1899-12-30T00:12:21"/>
    <n v="1"/>
    <d v="1899-12-30T10:31:40"/>
    <d v="1899-12-30T10:44:01"/>
  </r>
  <r>
    <x v="4"/>
    <x v="7"/>
    <n v="92092"/>
    <d v="1899-12-30T08:50:00"/>
    <d v="1899-12-30T15:10:00"/>
    <d v="2016-02-05T10:40:05"/>
    <d v="2016-02-05T10:49:53"/>
    <n v="588"/>
    <n v="9"/>
    <n v="50"/>
    <x v="0"/>
    <d v="1899-12-30T00:09:48"/>
    <n v="1"/>
    <d v="1899-12-30T10:40:05"/>
    <d v="1899-12-30T10:49:53"/>
  </r>
  <r>
    <x v="4"/>
    <x v="6"/>
    <n v="92214"/>
    <d v="1899-12-30T08:40:00"/>
    <d v="1899-12-30T15:00:00"/>
    <d v="2016-02-05T10:46:28"/>
    <d v="2016-02-05T10:57:34"/>
    <n v="666"/>
    <n v="11"/>
    <n v="50"/>
    <x v="0"/>
    <d v="1899-12-30T00:11:06"/>
    <n v="1"/>
    <d v="1899-12-30T10:46:28"/>
    <d v="1899-12-30T10:57:34"/>
  </r>
  <r>
    <x v="4"/>
    <x v="3"/>
    <n v="92136"/>
    <d v="1899-12-30T08:40:00"/>
    <d v="1899-12-30T15:00:00"/>
    <d v="2016-02-05T11:00:07"/>
    <d v="2016-02-05T11:22:38"/>
    <n v="1351"/>
    <n v="22"/>
    <n v="50"/>
    <x v="1"/>
    <d v="1899-12-30T00:22:31"/>
    <n v="1"/>
    <d v="1899-12-30T11:00:07"/>
    <d v="1899-12-30T11:22:38"/>
  </r>
  <r>
    <x v="4"/>
    <x v="1"/>
    <n v="92055"/>
    <d v="1899-12-30T08:50:00"/>
    <d v="1899-12-30T15:10:00"/>
    <d v="2016-02-05T11:08:31"/>
    <d v="2016-02-05T11:09:53"/>
    <n v="82"/>
    <n v="1"/>
    <n v="50"/>
    <x v="2"/>
    <d v="1899-12-30T00:01:22"/>
    <n v="2"/>
    <d v="1899-12-30T11:08:31"/>
    <d v="1899-12-30T11:09:53"/>
  </r>
  <r>
    <x v="4"/>
    <x v="2"/>
    <n v="92125"/>
    <d v="1899-12-30T08:50:00"/>
    <d v="1899-12-30T15:10:00"/>
    <d v="2016-02-05T11:20:03"/>
    <d v="2016-02-05T11:40:34"/>
    <n v="1231"/>
    <n v="20"/>
    <n v="50"/>
    <x v="1"/>
    <d v="1899-12-30T00:20:31"/>
    <n v="1"/>
    <d v="1899-12-30T11:20:03"/>
    <d v="1899-12-30T11:40:34"/>
  </r>
  <r>
    <x v="4"/>
    <x v="0"/>
    <n v="92044"/>
    <d v="1899-12-30T08:00:00"/>
    <d v="1899-12-30T14:20:00"/>
    <d v="2016-02-05T11:20:13"/>
    <d v="2016-02-05T11:40:25"/>
    <n v="1212"/>
    <n v="20"/>
    <n v="50"/>
    <x v="1"/>
    <d v="1899-12-30T00:20:12"/>
    <n v="1"/>
    <d v="1899-12-30T11:20:13"/>
    <d v="1899-12-30T11:40:25"/>
  </r>
  <r>
    <x v="4"/>
    <x v="6"/>
    <n v="92214"/>
    <d v="1899-12-30T08:40:00"/>
    <d v="1899-12-30T15:00:00"/>
    <d v="2016-02-05T11:20:31"/>
    <d v="2016-02-05T12:46:36"/>
    <n v="5165"/>
    <n v="86"/>
    <n v="50"/>
    <x v="4"/>
    <d v="1899-12-30T01:26:05"/>
    <n v="1"/>
    <d v="1899-12-30T11:20:31"/>
    <d v="1899-12-30T12:46:36"/>
  </r>
  <r>
    <x v="4"/>
    <x v="18"/>
    <n v="92137"/>
    <d v="1899-12-30T08:40:00"/>
    <d v="1899-12-30T15:00:00"/>
    <d v="2016-02-05T11:20:35"/>
    <d v="2016-02-05T12:48:19"/>
    <n v="5264"/>
    <n v="88"/>
    <n v="50"/>
    <x v="4"/>
    <d v="1899-12-30T01:27:44"/>
    <n v="1"/>
    <d v="1899-12-30T11:20:35"/>
    <d v="1899-12-30T12:48:19"/>
  </r>
  <r>
    <x v="4"/>
    <x v="7"/>
    <n v="92092"/>
    <d v="1899-12-30T08:50:00"/>
    <d v="1899-12-30T15:10:00"/>
    <d v="2016-02-05T11:27:56"/>
    <d v="2016-02-05T12:45:59"/>
    <n v="4683"/>
    <n v="78"/>
    <n v="50"/>
    <x v="4"/>
    <d v="1899-12-30T01:18:03"/>
    <n v="1"/>
    <d v="1899-12-30T11:27:56"/>
    <d v="1899-12-30T12:45:59"/>
  </r>
  <r>
    <x v="4"/>
    <x v="5"/>
    <n v="92120"/>
    <d v="1899-12-30T08:50:00"/>
    <d v="1899-12-30T15:10:00"/>
    <d v="2016-02-05T11:29:17"/>
    <d v="2016-02-05T11:50:21"/>
    <n v="1264"/>
    <n v="21"/>
    <n v="50"/>
    <x v="1"/>
    <d v="1899-12-30T00:21:04"/>
    <n v="1"/>
    <d v="1899-12-30T11:29:17"/>
    <d v="1899-12-30T11:50:21"/>
  </r>
  <r>
    <x v="4"/>
    <x v="1"/>
    <n v="92055"/>
    <d v="1899-12-30T08:50:00"/>
    <d v="1899-12-30T15:10:00"/>
    <d v="2016-02-05T11:40:14"/>
    <d v="2016-02-05T12:00:28"/>
    <n v="1214"/>
    <n v="20"/>
    <n v="50"/>
    <x v="1"/>
    <d v="1899-12-30T00:20:14"/>
    <n v="1"/>
    <d v="1899-12-30T11:40:14"/>
    <d v="1899-12-30T12:00:28"/>
  </r>
  <r>
    <x v="4"/>
    <x v="0"/>
    <n v="92044"/>
    <d v="1899-12-30T08:00:00"/>
    <d v="1899-12-30T14:20:00"/>
    <d v="2016-02-05T12:30:10"/>
    <d v="2016-02-05T12:40:19"/>
    <n v="609"/>
    <n v="10"/>
    <n v="50"/>
    <x v="0"/>
    <d v="1899-12-30T00:10:09"/>
    <n v="2"/>
    <d v="1899-12-30T12:30:10"/>
    <d v="1899-12-30T12:40:19"/>
  </r>
  <r>
    <x v="4"/>
    <x v="1"/>
    <n v="92055"/>
    <d v="1899-12-30T08:50:00"/>
    <d v="1899-12-30T15:10:00"/>
    <d v="2016-02-05T12:40:18"/>
    <d v="2016-02-05T12:50:08"/>
    <n v="590"/>
    <n v="10"/>
    <n v="50"/>
    <x v="0"/>
    <d v="1899-12-30T00:09:50"/>
    <n v="2"/>
    <d v="1899-12-30T12:40:18"/>
    <d v="1899-12-30T12:50:08"/>
  </r>
  <r>
    <x v="4"/>
    <x v="7"/>
    <n v="92092"/>
    <d v="1899-12-30T08:50:00"/>
    <d v="1899-12-30T15:10:00"/>
    <d v="2016-02-05T12:47:14"/>
    <d v="2016-02-05T13:06:25"/>
    <n v="1151"/>
    <n v="19"/>
    <n v="50"/>
    <x v="1"/>
    <d v="1899-12-30T00:19:11"/>
    <n v="1"/>
    <d v="1899-12-30T12:47:14"/>
    <d v="1899-12-30T13:06:25"/>
  </r>
  <r>
    <x v="4"/>
    <x v="4"/>
    <n v="95173"/>
    <d v="1899-12-30T11:40:00"/>
    <d v="1899-12-30T18:00:00"/>
    <d v="2016-02-05T12:51:39"/>
    <d v="2016-02-05T13:11:15"/>
    <n v="1176"/>
    <n v="20"/>
    <n v="50"/>
    <x v="1"/>
    <d v="1899-12-30T00:19:36"/>
    <n v="1"/>
    <d v="1899-12-30T12:51:39"/>
    <d v="1899-12-30T13:11:15"/>
  </r>
  <r>
    <x v="4"/>
    <x v="3"/>
    <n v="92136"/>
    <d v="1899-12-30T08:40:00"/>
    <d v="1899-12-30T15:00:00"/>
    <d v="2016-02-05T13:00:05"/>
    <d v="2016-02-05T13:10:20"/>
    <n v="615"/>
    <n v="10"/>
    <n v="50"/>
    <x v="0"/>
    <d v="1899-12-30T00:10:15"/>
    <n v="2"/>
    <d v="1899-12-30T13:00:05"/>
    <d v="1899-12-30T13:10:20"/>
  </r>
  <r>
    <x v="4"/>
    <x v="18"/>
    <n v="92137"/>
    <d v="1899-12-30T08:40:00"/>
    <d v="1899-12-30T15:00:00"/>
    <d v="2016-02-05T13:08:47"/>
    <d v="2016-02-05T13:29:19"/>
    <n v="1232"/>
    <n v="21"/>
    <n v="50"/>
    <x v="1"/>
    <d v="1899-12-30T00:20:32"/>
    <n v="1"/>
    <d v="1899-12-30T13:08:47"/>
    <d v="1899-12-30T13:29:19"/>
  </r>
  <r>
    <x v="4"/>
    <x v="4"/>
    <n v="95173"/>
    <d v="1899-12-30T11:40:00"/>
    <d v="1899-12-30T18:00:00"/>
    <d v="2016-02-05T13:11:41"/>
    <d v="2016-02-05T13:50:58"/>
    <n v="2357"/>
    <n v="39"/>
    <n v="50"/>
    <x v="4"/>
    <d v="1899-12-30T00:39:17"/>
    <n v="1"/>
    <d v="1899-12-30T13:11:41"/>
    <d v="1899-12-30T13:50:58"/>
  </r>
  <r>
    <x v="4"/>
    <x v="5"/>
    <n v="92120"/>
    <d v="1899-12-30T08:50:00"/>
    <d v="1899-12-30T15:10:00"/>
    <d v="2016-02-05T13:11:52"/>
    <d v="2016-02-05T13:52:54"/>
    <n v="2462"/>
    <n v="41"/>
    <n v="50"/>
    <x v="4"/>
    <d v="1899-12-30T00:41:02"/>
    <n v="1"/>
    <d v="1899-12-30T13:11:52"/>
    <d v="1899-12-30T13:52:54"/>
  </r>
  <r>
    <x v="4"/>
    <x v="2"/>
    <n v="92125"/>
    <d v="1899-12-30T08:50:00"/>
    <d v="1899-12-30T15:10:00"/>
    <d v="2016-02-05T13:12:26"/>
    <d v="2016-02-05T13:55:49"/>
    <n v="2603"/>
    <n v="43"/>
    <n v="50"/>
    <x v="4"/>
    <d v="1899-12-30T00:43:23"/>
    <n v="1"/>
    <d v="1899-12-30T13:12:26"/>
    <d v="1899-12-30T13:55:49"/>
  </r>
  <r>
    <x v="4"/>
    <x v="6"/>
    <n v="92214"/>
    <d v="1899-12-30T08:40:00"/>
    <d v="1899-12-30T15:00:00"/>
    <d v="2016-02-05T13:35:44"/>
    <d v="2016-02-05T13:56:32"/>
    <n v="1248"/>
    <n v="21"/>
    <n v="50"/>
    <x v="1"/>
    <d v="1899-12-30T00:20:48"/>
    <n v="1"/>
    <d v="1899-12-30T13:35:44"/>
    <d v="1899-12-30T13:56:32"/>
  </r>
  <r>
    <x v="4"/>
    <x v="7"/>
    <n v="92092"/>
    <d v="1899-12-30T08:50:00"/>
    <d v="1899-12-30T15:10:00"/>
    <d v="2016-02-05T13:40:23"/>
    <d v="2016-02-05T13:50:37"/>
    <n v="614"/>
    <n v="10"/>
    <n v="50"/>
    <x v="0"/>
    <d v="1899-12-30T00:10:14"/>
    <n v="2"/>
    <d v="1899-12-30T13:40:23"/>
    <d v="1899-12-30T13:50:37"/>
  </r>
  <r>
    <x v="4"/>
    <x v="2"/>
    <n v="92125"/>
    <d v="1899-12-30T08:50:00"/>
    <d v="1899-12-30T15:10:00"/>
    <d v="2016-02-05T14:05:19"/>
    <d v="2016-02-05T14:16:22"/>
    <n v="663"/>
    <n v="11"/>
    <n v="50"/>
    <x v="0"/>
    <d v="1899-12-30T00:11:03"/>
    <n v="2"/>
    <d v="1899-12-30T14:05:19"/>
    <d v="1899-12-30T14:16:22"/>
  </r>
  <r>
    <x v="4"/>
    <x v="4"/>
    <n v="95173"/>
    <d v="1899-12-30T11:40:00"/>
    <d v="1899-12-30T18:00:00"/>
    <d v="2016-02-05T14:05:26"/>
    <d v="2016-02-05T14:15:46"/>
    <n v="620"/>
    <n v="10"/>
    <n v="50"/>
    <x v="0"/>
    <d v="1899-12-30T00:10:20"/>
    <n v="2"/>
    <d v="1899-12-30T14:05:26"/>
    <d v="1899-12-30T14:15:46"/>
  </r>
  <r>
    <x v="4"/>
    <x v="5"/>
    <n v="92120"/>
    <d v="1899-12-30T08:50:00"/>
    <d v="1899-12-30T15:10:00"/>
    <d v="2016-02-05T14:05:30"/>
    <d v="2016-02-05T14:16:02"/>
    <n v="632"/>
    <n v="11"/>
    <n v="50"/>
    <x v="0"/>
    <d v="1899-12-30T00:10:32"/>
    <n v="2"/>
    <d v="1899-12-30T14:05:30"/>
    <d v="1899-12-30T14:16:02"/>
  </r>
  <r>
    <x v="4"/>
    <x v="6"/>
    <n v="92214"/>
    <d v="1899-12-30T08:40:00"/>
    <d v="1899-12-30T15:00:00"/>
    <d v="2016-02-05T14:20:36"/>
    <d v="2016-02-05T14:30:24"/>
    <n v="588"/>
    <n v="10"/>
    <n v="50"/>
    <x v="0"/>
    <d v="1899-12-30T00:09:48"/>
    <n v="2"/>
    <d v="1899-12-30T14:20:36"/>
    <d v="1899-12-30T14:30:24"/>
  </r>
  <r>
    <x v="4"/>
    <x v="18"/>
    <n v="92137"/>
    <d v="1899-12-30T08:40:00"/>
    <d v="1899-12-30T15:00:00"/>
    <d v="2016-02-05T14:22:52"/>
    <d v="2016-02-05T14:34:11"/>
    <n v="679"/>
    <n v="12"/>
    <n v="50"/>
    <x v="0"/>
    <d v="1899-12-30T00:11:19"/>
    <n v="2"/>
    <d v="1899-12-30T14:22:52"/>
    <d v="1899-12-30T14:34:11"/>
  </r>
  <r>
    <x v="4"/>
    <x v="8"/>
    <n v="95049"/>
    <d v="1899-12-30T15:00:00"/>
    <d v="1899-12-30T21:20:00"/>
    <d v="2016-02-05T15:10:09"/>
    <d v="2016-02-05T15:19:28"/>
    <n v="559"/>
    <n v="9"/>
    <n v="50"/>
    <x v="0"/>
    <d v="1899-12-30T00:09:19"/>
    <n v="1"/>
    <d v="1899-12-30T15:10:09"/>
    <d v="1899-12-30T15:19:28"/>
  </r>
  <r>
    <x v="4"/>
    <x v="9"/>
    <n v="92031"/>
    <d v="1899-12-30T14:00:00"/>
    <d v="1899-12-30T20:20:00"/>
    <d v="2016-02-05T15:30:39"/>
    <d v="2016-02-05T15:43:00"/>
    <n v="741"/>
    <n v="13"/>
    <n v="50"/>
    <x v="0"/>
    <d v="1899-12-30T00:12:21"/>
    <n v="1"/>
    <d v="1899-12-30T15:30:39"/>
    <d v="1899-12-30T15:43:00"/>
  </r>
  <r>
    <x v="4"/>
    <x v="11"/>
    <n v="93346"/>
    <d v="1899-12-30T15:00:00"/>
    <d v="1899-12-30T21:20:00"/>
    <d v="2016-02-05T16:00:43"/>
    <d v="2016-02-05T16:11:13"/>
    <n v="630"/>
    <n v="11"/>
    <n v="50"/>
    <x v="0"/>
    <d v="1899-12-30T00:10:30"/>
    <n v="1"/>
    <d v="1899-12-30T16:00:43"/>
    <d v="1899-12-30T16:11:13"/>
  </r>
  <r>
    <x v="4"/>
    <x v="12"/>
    <n v="92200"/>
    <d v="1899-12-30T15:00:00"/>
    <d v="1899-12-30T21:20:00"/>
    <d v="2016-02-05T16:10:09"/>
    <d v="2016-02-05T16:20:22"/>
    <n v="613"/>
    <n v="10"/>
    <n v="50"/>
    <x v="0"/>
    <d v="1899-12-30T00:10:13"/>
    <n v="1"/>
    <d v="1899-12-30T16:10:09"/>
    <d v="1899-12-30T16:20:22"/>
  </r>
  <r>
    <x v="4"/>
    <x v="15"/>
    <n v="95061"/>
    <d v="1899-12-30T15:00:00"/>
    <d v="1899-12-30T21:20:00"/>
    <d v="2016-02-05T16:20:46"/>
    <d v="2016-02-05T17:03:39"/>
    <n v="2573"/>
    <n v="43"/>
    <n v="50"/>
    <x v="4"/>
    <d v="1899-12-30T00:42:53"/>
    <n v="1"/>
    <d v="1899-12-30T16:20:46"/>
    <d v="1899-12-30T17:03:39"/>
  </r>
  <r>
    <x v="4"/>
    <x v="8"/>
    <n v="95049"/>
    <d v="1899-12-30T15:00:00"/>
    <d v="1899-12-30T21:20:00"/>
    <d v="2016-02-05T16:20:54"/>
    <d v="2016-02-05T17:03:40"/>
    <n v="2566"/>
    <n v="43"/>
    <n v="50"/>
    <x v="4"/>
    <d v="1899-12-30T00:42:46"/>
    <n v="1"/>
    <d v="1899-12-30T16:20:54"/>
    <d v="1899-12-30T17:03:40"/>
  </r>
  <r>
    <x v="4"/>
    <x v="12"/>
    <n v="92200"/>
    <d v="1899-12-30T15:00:00"/>
    <d v="1899-12-30T21:20:00"/>
    <d v="2016-02-05T16:20:55"/>
    <d v="2016-02-05T17:03:36"/>
    <n v="2561"/>
    <n v="43"/>
    <n v="50"/>
    <x v="4"/>
    <d v="1899-12-30T00:42:41"/>
    <n v="1"/>
    <d v="1899-12-30T16:20:55"/>
    <d v="1899-12-30T17:03:36"/>
  </r>
  <r>
    <x v="4"/>
    <x v="13"/>
    <n v="93528"/>
    <d v="1899-12-30T14:50:00"/>
    <d v="1899-12-30T21:10:00"/>
    <d v="2016-02-05T16:24:19"/>
    <d v="2016-02-05T17:05:25"/>
    <n v="2466"/>
    <n v="41"/>
    <n v="50"/>
    <x v="2"/>
    <d v="1899-12-30T00:41:06"/>
    <n v="1"/>
    <d v="1899-12-30T16:24:19"/>
    <d v="1899-12-30T17:05:25"/>
  </r>
  <r>
    <x v="4"/>
    <x v="16"/>
    <n v="92065"/>
    <d v="1899-12-30T15:00:00"/>
    <d v="1899-12-30T21:20:00"/>
    <d v="2016-02-05T16:40:20"/>
    <d v="2016-02-05T16:50:23"/>
    <n v="603"/>
    <n v="10"/>
    <n v="50"/>
    <x v="0"/>
    <d v="1899-12-30T00:10:03"/>
    <n v="1"/>
    <d v="1899-12-30T16:40:20"/>
    <d v="1899-12-30T16:50:23"/>
  </r>
  <r>
    <x v="4"/>
    <x v="17"/>
    <n v="92217"/>
    <d v="1899-12-30T15:00:00"/>
    <d v="1899-12-30T21:20:00"/>
    <d v="2016-02-05T17:04:26"/>
    <d v="2016-02-05T17:58:47"/>
    <n v="3261"/>
    <n v="54"/>
    <n v="50"/>
    <x v="2"/>
    <d v="1899-12-30T00:54:21"/>
    <n v="1"/>
    <d v="1899-12-30T17:04:26"/>
    <d v="1899-12-30T17:58:47"/>
  </r>
  <r>
    <x v="4"/>
    <x v="13"/>
    <n v="93528"/>
    <d v="1899-12-30T14:50:00"/>
    <d v="1899-12-30T21:10:00"/>
    <d v="2016-02-05T17:05:25"/>
    <d v="2016-02-05T17:17:13"/>
    <n v="708"/>
    <n v="12"/>
    <n v="50"/>
    <x v="0"/>
    <d v="1899-12-30T00:11:48"/>
    <n v="1"/>
    <d v="1899-12-30T17:05:25"/>
    <d v="1899-12-30T17:17:13"/>
  </r>
  <r>
    <x v="4"/>
    <x v="11"/>
    <n v="93346"/>
    <d v="1899-12-30T15:00:00"/>
    <d v="1899-12-30T21:20:00"/>
    <d v="2016-02-05T17:06:27"/>
    <d v="2016-02-05T17:58:18"/>
    <n v="3111"/>
    <n v="52"/>
    <n v="50"/>
    <x v="4"/>
    <d v="1899-12-30T00:51:51"/>
    <n v="1"/>
    <d v="1899-12-30T17:06:27"/>
    <d v="1899-12-30T17:58:18"/>
  </r>
  <r>
    <x v="4"/>
    <x v="14"/>
    <n v="92030"/>
    <d v="1899-12-30T15:00:00"/>
    <d v="1899-12-30T21:20:00"/>
    <d v="2016-02-05T17:10:16"/>
    <d v="2016-02-05T18:01:03"/>
    <n v="3047"/>
    <n v="51"/>
    <n v="50"/>
    <x v="4"/>
    <d v="1899-12-30T00:50:47"/>
    <n v="1"/>
    <d v="1899-12-30T17:10:16"/>
    <d v="1899-12-30T18:01:03"/>
  </r>
  <r>
    <x v="4"/>
    <x v="9"/>
    <n v="92031"/>
    <d v="1899-12-30T14:00:00"/>
    <d v="1899-12-30T20:20:00"/>
    <d v="2016-02-05T17:10:21"/>
    <d v="2016-02-05T17:58:31"/>
    <n v="2890"/>
    <n v="48"/>
    <n v="50"/>
    <x v="4"/>
    <d v="1899-12-30T00:48:10"/>
    <n v="1"/>
    <d v="1899-12-30T17:10:21"/>
    <d v="1899-12-30T17:58:31"/>
  </r>
  <r>
    <x v="4"/>
    <x v="15"/>
    <n v="95061"/>
    <d v="1899-12-30T15:00:00"/>
    <d v="1899-12-30T21:20:00"/>
    <d v="2016-02-05T17:18:20"/>
    <d v="2016-02-05T17:29:23"/>
    <n v="663"/>
    <n v="11"/>
    <n v="50"/>
    <x v="0"/>
    <d v="1899-12-30T00:11:03"/>
    <n v="1"/>
    <d v="1899-12-30T17:18:20"/>
    <d v="1899-12-30T17:29:23"/>
  </r>
  <r>
    <x v="4"/>
    <x v="8"/>
    <n v="95049"/>
    <d v="1899-12-30T15:00:00"/>
    <d v="1899-12-30T21:20:00"/>
    <d v="2016-02-05T17:30:16"/>
    <d v="2016-02-05T17:50:30"/>
    <n v="1214"/>
    <n v="20"/>
    <n v="50"/>
    <x v="1"/>
    <d v="1899-12-30T00:20:14"/>
    <n v="1"/>
    <d v="1899-12-30T17:30:16"/>
    <d v="1899-12-30T17:50:30"/>
  </r>
  <r>
    <x v="4"/>
    <x v="17"/>
    <n v="92217"/>
    <d v="1899-12-30T15:00:00"/>
    <d v="1899-12-30T21:20:00"/>
    <d v="2016-02-05T17:58:47"/>
    <d v="2016-02-05T18:10:02"/>
    <n v="675"/>
    <n v="12"/>
    <n v="50"/>
    <x v="0"/>
    <d v="1899-12-30T00:11:15"/>
    <n v="1"/>
    <d v="1899-12-30T17:58:47"/>
    <d v="1899-12-30T18:10:02"/>
  </r>
  <r>
    <x v="4"/>
    <x v="9"/>
    <n v="92031"/>
    <d v="1899-12-30T14:00:00"/>
    <d v="1899-12-30T20:20:00"/>
    <d v="2016-02-05T18:00:10"/>
    <d v="2016-02-05T18:21:14"/>
    <n v="1264"/>
    <n v="21"/>
    <n v="50"/>
    <x v="1"/>
    <d v="1899-12-30T00:21:04"/>
    <n v="1"/>
    <d v="1899-12-30T18:00:10"/>
    <d v="1899-12-30T18:21:14"/>
  </r>
  <r>
    <x v="4"/>
    <x v="11"/>
    <n v="93346"/>
    <d v="1899-12-30T15:00:00"/>
    <d v="1899-12-30T21:20:00"/>
    <d v="2016-02-05T18:01:35"/>
    <d v="2016-02-05T18:20:51"/>
    <n v="1156"/>
    <n v="19"/>
    <n v="50"/>
    <x v="1"/>
    <d v="1899-12-30T00:19:16"/>
    <n v="1"/>
    <d v="1899-12-30T18:01:35"/>
    <d v="1899-12-30T18:20:51"/>
  </r>
  <r>
    <x v="4"/>
    <x v="12"/>
    <n v="92200"/>
    <d v="1899-12-30T15:00:00"/>
    <d v="1899-12-30T21:20:00"/>
    <d v="2016-02-05T18:20:13"/>
    <d v="2016-02-05T18:40:42"/>
    <n v="1229"/>
    <n v="20"/>
    <n v="50"/>
    <x v="1"/>
    <d v="1899-12-30T00:20:29"/>
    <n v="1"/>
    <d v="1899-12-30T18:20:13"/>
    <d v="1899-12-30T18:40:42"/>
  </r>
  <r>
    <x v="4"/>
    <x v="13"/>
    <n v="93528"/>
    <d v="1899-12-30T14:50:00"/>
    <d v="1899-12-30T21:10:00"/>
    <d v="2016-02-05T18:40:03"/>
    <d v="2016-02-05T19:00:41"/>
    <n v="1238"/>
    <n v="20"/>
    <n v="50"/>
    <x v="1"/>
    <d v="1899-12-30T00:20:38"/>
    <n v="1"/>
    <d v="1899-12-30T18:40:03"/>
    <d v="1899-12-30T19:00:41"/>
  </r>
  <r>
    <x v="4"/>
    <x v="17"/>
    <n v="92217"/>
    <d v="1899-12-30T15:00:00"/>
    <d v="1899-12-30T21:20:00"/>
    <d v="2016-02-05T18:50:20"/>
    <d v="2016-02-05T19:10:46"/>
    <n v="1226"/>
    <n v="20"/>
    <n v="50"/>
    <x v="1"/>
    <d v="1899-12-30T00:20:26"/>
    <n v="1"/>
    <d v="1899-12-30T18:50:20"/>
    <d v="1899-12-30T19:10:46"/>
  </r>
  <r>
    <x v="4"/>
    <x v="8"/>
    <n v="95049"/>
    <d v="1899-12-30T15:00:00"/>
    <d v="1899-12-30T21:20:00"/>
    <d v="2016-02-05T19:10:12"/>
    <d v="2016-02-05T19:20:01"/>
    <n v="589"/>
    <n v="10"/>
    <n v="50"/>
    <x v="0"/>
    <d v="1899-12-30T00:09:49"/>
    <n v="2"/>
    <d v="1899-12-30T19:10:12"/>
    <d v="1899-12-30T19:20:01"/>
  </r>
  <r>
    <x v="4"/>
    <x v="14"/>
    <n v="92030"/>
    <d v="1899-12-30T15:00:00"/>
    <d v="1899-12-30T21:20:00"/>
    <d v="2016-02-05T19:10:17"/>
    <d v="2016-02-05T19:30:00"/>
    <n v="1183"/>
    <n v="20"/>
    <n v="50"/>
    <x v="1"/>
    <d v="1899-12-30T00:19:43"/>
    <n v="1"/>
    <d v="1899-12-30T19:10:17"/>
    <d v="1899-12-30T19:30:00"/>
  </r>
  <r>
    <x v="4"/>
    <x v="15"/>
    <n v="95061"/>
    <d v="1899-12-30T15:00:00"/>
    <d v="1899-12-30T21:20:00"/>
    <d v="2016-02-05T19:10:21"/>
    <d v="2016-02-05T19:30:19"/>
    <n v="1198"/>
    <n v="20"/>
    <n v="50"/>
    <x v="1"/>
    <d v="1899-12-30T00:19:58"/>
    <n v="1"/>
    <d v="1899-12-30T19:10:21"/>
    <d v="1899-12-30T19:30:19"/>
  </r>
  <r>
    <x v="4"/>
    <x v="9"/>
    <n v="92031"/>
    <d v="1899-12-30T14:00:00"/>
    <d v="1899-12-30T20:20:00"/>
    <d v="2016-02-05T19:20:58"/>
    <d v="2016-02-05T19:31:23"/>
    <n v="625"/>
    <n v="11"/>
    <n v="50"/>
    <x v="0"/>
    <d v="1899-12-30T00:10:25"/>
    <n v="2"/>
    <d v="1899-12-30T19:20:58"/>
    <d v="1899-12-30T19:31:23"/>
  </r>
  <r>
    <x v="4"/>
    <x v="11"/>
    <n v="93346"/>
    <d v="1899-12-30T15:00:00"/>
    <d v="1899-12-30T21:20:00"/>
    <d v="2016-02-05T19:32:00"/>
    <d v="2016-02-05T19:42:48"/>
    <n v="648"/>
    <n v="10"/>
    <n v="50"/>
    <x v="0"/>
    <d v="1899-12-30T00:10:48"/>
    <n v="2"/>
    <d v="1899-12-30T19:32:00"/>
    <d v="1899-12-30T19:42:48"/>
  </r>
  <r>
    <x v="4"/>
    <x v="12"/>
    <n v="92200"/>
    <d v="1899-12-30T15:00:00"/>
    <d v="1899-12-30T21:20:00"/>
    <d v="2016-02-05T19:40:40"/>
    <d v="2016-02-05T19:50:30"/>
    <n v="590"/>
    <n v="10"/>
    <n v="50"/>
    <x v="0"/>
    <d v="1899-12-30T00:09:50"/>
    <n v="2"/>
    <d v="1899-12-30T19:40:40"/>
    <d v="1899-12-30T19:50:30"/>
  </r>
  <r>
    <x v="4"/>
    <x v="16"/>
    <n v="92065"/>
    <d v="1899-12-30T15:00:00"/>
    <d v="1899-12-30T21:20:00"/>
    <d v="2016-02-05T19:42:04"/>
    <d v="2016-02-05T19:51:11"/>
    <n v="547"/>
    <n v="9"/>
    <n v="50"/>
    <x v="0"/>
    <d v="1899-12-30T00:09:07"/>
    <n v="2"/>
    <d v="1899-12-30T19:42:04"/>
    <d v="1899-12-30T19:51:11"/>
  </r>
  <r>
    <x v="4"/>
    <x v="17"/>
    <n v="92217"/>
    <d v="1899-12-30T15:00:00"/>
    <d v="1899-12-30T21:20:00"/>
    <d v="2016-02-05T19:52:43"/>
    <d v="2016-02-05T20:00:54"/>
    <n v="491"/>
    <n v="8"/>
    <n v="50"/>
    <x v="0"/>
    <d v="1899-12-30T00:08:11"/>
    <n v="2"/>
    <d v="1899-12-30T19:52:43"/>
    <d v="1899-12-30T20:00:54"/>
  </r>
  <r>
    <x v="4"/>
    <x v="15"/>
    <n v="95061"/>
    <d v="1899-12-30T15:00:00"/>
    <d v="1899-12-30T21:20:00"/>
    <d v="2016-02-05T20:00:03"/>
    <d v="2016-02-05T20:10:35"/>
    <n v="632"/>
    <n v="10"/>
    <n v="50"/>
    <x v="0"/>
    <d v="1899-12-30T00:10:32"/>
    <n v="2"/>
    <d v="1899-12-30T20:00:03"/>
    <d v="1899-12-30T20:10:35"/>
  </r>
  <r>
    <x v="4"/>
    <x v="13"/>
    <n v="93528"/>
    <d v="1899-12-30T14:50:00"/>
    <d v="1899-12-30T21:10:00"/>
    <d v="2016-02-05T20:02:25"/>
    <d v="2016-02-05T20:12:09"/>
    <n v="584"/>
    <n v="10"/>
    <n v="50"/>
    <x v="0"/>
    <d v="1899-12-30T00:09:44"/>
    <n v="2"/>
    <d v="1899-12-30T20:02:25"/>
    <d v="1899-12-30T20:12:09"/>
  </r>
  <r>
    <x v="4"/>
    <x v="14"/>
    <n v="92030"/>
    <d v="1899-12-30T15:00:00"/>
    <d v="1899-12-30T21:20:00"/>
    <d v="2016-02-05T20:10:45"/>
    <d v="2016-02-05T20:20:37"/>
    <n v="592"/>
    <n v="10"/>
    <n v="50"/>
    <x v="0"/>
    <d v="1899-12-30T00:09:52"/>
    <n v="1"/>
    <d v="1899-12-30T20:10:45"/>
    <d v="1899-12-30T20:20:37"/>
  </r>
  <r>
    <x v="5"/>
    <x v="0"/>
    <n v="92044"/>
    <d v="1899-12-30T08:00:00"/>
    <d v="1899-12-30T14:20:00"/>
    <d v="2016-02-06T09:20:34"/>
    <d v="2016-02-06T09:30:57"/>
    <n v="623"/>
    <n v="10"/>
    <n v="50"/>
    <x v="0"/>
    <d v="1899-12-30T00:10:23"/>
    <n v="1"/>
    <d v="1899-12-30T09:20:34"/>
    <d v="1899-12-30T09:30:57"/>
  </r>
  <r>
    <x v="5"/>
    <x v="1"/>
    <n v="92055"/>
    <d v="1899-12-30T08:50:00"/>
    <d v="1899-12-30T15:10:00"/>
    <d v="2016-02-06T09:31:43"/>
    <d v="2016-02-06T09:41:44"/>
    <n v="601"/>
    <n v="10"/>
    <n v="50"/>
    <x v="0"/>
    <d v="1899-12-30T00:10:01"/>
    <n v="1"/>
    <d v="1899-12-30T09:31:43"/>
    <d v="1899-12-30T09:41:44"/>
  </r>
  <r>
    <x v="5"/>
    <x v="2"/>
    <n v="92125"/>
    <d v="1899-12-30T08:50:00"/>
    <d v="1899-12-30T15:10:00"/>
    <d v="2016-02-06T09:50:09"/>
    <d v="2016-02-06T10:00:25"/>
    <n v="616"/>
    <n v="10"/>
    <n v="50"/>
    <x v="0"/>
    <d v="1899-12-30T00:10:16"/>
    <n v="1"/>
    <d v="1899-12-30T09:50:09"/>
    <d v="1899-12-30T10:00:25"/>
  </r>
  <r>
    <x v="5"/>
    <x v="3"/>
    <n v="92136"/>
    <d v="1899-12-30T08:40:00"/>
    <d v="1899-12-30T15:00:00"/>
    <d v="2016-02-06T10:02:21"/>
    <d v="2016-02-06T10:12:18"/>
    <n v="597"/>
    <n v="10"/>
    <n v="50"/>
    <x v="0"/>
    <d v="1899-12-30T00:09:57"/>
    <n v="1"/>
    <d v="1899-12-30T10:02:21"/>
    <d v="1899-12-30T10:12:18"/>
  </r>
  <r>
    <x v="5"/>
    <x v="4"/>
    <n v="95173"/>
    <d v="1899-12-30T11:40:00"/>
    <d v="1899-12-30T18:00:00"/>
    <d v="2016-02-06T10:10:16"/>
    <d v="2016-02-06T10:21:01"/>
    <n v="645"/>
    <n v="11"/>
    <n v="50"/>
    <x v="0"/>
    <d v="1899-12-30T00:10:45"/>
    <n v="1"/>
    <d v="1899-12-30T10:10:16"/>
    <d v="1899-12-30T10:21:01"/>
  </r>
  <r>
    <x v="5"/>
    <x v="5"/>
    <n v="92120"/>
    <d v="1899-12-30T08:50:00"/>
    <d v="1899-12-30T15:10:00"/>
    <d v="2016-02-06T10:10:18"/>
    <d v="2016-02-06T10:20:59"/>
    <n v="641"/>
    <n v="10"/>
    <n v="50"/>
    <x v="0"/>
    <d v="1899-12-30T00:10:41"/>
    <n v="1"/>
    <d v="1899-12-30T10:10:18"/>
    <d v="1899-12-30T10:20:59"/>
  </r>
  <r>
    <x v="5"/>
    <x v="6"/>
    <n v="92214"/>
    <d v="1899-12-30T08:40:00"/>
    <d v="1899-12-30T15:00:00"/>
    <d v="2016-02-06T10:20:52"/>
    <d v="2016-02-06T10:31:50"/>
    <n v="658"/>
    <n v="11"/>
    <n v="50"/>
    <x v="0"/>
    <d v="1899-12-30T00:10:58"/>
    <n v="1"/>
    <d v="1899-12-30T10:20:52"/>
    <d v="1899-12-30T10:31:50"/>
  </r>
  <r>
    <x v="5"/>
    <x v="18"/>
    <n v="92137"/>
    <d v="1899-12-30T08:40:00"/>
    <d v="1899-12-30T15:00:00"/>
    <d v="2016-02-06T10:35:43"/>
    <d v="2016-02-06T10:46:10"/>
    <n v="627"/>
    <n v="11"/>
    <n v="50"/>
    <x v="0"/>
    <d v="1899-12-30T00:10:27"/>
    <n v="1"/>
    <d v="1899-12-30T10:35:43"/>
    <d v="1899-12-30T10:46:10"/>
  </r>
  <r>
    <x v="5"/>
    <x v="7"/>
    <n v="92092"/>
    <d v="1899-12-30T08:50:00"/>
    <d v="1899-12-30T15:10:00"/>
    <d v="2016-02-06T10:40:09"/>
    <d v="2016-02-06T10:50:21"/>
    <n v="612"/>
    <n v="10"/>
    <n v="50"/>
    <x v="0"/>
    <d v="1899-12-30T00:10:12"/>
    <n v="1"/>
    <d v="1899-12-30T10:40:09"/>
    <d v="1899-12-30T10:50:21"/>
  </r>
  <r>
    <x v="5"/>
    <x v="5"/>
    <n v="92120"/>
    <d v="1899-12-30T08:50:00"/>
    <d v="1899-12-30T15:10:00"/>
    <d v="2016-02-06T11:00:29"/>
    <d v="2016-02-06T11:20:29"/>
    <n v="1200"/>
    <n v="20"/>
    <n v="50"/>
    <x v="1"/>
    <d v="1899-12-30T00:20:00"/>
    <n v="1"/>
    <d v="1899-12-30T11:00:29"/>
    <d v="1899-12-30T11:20:29"/>
  </r>
  <r>
    <x v="5"/>
    <x v="3"/>
    <n v="92136"/>
    <d v="1899-12-30T08:40:00"/>
    <d v="1899-12-30T15:00:00"/>
    <d v="2016-02-06T11:00:43"/>
    <d v="2016-02-06T11:20:22"/>
    <n v="1179"/>
    <n v="20"/>
    <n v="50"/>
    <x v="1"/>
    <d v="1899-12-30T00:19:39"/>
    <n v="1"/>
    <d v="1899-12-30T11:00:43"/>
    <d v="1899-12-30T11:20:22"/>
  </r>
  <r>
    <x v="5"/>
    <x v="2"/>
    <n v="92125"/>
    <d v="1899-12-30T08:50:00"/>
    <d v="1899-12-30T15:10:00"/>
    <d v="2016-02-06T11:20:05"/>
    <d v="2016-02-06T11:40:23"/>
    <n v="1218"/>
    <n v="20"/>
    <n v="50"/>
    <x v="1"/>
    <d v="1899-12-30T00:20:18"/>
    <n v="1"/>
    <d v="1899-12-30T11:20:05"/>
    <d v="1899-12-30T11:40:23"/>
  </r>
  <r>
    <x v="5"/>
    <x v="0"/>
    <n v="92044"/>
    <d v="1899-12-30T08:00:00"/>
    <d v="1899-12-30T14:20:00"/>
    <d v="2016-02-06T11:20:23"/>
    <d v="2016-02-06T11:40:59"/>
    <n v="1236"/>
    <n v="20"/>
    <n v="50"/>
    <x v="1"/>
    <d v="1899-12-30T00:20:36"/>
    <n v="1"/>
    <d v="1899-12-30T11:20:23"/>
    <d v="1899-12-30T11:40:59"/>
  </r>
  <r>
    <x v="5"/>
    <x v="1"/>
    <n v="92055"/>
    <d v="1899-12-30T08:50:00"/>
    <d v="1899-12-30T15:10:00"/>
    <d v="2016-02-06T11:40:06"/>
    <d v="2016-02-06T12:00:17"/>
    <n v="1211"/>
    <n v="20"/>
    <n v="50"/>
    <x v="1"/>
    <d v="1899-12-30T00:20:11"/>
    <n v="1"/>
    <d v="1899-12-30T11:40:06"/>
    <d v="1899-12-30T12:00:17"/>
  </r>
  <r>
    <x v="5"/>
    <x v="7"/>
    <n v="92092"/>
    <d v="1899-12-30T08:50:00"/>
    <d v="1899-12-30T15:10:00"/>
    <d v="2016-02-06T11:50:14"/>
    <d v="2016-02-06T12:10:20"/>
    <n v="1206"/>
    <n v="20"/>
    <n v="50"/>
    <x v="1"/>
    <d v="1899-12-30T00:20:06"/>
    <n v="1"/>
    <d v="1899-12-30T11:50:14"/>
    <d v="1899-12-30T12:10:20"/>
  </r>
  <r>
    <x v="5"/>
    <x v="6"/>
    <n v="92214"/>
    <d v="1899-12-30T08:40:00"/>
    <d v="1899-12-30T15:00:00"/>
    <d v="2016-02-06T12:00:03"/>
    <d v="2016-02-06T12:20:36"/>
    <n v="1233"/>
    <n v="20"/>
    <n v="50"/>
    <x v="1"/>
    <d v="1899-12-30T00:20:33"/>
    <n v="1"/>
    <d v="1899-12-30T12:00:03"/>
    <d v="1899-12-30T12:20:36"/>
  </r>
  <r>
    <x v="5"/>
    <x v="18"/>
    <n v="92137"/>
    <d v="1899-12-30T08:40:00"/>
    <d v="1899-12-30T15:00:00"/>
    <d v="2016-02-06T12:21:09"/>
    <d v="2016-02-06T12:41:29"/>
    <n v="1220"/>
    <n v="20"/>
    <n v="50"/>
    <x v="1"/>
    <d v="1899-12-30T00:20:20"/>
    <n v="1"/>
    <d v="1899-12-30T12:21:09"/>
    <d v="1899-12-30T12:41:29"/>
  </r>
  <r>
    <x v="5"/>
    <x v="0"/>
    <n v="92044"/>
    <d v="1899-12-30T08:00:00"/>
    <d v="1899-12-30T14:20:00"/>
    <d v="2016-02-06T12:30:10"/>
    <d v="2016-02-06T12:40:23"/>
    <n v="613"/>
    <n v="10"/>
    <n v="50"/>
    <x v="0"/>
    <d v="1899-12-30T00:10:13"/>
    <n v="2"/>
    <d v="1899-12-30T12:30:10"/>
    <d v="1899-12-30T12:40:23"/>
  </r>
  <r>
    <x v="5"/>
    <x v="1"/>
    <n v="92055"/>
    <d v="1899-12-30T08:50:00"/>
    <d v="1899-12-30T15:10:00"/>
    <d v="2016-02-06T12:40:30"/>
    <d v="2016-02-06T12:50:23"/>
    <n v="593"/>
    <n v="10"/>
    <n v="50"/>
    <x v="0"/>
    <d v="1899-12-30T00:09:53"/>
    <n v="2"/>
    <d v="1899-12-30T12:40:30"/>
    <d v="1899-12-30T12:50:23"/>
  </r>
  <r>
    <x v="5"/>
    <x v="4"/>
    <n v="95173"/>
    <d v="1899-12-30T11:40:00"/>
    <d v="1899-12-30T18:00:00"/>
    <d v="2016-02-06T12:50:17"/>
    <d v="2016-02-06T13:11:05"/>
    <n v="1248"/>
    <n v="21"/>
    <n v="50"/>
    <x v="1"/>
    <d v="1899-12-30T00:20:48"/>
    <n v="1"/>
    <d v="1899-12-30T12:50:17"/>
    <d v="1899-12-30T13:11:05"/>
  </r>
  <r>
    <x v="5"/>
    <x v="3"/>
    <n v="92136"/>
    <d v="1899-12-30T08:40:00"/>
    <d v="1899-12-30T15:00:00"/>
    <d v="2016-02-06T13:00:29"/>
    <d v="2016-02-06T13:10:41"/>
    <n v="612"/>
    <n v="10"/>
    <n v="50"/>
    <x v="0"/>
    <d v="1899-12-30T00:10:12"/>
    <n v="2"/>
    <d v="1899-12-30T13:00:29"/>
    <d v="1899-12-30T13:10:41"/>
  </r>
  <r>
    <x v="5"/>
    <x v="7"/>
    <n v="92092"/>
    <d v="1899-12-30T08:50:00"/>
    <d v="1899-12-30T15:10:00"/>
    <d v="2016-02-06T13:10:06"/>
    <d v="2016-02-06T13:20:23"/>
    <n v="617"/>
    <n v="10"/>
    <n v="50"/>
    <x v="0"/>
    <d v="1899-12-30T00:10:17"/>
    <n v="2"/>
    <d v="1899-12-30T13:10:06"/>
    <d v="1899-12-30T13:20:23"/>
  </r>
  <r>
    <x v="5"/>
    <x v="2"/>
    <n v="92125"/>
    <d v="1899-12-30T08:50:00"/>
    <d v="1899-12-30T15:10:00"/>
    <d v="2016-02-06T13:13:14"/>
    <d v="2016-02-06T13:23:23"/>
    <n v="609"/>
    <n v="10"/>
    <n v="50"/>
    <x v="0"/>
    <d v="1899-12-30T00:10:09"/>
    <n v="2"/>
    <d v="1899-12-30T13:13:14"/>
    <d v="1899-12-30T13:23:23"/>
  </r>
  <r>
    <x v="5"/>
    <x v="6"/>
    <n v="92214"/>
    <d v="1899-12-30T08:40:00"/>
    <d v="1899-12-30T15:00:00"/>
    <d v="2016-02-06T13:20:04"/>
    <d v="2016-02-06T13:31:05"/>
    <n v="661"/>
    <n v="11"/>
    <n v="50"/>
    <x v="0"/>
    <d v="1899-12-30T00:11:01"/>
    <n v="2"/>
    <d v="1899-12-30T13:20:04"/>
    <d v="1899-12-30T13:31:05"/>
  </r>
  <r>
    <x v="5"/>
    <x v="5"/>
    <n v="92120"/>
    <d v="1899-12-30T08:50:00"/>
    <d v="1899-12-30T15:10:00"/>
    <d v="2016-02-06T13:20:07"/>
    <d v="2016-02-06T13:30:33"/>
    <n v="626"/>
    <n v="10"/>
    <n v="50"/>
    <x v="0"/>
    <d v="1899-12-30T00:10:26"/>
    <n v="2"/>
    <d v="1899-12-30T13:20:07"/>
    <d v="1899-12-30T13:30:33"/>
  </r>
  <r>
    <x v="5"/>
    <x v="18"/>
    <n v="92137"/>
    <d v="1899-12-30T08:40:00"/>
    <d v="1899-12-30T15:00:00"/>
    <d v="2016-02-06T13:40:04"/>
    <d v="2016-02-06T13:50:50"/>
    <n v="646"/>
    <n v="10"/>
    <n v="50"/>
    <x v="0"/>
    <d v="1899-12-30T00:10:46"/>
    <n v="2"/>
    <d v="1899-12-30T13:40:04"/>
    <d v="1899-12-30T13:50:50"/>
  </r>
  <r>
    <x v="5"/>
    <x v="4"/>
    <n v="95173"/>
    <d v="1899-12-30T11:40:00"/>
    <d v="1899-12-30T18:00:00"/>
    <d v="2016-02-06T13:50:40"/>
    <d v="2016-02-06T14:00:44"/>
    <n v="604"/>
    <n v="10"/>
    <n v="50"/>
    <x v="0"/>
    <d v="1899-12-30T00:10:04"/>
    <n v="2"/>
    <d v="1899-12-30T13:50:40"/>
    <d v="1899-12-30T14:00:44"/>
  </r>
  <r>
    <x v="5"/>
    <x v="8"/>
    <n v="95049"/>
    <d v="1899-12-30T15:00:00"/>
    <d v="1899-12-30T21:20:00"/>
    <d v="2016-02-06T15:10:15"/>
    <d v="2016-02-06T15:19:47"/>
    <n v="572"/>
    <n v="9"/>
    <n v="50"/>
    <x v="0"/>
    <d v="1899-12-30T00:09:32"/>
    <n v="1"/>
    <d v="1899-12-30T15:10:15"/>
    <d v="1899-12-30T15:19:47"/>
  </r>
  <r>
    <x v="5"/>
    <x v="10"/>
    <n v="95005"/>
    <d v="1899-12-30T14:00:00"/>
    <d v="1899-12-30T20:20:00"/>
    <d v="2016-02-06T15:21:43"/>
    <d v="2016-02-06T15:31:55"/>
    <n v="612"/>
    <n v="10"/>
    <n v="50"/>
    <x v="0"/>
    <d v="1899-12-30T00:10:12"/>
    <n v="1"/>
    <d v="1899-12-30T15:21:43"/>
    <d v="1899-12-30T15:31:55"/>
  </r>
  <r>
    <x v="5"/>
    <x v="9"/>
    <n v="92031"/>
    <d v="1899-12-30T14:00:00"/>
    <d v="1899-12-30T20:20:00"/>
    <d v="2016-02-06T15:31:20"/>
    <d v="2016-02-06T15:41:33"/>
    <n v="613"/>
    <n v="10"/>
    <n v="50"/>
    <x v="0"/>
    <d v="1899-12-30T00:10:13"/>
    <n v="1"/>
    <d v="1899-12-30T15:31:20"/>
    <d v="1899-12-30T15:41:33"/>
  </r>
  <r>
    <x v="5"/>
    <x v="11"/>
    <n v="93346"/>
    <d v="1899-12-30T15:00:00"/>
    <d v="1899-12-30T21:20:00"/>
    <d v="2016-02-06T16:05:49"/>
    <d v="2016-02-06T16:16:12"/>
    <n v="623"/>
    <n v="11"/>
    <n v="50"/>
    <x v="0"/>
    <d v="1899-12-30T00:10:23"/>
    <n v="1"/>
    <d v="1899-12-30T16:05:49"/>
    <d v="1899-12-30T16:16:12"/>
  </r>
  <r>
    <x v="5"/>
    <x v="12"/>
    <n v="92200"/>
    <d v="1899-12-30T15:00:00"/>
    <d v="1899-12-30T21:20:00"/>
    <d v="2016-02-06T16:11:55"/>
    <d v="2016-02-06T16:21:46"/>
    <n v="591"/>
    <n v="10"/>
    <n v="50"/>
    <x v="0"/>
    <d v="1899-12-30T00:09:51"/>
    <n v="1"/>
    <d v="1899-12-30T16:11:55"/>
    <d v="1899-12-30T16:21:46"/>
  </r>
  <r>
    <x v="5"/>
    <x v="14"/>
    <n v="92030"/>
    <d v="1899-12-30T15:00:00"/>
    <d v="1899-12-30T21:20:00"/>
    <d v="2016-02-06T16:21:50"/>
    <d v="2016-02-06T16:31:57"/>
    <n v="607"/>
    <n v="10"/>
    <n v="50"/>
    <x v="0"/>
    <d v="1899-12-30T00:10:07"/>
    <n v="1"/>
    <d v="1899-12-30T16:21:50"/>
    <d v="1899-12-30T16:31:57"/>
  </r>
  <r>
    <x v="5"/>
    <x v="13"/>
    <n v="93528"/>
    <d v="1899-12-30T14:50:00"/>
    <d v="1899-12-30T21:10:00"/>
    <d v="2016-02-06T16:29:56"/>
    <d v="2016-02-06T16:40:40"/>
    <n v="644"/>
    <n v="11"/>
    <n v="50"/>
    <x v="0"/>
    <d v="1899-12-30T00:10:44"/>
    <n v="1"/>
    <d v="1899-12-30T16:29:56"/>
    <d v="1899-12-30T16:40:40"/>
  </r>
  <r>
    <x v="5"/>
    <x v="16"/>
    <n v="92065"/>
    <d v="1899-12-30T15:00:00"/>
    <d v="1899-12-30T21:20:00"/>
    <d v="2016-02-06T16:40:20"/>
    <d v="2016-02-06T16:50:19"/>
    <n v="599"/>
    <n v="10"/>
    <n v="50"/>
    <x v="0"/>
    <d v="1899-12-30T00:09:59"/>
    <n v="1"/>
    <d v="1899-12-30T16:40:20"/>
    <d v="1899-12-30T16:50:19"/>
  </r>
  <r>
    <x v="5"/>
    <x v="15"/>
    <n v="95061"/>
    <d v="1899-12-30T15:00:00"/>
    <d v="1899-12-30T21:20:00"/>
    <d v="2016-02-06T16:40:37"/>
    <d v="2016-02-06T16:50:25"/>
    <n v="588"/>
    <n v="10"/>
    <n v="50"/>
    <x v="0"/>
    <d v="1899-12-30T00:09:48"/>
    <n v="1"/>
    <d v="1899-12-30T16:40:37"/>
    <d v="1899-12-30T16:50:25"/>
  </r>
  <r>
    <x v="5"/>
    <x v="10"/>
    <n v="95005"/>
    <d v="1899-12-30T14:00:00"/>
    <d v="1899-12-30T20:20:00"/>
    <d v="2016-02-06T17:01:46"/>
    <d v="2016-02-06T17:21:17"/>
    <n v="1171"/>
    <n v="20"/>
    <n v="50"/>
    <x v="1"/>
    <d v="1899-12-30T00:19:31"/>
    <n v="1"/>
    <d v="1899-12-30T17:01:46"/>
    <d v="1899-12-30T17:21:17"/>
  </r>
  <r>
    <x v="5"/>
    <x v="17"/>
    <n v="92217"/>
    <d v="1899-12-30T15:00:00"/>
    <d v="1899-12-30T21:20:00"/>
    <d v="2016-02-06T17:12:10"/>
    <d v="2016-02-06T17:23:35"/>
    <n v="685"/>
    <n v="11"/>
    <n v="50"/>
    <x v="0"/>
    <d v="1899-12-30T00:11:25"/>
    <n v="1"/>
    <d v="1899-12-30T17:12:10"/>
    <d v="1899-12-30T17:23:35"/>
  </r>
  <r>
    <x v="5"/>
    <x v="8"/>
    <n v="95049"/>
    <d v="1899-12-30T15:00:00"/>
    <d v="1899-12-30T21:20:00"/>
    <d v="2016-02-06T17:20:02"/>
    <d v="2016-02-06T17:39:19"/>
    <n v="1157"/>
    <n v="19"/>
    <n v="50"/>
    <x v="1"/>
    <d v="1899-12-30T00:19:17"/>
    <n v="1"/>
    <d v="1899-12-30T17:20:02"/>
    <d v="1899-12-30T17:39:19"/>
  </r>
  <r>
    <x v="5"/>
    <x v="11"/>
    <n v="93346"/>
    <d v="1899-12-30T15:00:00"/>
    <d v="1899-12-30T21:20:00"/>
    <d v="2016-02-06T18:00:32"/>
    <d v="2016-02-06T18:21:28"/>
    <n v="1256"/>
    <n v="21"/>
    <n v="50"/>
    <x v="1"/>
    <d v="1899-12-30T00:20:56"/>
    <n v="1"/>
    <d v="1899-12-30T18:00:32"/>
    <d v="1899-12-30T18:21:28"/>
  </r>
  <r>
    <x v="5"/>
    <x v="16"/>
    <n v="92065"/>
    <d v="1899-12-30T15:00:00"/>
    <d v="1899-12-30T21:20:00"/>
    <d v="2016-02-06T18:20:25"/>
    <d v="2016-02-06T18:40:19"/>
    <n v="1194"/>
    <n v="20"/>
    <n v="50"/>
    <x v="1"/>
    <d v="1899-12-30T00:19:54"/>
    <n v="1"/>
    <d v="1899-12-30T18:20:25"/>
    <d v="1899-12-30T18:40:19"/>
  </r>
  <r>
    <x v="5"/>
    <x v="12"/>
    <n v="92200"/>
    <d v="1899-12-30T15:00:00"/>
    <d v="1899-12-30T21:20:00"/>
    <d v="2016-02-06T18:31:35"/>
    <d v="2016-02-06T18:51:32"/>
    <n v="1197"/>
    <n v="20"/>
    <n v="50"/>
    <x v="1"/>
    <d v="1899-12-30T00:19:57"/>
    <n v="1"/>
    <d v="1899-12-30T18:31:35"/>
    <d v="1899-12-30T18:51:32"/>
  </r>
  <r>
    <x v="5"/>
    <x v="13"/>
    <n v="93528"/>
    <d v="1899-12-30T14:50:00"/>
    <d v="1899-12-30T21:10:00"/>
    <d v="2016-02-06T18:40:32"/>
    <d v="2016-02-06T19:03:13"/>
    <n v="1361"/>
    <n v="23"/>
    <n v="50"/>
    <x v="1"/>
    <d v="1899-12-30T00:22:41"/>
    <n v="1"/>
    <d v="1899-12-30T18:40:32"/>
    <d v="1899-12-30T19:03:13"/>
  </r>
  <r>
    <x v="5"/>
    <x v="10"/>
    <n v="95005"/>
    <d v="1899-12-30T14:00:00"/>
    <d v="1899-12-30T20:20:00"/>
    <d v="2016-02-06T18:59:31"/>
    <d v="2016-02-06T19:10:53"/>
    <n v="682"/>
    <n v="11"/>
    <n v="50"/>
    <x v="0"/>
    <d v="1899-12-30T00:11:22"/>
    <n v="2"/>
    <d v="1899-12-30T18:59:31"/>
    <d v="1899-12-30T19:10:53"/>
  </r>
  <r>
    <x v="5"/>
    <x v="17"/>
    <n v="92217"/>
    <d v="1899-12-30T15:00:00"/>
    <d v="1899-12-30T21:20:00"/>
    <d v="2016-02-06T19:00:28"/>
    <d v="2016-02-06T19:20:33"/>
    <n v="1205"/>
    <n v="20"/>
    <n v="50"/>
    <x v="1"/>
    <d v="1899-12-30T00:20:05"/>
    <n v="1"/>
    <d v="1899-12-30T19:00:28"/>
    <d v="1899-12-30T19:20:33"/>
  </r>
  <r>
    <x v="5"/>
    <x v="8"/>
    <n v="95049"/>
    <d v="1899-12-30T15:00:00"/>
    <d v="1899-12-30T21:20:00"/>
    <d v="2016-02-06T19:10:02"/>
    <d v="2016-02-06T19:19:10"/>
    <n v="548"/>
    <n v="9"/>
    <n v="50"/>
    <x v="0"/>
    <d v="1899-12-30T00:09:08"/>
    <n v="2"/>
    <d v="1899-12-30T19:10:02"/>
    <d v="1899-12-30T19:19:10"/>
  </r>
  <r>
    <x v="5"/>
    <x v="15"/>
    <n v="95061"/>
    <d v="1899-12-30T15:00:00"/>
    <d v="1899-12-30T21:20:00"/>
    <d v="2016-02-06T19:10:15"/>
    <d v="2016-02-06T19:30:20"/>
    <n v="1205"/>
    <n v="20"/>
    <n v="50"/>
    <x v="1"/>
    <d v="1899-12-30T00:20:05"/>
    <n v="1"/>
    <d v="1899-12-30T19:10:15"/>
    <d v="1899-12-30T19:30:20"/>
  </r>
  <r>
    <x v="5"/>
    <x v="14"/>
    <n v="92030"/>
    <d v="1899-12-30T15:00:00"/>
    <d v="1899-12-30T21:20:00"/>
    <d v="2016-02-06T19:10:29"/>
    <d v="2016-02-06T19:30:09"/>
    <n v="1180"/>
    <n v="20"/>
    <n v="50"/>
    <x v="1"/>
    <d v="1899-12-30T00:19:40"/>
    <n v="1"/>
    <d v="1899-12-30T19:10:29"/>
    <d v="1899-12-30T19:30:09"/>
  </r>
  <r>
    <x v="5"/>
    <x v="9"/>
    <n v="92031"/>
    <d v="1899-12-30T14:00:00"/>
    <d v="1899-12-30T20:20:00"/>
    <d v="2016-02-06T19:20:11"/>
    <d v="2016-02-06T19:30:20"/>
    <n v="609"/>
    <n v="10"/>
    <n v="50"/>
    <x v="0"/>
    <d v="1899-12-30T00:10:09"/>
    <n v="2"/>
    <d v="1899-12-30T19:20:11"/>
    <d v="1899-12-30T19:30:20"/>
  </r>
  <r>
    <x v="5"/>
    <x v="12"/>
    <n v="92200"/>
    <d v="1899-12-30T15:00:00"/>
    <d v="1899-12-30T21:20:00"/>
    <d v="2016-02-06T19:30:27"/>
    <d v="2016-02-06T19:40:07"/>
    <n v="580"/>
    <n v="10"/>
    <n v="50"/>
    <x v="0"/>
    <d v="1899-12-30T00:09:40"/>
    <n v="2"/>
    <d v="1899-12-30T19:30:27"/>
    <d v="1899-12-30T19:40:07"/>
  </r>
  <r>
    <x v="5"/>
    <x v="11"/>
    <n v="93346"/>
    <d v="1899-12-30T15:00:00"/>
    <d v="1899-12-30T21:20:00"/>
    <d v="2016-02-06T19:30:30"/>
    <d v="2016-02-06T19:41:25"/>
    <n v="655"/>
    <n v="11"/>
    <n v="50"/>
    <x v="0"/>
    <d v="1899-12-30T00:10:55"/>
    <n v="2"/>
    <d v="1899-12-30T19:30:30"/>
    <d v="1899-12-30T19:41:25"/>
  </r>
  <r>
    <x v="5"/>
    <x v="13"/>
    <n v="93528"/>
    <d v="1899-12-30T14:50:00"/>
    <d v="1899-12-30T21:10:00"/>
    <d v="2016-02-06T19:50:24"/>
    <d v="2016-02-06T20:00:45"/>
    <n v="621"/>
    <n v="10"/>
    <n v="50"/>
    <x v="0"/>
    <d v="1899-12-30T00:10:21"/>
    <n v="2"/>
    <d v="1899-12-30T19:50:24"/>
    <d v="1899-12-30T20:00:45"/>
  </r>
  <r>
    <x v="5"/>
    <x v="17"/>
    <n v="92217"/>
    <d v="1899-12-30T15:00:00"/>
    <d v="1899-12-30T21:20:00"/>
    <d v="2016-02-06T19:50:57"/>
    <d v="2016-02-06T20:00:33"/>
    <n v="576"/>
    <n v="10"/>
    <n v="50"/>
    <x v="0"/>
    <d v="1899-12-30T00:09:36"/>
    <n v="2"/>
    <d v="1899-12-30T19:50:57"/>
    <d v="1899-12-30T20:00:33"/>
  </r>
  <r>
    <x v="5"/>
    <x v="16"/>
    <n v="92065"/>
    <d v="1899-12-30T15:00:00"/>
    <d v="1899-12-30T21:20:00"/>
    <d v="2016-02-06T19:52:46"/>
    <d v="2016-02-06T20:03:20"/>
    <n v="634"/>
    <n v="11"/>
    <n v="50"/>
    <x v="0"/>
    <d v="1899-12-30T00:10:34"/>
    <n v="2"/>
    <d v="1899-12-30T19:52:46"/>
    <d v="1899-12-30T20:03:20"/>
  </r>
  <r>
    <x v="5"/>
    <x v="15"/>
    <n v="95061"/>
    <d v="1899-12-30T15:00:00"/>
    <d v="1899-12-30T21:20:00"/>
    <d v="2016-02-06T20:00:03"/>
    <d v="2016-02-06T20:10:32"/>
    <n v="629"/>
    <n v="10"/>
    <n v="50"/>
    <x v="0"/>
    <d v="1899-12-30T00:10:29"/>
    <n v="2"/>
    <d v="1899-12-30T20:00:03"/>
    <d v="1899-12-30T20:10:32"/>
  </r>
  <r>
    <x v="5"/>
    <x v="14"/>
    <n v="92030"/>
    <d v="1899-12-30T15:00:00"/>
    <d v="1899-12-30T21:20:00"/>
    <d v="2016-02-06T20:10:06"/>
    <d v="2016-02-06T20:20:06"/>
    <n v="600"/>
    <n v="10"/>
    <n v="50"/>
    <x v="0"/>
    <d v="1899-12-30T00:10:00"/>
    <n v="2"/>
    <d v="1899-12-30T20:10:06"/>
    <d v="1899-12-30T20:20:06"/>
  </r>
  <r>
    <x v="5"/>
    <x v="10"/>
    <n v="95005"/>
    <d v="1899-12-30T14:00:00"/>
    <d v="1899-12-30T20:20:00"/>
    <d v="2016-02-06T20:18:27"/>
    <d v="2016-02-06T20:20:18"/>
    <n v="111"/>
    <n v="2"/>
    <n v="50"/>
    <x v="1"/>
    <d v="1899-12-30T00:01:51"/>
    <n v="2"/>
    <d v="1899-12-30T20:18:27"/>
    <d v="1899-12-30T20:20:18"/>
  </r>
  <r>
    <x v="6"/>
    <x v="2"/>
    <n v="92125"/>
    <d v="1899-12-30T08:50:00"/>
    <d v="1899-12-30T15:10:00"/>
    <d v="2016-02-08T09:50:03"/>
    <d v="2016-02-08T10:00:48"/>
    <n v="645"/>
    <n v="10"/>
    <n v="50"/>
    <x v="0"/>
    <d v="1899-12-30T00:10:45"/>
    <n v="1"/>
    <d v="1899-12-30T09:50:03"/>
    <d v="1899-12-30T10:00:48"/>
  </r>
  <r>
    <x v="6"/>
    <x v="3"/>
    <n v="92136"/>
    <d v="1899-12-30T08:40:00"/>
    <d v="1899-12-30T15:00:00"/>
    <d v="2016-02-08T10:00:09"/>
    <d v="2016-02-08T10:11:36"/>
    <n v="687"/>
    <n v="11"/>
    <n v="50"/>
    <x v="0"/>
    <d v="1899-12-30T00:11:27"/>
    <n v="1"/>
    <d v="1899-12-30T10:00:09"/>
    <d v="1899-12-30T10:11:36"/>
  </r>
  <r>
    <x v="6"/>
    <x v="5"/>
    <n v="92120"/>
    <d v="1899-12-30T08:50:00"/>
    <d v="1899-12-30T15:10:00"/>
    <d v="2016-02-08T10:11:10"/>
    <d v="2016-02-08T10:21:22"/>
    <n v="612"/>
    <n v="10"/>
    <n v="50"/>
    <x v="0"/>
    <d v="1899-12-30T00:10:12"/>
    <n v="1"/>
    <d v="1899-12-30T10:11:10"/>
    <d v="1899-12-30T10:21:22"/>
  </r>
  <r>
    <x v="6"/>
    <x v="18"/>
    <n v="92137"/>
    <d v="1899-12-30T08:40:00"/>
    <d v="1899-12-30T15:00:00"/>
    <d v="2016-02-08T10:20:04"/>
    <d v="2016-02-08T10:31:08"/>
    <n v="664"/>
    <n v="11"/>
    <n v="50"/>
    <x v="0"/>
    <d v="1899-12-30T00:11:04"/>
    <n v="1"/>
    <d v="1899-12-30T10:20:04"/>
    <d v="1899-12-30T10:31:08"/>
  </r>
  <r>
    <x v="6"/>
    <x v="7"/>
    <n v="92092"/>
    <d v="1899-12-30T08:50:00"/>
    <d v="1899-12-30T15:10:00"/>
    <d v="2016-02-08T10:40:10"/>
    <d v="2016-02-08T10:50:26"/>
    <n v="616"/>
    <n v="10"/>
    <n v="50"/>
    <x v="0"/>
    <d v="1899-12-30T00:10:16"/>
    <n v="1"/>
    <d v="1899-12-30T10:40:10"/>
    <d v="1899-12-30T10:50:26"/>
  </r>
  <r>
    <x v="6"/>
    <x v="5"/>
    <n v="92120"/>
    <d v="1899-12-30T08:50:00"/>
    <d v="1899-12-30T15:10:00"/>
    <d v="2016-02-08T10:51:18"/>
    <d v="2016-02-08T11:58:02"/>
    <n v="4004"/>
    <n v="67"/>
    <n v="50"/>
    <x v="4"/>
    <d v="1899-12-30T01:06:44"/>
    <n v="1"/>
    <d v="1899-12-30T10:51:18"/>
    <d v="1899-12-30T11:58:02"/>
  </r>
  <r>
    <x v="6"/>
    <x v="3"/>
    <n v="92136"/>
    <d v="1899-12-30T08:40:00"/>
    <d v="1899-12-30T15:00:00"/>
    <d v="2016-02-08T11:00:04"/>
    <d v="2016-02-08T11:20:30"/>
    <n v="1226"/>
    <n v="20"/>
    <n v="50"/>
    <x v="1"/>
    <d v="1899-12-30T00:20:26"/>
    <n v="1"/>
    <d v="1899-12-30T11:00:04"/>
    <d v="1899-12-30T11:20:30"/>
  </r>
  <r>
    <x v="6"/>
    <x v="2"/>
    <n v="92125"/>
    <d v="1899-12-30T08:50:00"/>
    <d v="1899-12-30T15:10:00"/>
    <d v="2016-02-08T11:22:21"/>
    <d v="2016-02-08T11:42:28"/>
    <n v="1207"/>
    <n v="20"/>
    <n v="50"/>
    <x v="1"/>
    <d v="1899-12-30T00:20:07"/>
    <n v="1"/>
    <d v="1899-12-30T11:22:21"/>
    <d v="1899-12-30T11:42:28"/>
  </r>
  <r>
    <x v="6"/>
    <x v="7"/>
    <n v="92092"/>
    <d v="1899-12-30T08:50:00"/>
    <d v="1899-12-30T15:10:00"/>
    <d v="2016-02-08T11:50:06"/>
    <d v="2016-02-08T12:10:06"/>
    <n v="1200"/>
    <n v="20"/>
    <n v="50"/>
    <x v="1"/>
    <d v="1899-12-30T00:20:00"/>
    <n v="1"/>
    <d v="1899-12-30T11:50:06"/>
    <d v="1899-12-30T12:10:06"/>
  </r>
  <r>
    <x v="6"/>
    <x v="5"/>
    <n v="92120"/>
    <d v="1899-12-30T08:50:00"/>
    <d v="1899-12-30T15:10:00"/>
    <d v="2016-02-08T11:58:50"/>
    <d v="2016-02-08T12:19:37"/>
    <n v="1247"/>
    <n v="21"/>
    <n v="50"/>
    <x v="1"/>
    <d v="1899-12-30T00:20:47"/>
    <n v="1"/>
    <d v="1899-12-30T11:58:50"/>
    <d v="1899-12-30T12:19:37"/>
  </r>
  <r>
    <x v="6"/>
    <x v="18"/>
    <n v="92137"/>
    <d v="1899-12-30T08:40:00"/>
    <d v="1899-12-30T15:00:00"/>
    <d v="2016-02-08T12:20:06"/>
    <d v="2016-02-08T12:40:25"/>
    <n v="1219"/>
    <n v="20"/>
    <n v="50"/>
    <x v="1"/>
    <d v="1899-12-30T00:20:19"/>
    <n v="1"/>
    <d v="1899-12-30T12:20:06"/>
    <d v="1899-12-30T12:40:25"/>
  </r>
  <r>
    <x v="6"/>
    <x v="3"/>
    <n v="92136"/>
    <d v="1899-12-30T08:40:00"/>
    <d v="1899-12-30T15:00:00"/>
    <d v="2016-02-08T13:00:05"/>
    <d v="2016-02-08T13:10:34"/>
    <n v="629"/>
    <n v="10"/>
    <n v="50"/>
    <x v="0"/>
    <d v="1899-12-30T00:10:29"/>
    <n v="2"/>
    <d v="1899-12-30T13:00:05"/>
    <d v="1899-12-30T13:10:34"/>
  </r>
  <r>
    <x v="6"/>
    <x v="7"/>
    <n v="92092"/>
    <d v="1899-12-30T08:50:00"/>
    <d v="1899-12-30T15:10:00"/>
    <d v="2016-02-08T13:10:08"/>
    <d v="2016-02-08T13:20:31"/>
    <n v="623"/>
    <n v="10"/>
    <n v="50"/>
    <x v="0"/>
    <d v="1899-12-30T00:10:23"/>
    <n v="2"/>
    <d v="1899-12-30T13:10:08"/>
    <d v="1899-12-30T13:20:31"/>
  </r>
  <r>
    <x v="6"/>
    <x v="2"/>
    <n v="92125"/>
    <d v="1899-12-30T08:50:00"/>
    <d v="1899-12-30T15:10:00"/>
    <d v="2016-02-08T13:10:15"/>
    <d v="2016-02-08T13:20:28"/>
    <n v="613"/>
    <n v="10"/>
    <n v="50"/>
    <x v="0"/>
    <d v="1899-12-30T00:10:13"/>
    <n v="2"/>
    <d v="1899-12-30T13:10:15"/>
    <d v="1899-12-30T13:20:28"/>
  </r>
  <r>
    <x v="6"/>
    <x v="5"/>
    <n v="92120"/>
    <d v="1899-12-30T08:50:00"/>
    <d v="1899-12-30T15:10:00"/>
    <d v="2016-02-08T13:20:45"/>
    <d v="2016-02-08T13:30:24"/>
    <n v="579"/>
    <n v="10"/>
    <n v="50"/>
    <x v="0"/>
    <d v="1899-12-30T00:09:39"/>
    <n v="2"/>
    <d v="1899-12-30T13:20:45"/>
    <d v="1899-12-30T13:30:24"/>
  </r>
  <r>
    <x v="6"/>
    <x v="18"/>
    <n v="92137"/>
    <d v="1899-12-30T08:40:00"/>
    <d v="1899-12-30T15:00:00"/>
    <d v="2016-02-08T13:41:57"/>
    <d v="2016-02-08T13:52:17"/>
    <n v="620"/>
    <n v="11"/>
    <n v="50"/>
    <x v="0"/>
    <d v="1899-12-30T00:10:20"/>
    <n v="2"/>
    <d v="1899-12-30T13:41:57"/>
    <d v="1899-12-30T13:52:17"/>
  </r>
  <r>
    <x v="6"/>
    <x v="8"/>
    <n v="95049"/>
    <d v="1899-12-30T15:00:00"/>
    <d v="1899-12-30T21:20:00"/>
    <d v="2016-02-08T15:11:14"/>
    <d v="2016-02-08T15:21:16"/>
    <n v="602"/>
    <n v="10"/>
    <n v="50"/>
    <x v="0"/>
    <d v="1899-12-30T00:10:02"/>
    <n v="1"/>
    <d v="1899-12-30T15:11:14"/>
    <d v="1899-12-30T15:21:16"/>
  </r>
  <r>
    <x v="6"/>
    <x v="10"/>
    <n v="95005"/>
    <d v="1899-12-30T14:00:00"/>
    <d v="1899-12-30T20:20:00"/>
    <d v="2016-02-08T15:22:10"/>
    <d v="2016-02-08T15:32:31"/>
    <n v="621"/>
    <n v="10"/>
    <n v="50"/>
    <x v="0"/>
    <d v="1899-12-30T00:10:21"/>
    <n v="1"/>
    <d v="1899-12-30T15:22:10"/>
    <d v="1899-12-30T15:32:31"/>
  </r>
  <r>
    <x v="6"/>
    <x v="13"/>
    <n v="93528"/>
    <d v="1899-12-30T14:50:00"/>
    <d v="1899-12-30T21:10:00"/>
    <d v="2016-02-08T16:38:17"/>
    <d v="2016-02-08T16:48:56"/>
    <n v="639"/>
    <n v="10"/>
    <n v="50"/>
    <x v="0"/>
    <d v="1899-12-30T00:10:39"/>
    <n v="1"/>
    <d v="1899-12-30T16:38:17"/>
    <d v="1899-12-30T16:48:56"/>
  </r>
  <r>
    <x v="6"/>
    <x v="15"/>
    <n v="95061"/>
    <d v="1899-12-30T15:00:00"/>
    <d v="1899-12-30T21:20:00"/>
    <d v="2016-02-08T16:40:20"/>
    <d v="2016-02-08T16:50:24"/>
    <n v="604"/>
    <n v="10"/>
    <n v="50"/>
    <x v="0"/>
    <d v="1899-12-30T00:10:04"/>
    <n v="1"/>
    <d v="1899-12-30T16:40:20"/>
    <d v="1899-12-30T16:50:24"/>
  </r>
  <r>
    <x v="6"/>
    <x v="8"/>
    <n v="95049"/>
    <d v="1899-12-30T15:00:00"/>
    <d v="1899-12-30T21:20:00"/>
    <d v="2016-02-08T17:10:24"/>
    <d v="2016-02-08T17:30:17"/>
    <n v="1193"/>
    <n v="20"/>
    <n v="50"/>
    <x v="1"/>
    <d v="1899-12-30T00:19:53"/>
    <n v="1"/>
    <d v="1899-12-30T17:10:24"/>
    <d v="1899-12-30T17:30:17"/>
  </r>
  <r>
    <x v="6"/>
    <x v="17"/>
    <n v="92217"/>
    <d v="1899-12-30T15:00:00"/>
    <d v="1899-12-30T21:20:00"/>
    <d v="2016-02-08T17:20:18"/>
    <d v="2016-02-08T17:30:36"/>
    <n v="618"/>
    <n v="10"/>
    <n v="50"/>
    <x v="0"/>
    <d v="1899-12-30T00:10:18"/>
    <n v="1"/>
    <d v="1899-12-30T17:20:18"/>
    <d v="1899-12-30T17:30:36"/>
  </r>
  <r>
    <x v="6"/>
    <x v="10"/>
    <n v="95005"/>
    <d v="1899-12-30T14:00:00"/>
    <d v="1899-12-30T20:20:00"/>
    <d v="2016-02-08T17:32:04"/>
    <d v="2016-02-08T17:51:09"/>
    <n v="1145"/>
    <n v="19"/>
    <n v="50"/>
    <x v="1"/>
    <d v="1899-12-30T00:19:05"/>
    <n v="1"/>
    <d v="1899-12-30T17:32:04"/>
    <d v="1899-12-30T17:51:09"/>
  </r>
  <r>
    <x v="6"/>
    <x v="13"/>
    <n v="93528"/>
    <d v="1899-12-30T14:50:00"/>
    <d v="1899-12-30T21:10:00"/>
    <d v="2016-02-08T18:45:19"/>
    <d v="2016-02-08T19:05:41"/>
    <n v="1222"/>
    <n v="20"/>
    <n v="50"/>
    <x v="1"/>
    <d v="1899-12-30T00:20:22"/>
    <n v="1"/>
    <d v="1899-12-30T18:45:19"/>
    <d v="1899-12-30T19:05:41"/>
  </r>
  <r>
    <x v="6"/>
    <x v="17"/>
    <n v="92217"/>
    <d v="1899-12-30T15:00:00"/>
    <d v="1899-12-30T21:20:00"/>
    <d v="2016-02-08T19:05:26"/>
    <d v="2016-02-08T19:23:42"/>
    <n v="1096"/>
    <n v="18"/>
    <n v="50"/>
    <x v="1"/>
    <d v="1899-12-30T00:18:16"/>
    <n v="1"/>
    <d v="1899-12-30T19:05:26"/>
    <d v="1899-12-30T19:23:42"/>
  </r>
  <r>
    <x v="6"/>
    <x v="15"/>
    <n v="95061"/>
    <d v="1899-12-30T15:00:00"/>
    <d v="1899-12-30T21:20:00"/>
    <d v="2016-02-08T19:10:13"/>
    <d v="2016-02-08T19:31:01"/>
    <n v="1248"/>
    <n v="21"/>
    <n v="50"/>
    <x v="1"/>
    <d v="1899-12-30T00:20:48"/>
    <n v="1"/>
    <d v="1899-12-30T19:10:13"/>
    <d v="1899-12-30T19:31:01"/>
  </r>
  <r>
    <x v="6"/>
    <x v="8"/>
    <n v="95049"/>
    <d v="1899-12-30T15:00:00"/>
    <d v="1899-12-30T21:20:00"/>
    <d v="2016-02-08T19:10:41"/>
    <d v="2016-02-08T19:19:40"/>
    <n v="539"/>
    <n v="9"/>
    <n v="50"/>
    <x v="0"/>
    <d v="1899-12-30T00:08:59"/>
    <n v="2"/>
    <d v="1899-12-30T19:10:41"/>
    <d v="1899-12-30T19:19:40"/>
  </r>
  <r>
    <x v="6"/>
    <x v="10"/>
    <n v="95005"/>
    <d v="1899-12-30T14:00:00"/>
    <d v="1899-12-30T20:20:00"/>
    <d v="2016-02-08T19:19:27"/>
    <d v="2016-02-08T19:29:57"/>
    <n v="630"/>
    <n v="10"/>
    <n v="50"/>
    <x v="0"/>
    <d v="1899-12-30T00:10:30"/>
    <n v="2"/>
    <d v="1899-12-30T19:19:27"/>
    <d v="1899-12-30T19:29:57"/>
  </r>
  <r>
    <x v="6"/>
    <x v="13"/>
    <n v="93528"/>
    <d v="1899-12-30T14:50:00"/>
    <d v="1899-12-30T21:10:00"/>
    <d v="2016-02-08T19:57:58"/>
    <d v="2016-02-08T20:08:39"/>
    <n v="641"/>
    <n v="11"/>
    <n v="50"/>
    <x v="0"/>
    <d v="1899-12-30T00:10:41"/>
    <n v="2"/>
    <d v="1899-12-30T19:57:58"/>
    <d v="1899-12-30T20:08:39"/>
  </r>
  <r>
    <x v="6"/>
    <x v="15"/>
    <n v="95061"/>
    <d v="1899-12-30T15:00:00"/>
    <d v="1899-12-30T21:20:00"/>
    <d v="2016-02-08T19:59:40"/>
    <d v="2016-02-08T20:10:03"/>
    <n v="623"/>
    <n v="11"/>
    <n v="50"/>
    <x v="0"/>
    <d v="1899-12-30T00:10:23"/>
    <n v="2"/>
    <d v="1899-12-30T19:59:40"/>
    <d v="1899-12-30T20:10:03"/>
  </r>
  <r>
    <x v="6"/>
    <x v="17"/>
    <n v="92217"/>
    <d v="1899-12-30T15:00:00"/>
    <d v="1899-12-30T21:20:00"/>
    <d v="2016-02-08T20:10:18"/>
    <d v="2016-02-08T20:20:41"/>
    <n v="623"/>
    <n v="10"/>
    <n v="50"/>
    <x v="0"/>
    <d v="1899-12-30T00:10:23"/>
    <n v="2"/>
    <d v="1899-12-30T20:10:18"/>
    <d v="1899-12-30T20:20:41"/>
  </r>
  <r>
    <x v="7"/>
    <x v="0"/>
    <n v="92044"/>
    <d v="1899-12-30T08:00:00"/>
    <d v="1899-12-30T14:20:00"/>
    <d v="2016-02-10T09:20:03"/>
    <d v="2016-02-10T09:30:12"/>
    <n v="609"/>
    <n v="10"/>
    <n v="50"/>
    <x v="0"/>
    <d v="1899-12-30T00:10:09"/>
    <n v="1"/>
    <d v="1899-12-30T09:20:03"/>
    <d v="1899-12-30T09:30:12"/>
  </r>
  <r>
    <x v="7"/>
    <x v="1"/>
    <n v="92055"/>
    <d v="1899-12-30T08:50:00"/>
    <d v="1899-12-30T15:10:00"/>
    <d v="2016-02-10T09:31:56"/>
    <d v="2016-02-10T09:40:48"/>
    <n v="532"/>
    <n v="9"/>
    <n v="50"/>
    <x v="0"/>
    <d v="1899-12-30T00:08:52"/>
    <n v="1"/>
    <d v="1899-12-30T09:31:56"/>
    <d v="1899-12-30T09:40:48"/>
  </r>
  <r>
    <x v="7"/>
    <x v="2"/>
    <n v="92125"/>
    <d v="1899-12-30T08:50:00"/>
    <d v="1899-12-30T15:10:00"/>
    <d v="2016-02-10T09:50:30"/>
    <d v="2016-02-10T10:00:24"/>
    <n v="594"/>
    <n v="10"/>
    <n v="50"/>
    <x v="0"/>
    <d v="1899-12-30T00:09:54"/>
    <n v="1"/>
    <d v="1899-12-30T09:50:30"/>
    <d v="1899-12-30T10:00:24"/>
  </r>
  <r>
    <x v="7"/>
    <x v="3"/>
    <n v="92136"/>
    <d v="1899-12-30T08:40:00"/>
    <d v="1899-12-30T15:00:00"/>
    <d v="2016-02-10T10:07:14"/>
    <d v="2016-02-10T10:17:22"/>
    <n v="608"/>
    <n v="10"/>
    <n v="50"/>
    <x v="0"/>
    <d v="1899-12-30T00:10:08"/>
    <n v="1"/>
    <d v="1899-12-30T10:07:14"/>
    <d v="1899-12-30T10:17:22"/>
  </r>
  <r>
    <x v="7"/>
    <x v="4"/>
    <n v="95173"/>
    <d v="1899-12-30T11:40:00"/>
    <d v="1899-12-30T18:00:00"/>
    <d v="2016-02-10T10:10:39"/>
    <d v="2016-02-10T10:21:05"/>
    <n v="626"/>
    <n v="11"/>
    <n v="50"/>
    <x v="0"/>
    <d v="1899-12-30T00:10:26"/>
    <n v="1"/>
    <d v="1899-12-30T10:10:39"/>
    <d v="1899-12-30T10:21:05"/>
  </r>
  <r>
    <x v="7"/>
    <x v="5"/>
    <n v="92120"/>
    <d v="1899-12-30T08:50:00"/>
    <d v="1899-12-30T15:10:00"/>
    <d v="2016-02-10T10:10:48"/>
    <d v="2016-02-10T10:20:51"/>
    <n v="603"/>
    <n v="10"/>
    <n v="50"/>
    <x v="0"/>
    <d v="1899-12-30T00:10:03"/>
    <n v="1"/>
    <d v="1899-12-30T10:10:48"/>
    <d v="1899-12-30T10:20:51"/>
  </r>
  <r>
    <x v="7"/>
    <x v="18"/>
    <n v="92137"/>
    <d v="1899-12-30T08:40:00"/>
    <d v="1899-12-30T15:00:00"/>
    <d v="2016-02-10T10:20:05"/>
    <d v="2016-02-10T10:30:15"/>
    <n v="610"/>
    <n v="10"/>
    <n v="50"/>
    <x v="0"/>
    <d v="1899-12-30T00:10:10"/>
    <n v="1"/>
    <d v="1899-12-30T10:20:05"/>
    <d v="1899-12-30T10:30:15"/>
  </r>
  <r>
    <x v="7"/>
    <x v="6"/>
    <n v="92214"/>
    <d v="1899-12-30T08:40:00"/>
    <d v="1899-12-30T15:00:00"/>
    <d v="2016-02-10T10:25:56"/>
    <d v="2016-02-10T10:36:22"/>
    <n v="626"/>
    <n v="11"/>
    <n v="50"/>
    <x v="0"/>
    <d v="1899-12-30T00:10:26"/>
    <n v="1"/>
    <d v="1899-12-30T10:25:56"/>
    <d v="1899-12-30T10:36:22"/>
  </r>
  <r>
    <x v="7"/>
    <x v="6"/>
    <n v="92214"/>
    <d v="1899-12-30T08:40:00"/>
    <d v="1899-12-30T15:00:00"/>
    <d v="2016-02-10T10:41:57"/>
    <d v="2016-02-10T10:43:08"/>
    <n v="71"/>
    <n v="2"/>
    <n v="50"/>
    <x v="2"/>
    <d v="1899-12-30T00:01:11"/>
    <n v="1"/>
    <d v="1899-12-30T10:41:57"/>
    <d v="1899-12-30T10:43:08"/>
  </r>
  <r>
    <x v="7"/>
    <x v="7"/>
    <n v="92092"/>
    <d v="1899-12-30T08:50:00"/>
    <d v="1899-12-30T15:10:00"/>
    <d v="2016-02-10T10:43:41"/>
    <d v="2016-02-10T10:53:41"/>
    <n v="600"/>
    <n v="10"/>
    <n v="50"/>
    <x v="0"/>
    <d v="1899-12-30T00:10:00"/>
    <n v="1"/>
    <d v="1899-12-30T10:43:41"/>
    <d v="1899-12-30T10:53:41"/>
  </r>
  <r>
    <x v="7"/>
    <x v="2"/>
    <n v="92125"/>
    <d v="1899-12-30T08:50:00"/>
    <d v="1899-12-30T15:10:00"/>
    <d v="2016-02-10T10:45:14"/>
    <d v="2016-02-10T10:47:41"/>
    <n v="147"/>
    <n v="2"/>
    <n v="50"/>
    <x v="2"/>
    <d v="1899-12-30T00:02:27"/>
    <n v="1"/>
    <d v="1899-12-30T10:45:14"/>
    <d v="1899-12-30T10:47:41"/>
  </r>
  <r>
    <x v="7"/>
    <x v="4"/>
    <n v="95173"/>
    <d v="1899-12-30T11:40:00"/>
    <d v="1899-12-30T18:00:00"/>
    <d v="2016-02-10T10:55:28"/>
    <d v="2016-02-10T10:57:41"/>
    <n v="133"/>
    <n v="2"/>
    <n v="50"/>
    <x v="2"/>
    <d v="1899-12-30T00:02:13"/>
    <n v="1"/>
    <d v="1899-12-30T10:55:28"/>
    <d v="1899-12-30T10:57:41"/>
  </r>
  <r>
    <x v="7"/>
    <x v="3"/>
    <n v="92136"/>
    <d v="1899-12-30T08:40:00"/>
    <d v="1899-12-30T15:00:00"/>
    <d v="2016-02-10T11:00:15"/>
    <d v="2016-02-10T11:20:34"/>
    <n v="1219"/>
    <n v="20"/>
    <n v="50"/>
    <x v="1"/>
    <d v="1899-12-30T00:20:19"/>
    <n v="1"/>
    <d v="1899-12-30T11:00:15"/>
    <d v="1899-12-30T11:20:34"/>
  </r>
  <r>
    <x v="7"/>
    <x v="5"/>
    <n v="92120"/>
    <d v="1899-12-30T08:50:00"/>
    <d v="1899-12-30T15:10:00"/>
    <d v="2016-02-10T11:00:26"/>
    <d v="2016-02-10T11:20:44"/>
    <n v="1218"/>
    <n v="20"/>
    <n v="50"/>
    <x v="1"/>
    <d v="1899-12-30T00:20:18"/>
    <n v="1"/>
    <d v="1899-12-30T11:00:26"/>
    <d v="1899-12-30T11:20:44"/>
  </r>
  <r>
    <x v="7"/>
    <x v="18"/>
    <n v="92137"/>
    <d v="1899-12-30T08:40:00"/>
    <d v="1899-12-30T15:00:00"/>
    <d v="2016-02-10T11:10:05"/>
    <d v="2016-02-10T11:13:43"/>
    <n v="218"/>
    <n v="3"/>
    <n v="50"/>
    <x v="2"/>
    <d v="1899-12-30T00:03:38"/>
    <n v="1"/>
    <d v="1899-12-30T11:10:05"/>
    <d v="1899-12-30T11:13:43"/>
  </r>
  <r>
    <x v="7"/>
    <x v="0"/>
    <n v="92044"/>
    <d v="1899-12-30T08:00:00"/>
    <d v="1899-12-30T14:20:00"/>
    <d v="2016-02-10T11:20:10"/>
    <d v="2016-02-10T11:40:35"/>
    <n v="1225"/>
    <n v="20"/>
    <n v="50"/>
    <x v="1"/>
    <d v="1899-12-30T00:20:25"/>
    <n v="1"/>
    <d v="1899-12-30T11:20:10"/>
    <d v="1899-12-30T11:40:35"/>
  </r>
  <r>
    <x v="7"/>
    <x v="2"/>
    <n v="92125"/>
    <d v="1899-12-30T08:50:00"/>
    <d v="1899-12-30T15:10:00"/>
    <d v="2016-02-10T11:23:30"/>
    <d v="2016-02-10T11:43:22"/>
    <n v="1192"/>
    <n v="20"/>
    <n v="50"/>
    <x v="1"/>
    <d v="1899-12-30T00:19:52"/>
    <n v="1"/>
    <d v="1899-12-30T11:23:30"/>
    <d v="1899-12-30T11:43:22"/>
  </r>
  <r>
    <x v="7"/>
    <x v="1"/>
    <n v="92055"/>
    <d v="1899-12-30T08:50:00"/>
    <d v="1899-12-30T15:10:00"/>
    <d v="2016-02-10T11:44:55"/>
    <d v="2016-02-10T12:05:10"/>
    <n v="1215"/>
    <n v="21"/>
    <n v="50"/>
    <x v="1"/>
    <d v="1899-12-30T00:20:15"/>
    <n v="1"/>
    <d v="1899-12-30T11:44:55"/>
    <d v="1899-12-30T12:05:10"/>
  </r>
  <r>
    <x v="7"/>
    <x v="7"/>
    <n v="92092"/>
    <d v="1899-12-30T08:50:00"/>
    <d v="1899-12-30T15:10:00"/>
    <d v="2016-02-10T11:50:05"/>
    <d v="2016-02-10T12:10:22"/>
    <n v="1217"/>
    <n v="20"/>
    <n v="50"/>
    <x v="1"/>
    <d v="1899-12-30T00:20:17"/>
    <n v="1"/>
    <d v="1899-12-30T11:50:05"/>
    <d v="1899-12-30T12:10:22"/>
  </r>
  <r>
    <x v="7"/>
    <x v="6"/>
    <n v="92214"/>
    <d v="1899-12-30T08:40:00"/>
    <d v="1899-12-30T15:00:00"/>
    <d v="2016-02-10T12:00:36"/>
    <d v="2016-02-10T12:20:34"/>
    <n v="1198"/>
    <n v="20"/>
    <n v="50"/>
    <x v="1"/>
    <d v="1899-12-30T00:19:58"/>
    <n v="1"/>
    <d v="1899-12-30T12:00:36"/>
    <d v="1899-12-30T12:20:34"/>
  </r>
  <r>
    <x v="7"/>
    <x v="18"/>
    <n v="92137"/>
    <d v="1899-12-30T08:40:00"/>
    <d v="1899-12-30T15:00:00"/>
    <d v="2016-02-10T12:20:06"/>
    <d v="2016-02-10T12:40:48"/>
    <n v="1242"/>
    <n v="20"/>
    <n v="50"/>
    <x v="1"/>
    <d v="1899-12-30T00:20:42"/>
    <n v="1"/>
    <d v="1899-12-30T12:20:06"/>
    <d v="1899-12-30T12:40:48"/>
  </r>
  <r>
    <x v="7"/>
    <x v="0"/>
    <n v="92044"/>
    <d v="1899-12-30T08:00:00"/>
    <d v="1899-12-30T14:20:00"/>
    <d v="2016-02-10T12:30:08"/>
    <d v="2016-02-10T12:40:23"/>
    <n v="615"/>
    <n v="10"/>
    <n v="50"/>
    <x v="0"/>
    <d v="1899-12-30T00:10:15"/>
    <n v="2"/>
    <d v="1899-12-30T12:30:08"/>
    <d v="1899-12-30T12:40:23"/>
  </r>
  <r>
    <x v="7"/>
    <x v="4"/>
    <n v="95173"/>
    <d v="1899-12-30T11:40:00"/>
    <d v="1899-12-30T18:00:00"/>
    <d v="2016-02-10T12:33:20"/>
    <d v="2016-02-10T12:46:22"/>
    <n v="782"/>
    <n v="13"/>
    <n v="50"/>
    <x v="2"/>
    <d v="1899-12-30T00:13:02"/>
    <n v="2"/>
    <d v="1899-12-30T12:33:20"/>
    <d v="1899-12-30T12:46:22"/>
  </r>
  <r>
    <x v="7"/>
    <x v="1"/>
    <n v="92055"/>
    <d v="1899-12-30T08:50:00"/>
    <d v="1899-12-30T15:10:00"/>
    <d v="2016-02-10T12:43:04"/>
    <d v="2016-02-10T12:52:51"/>
    <n v="587"/>
    <n v="9"/>
    <n v="50"/>
    <x v="0"/>
    <d v="1899-12-30T00:09:47"/>
    <n v="2"/>
    <d v="1899-12-30T12:43:04"/>
    <d v="1899-12-30T12:52:51"/>
  </r>
  <r>
    <x v="7"/>
    <x v="4"/>
    <n v="95173"/>
    <d v="1899-12-30T11:40:00"/>
    <d v="1899-12-30T18:00:00"/>
    <d v="2016-02-10T12:50:07"/>
    <d v="2016-02-10T13:10:22"/>
    <n v="1215"/>
    <n v="20"/>
    <n v="50"/>
    <x v="1"/>
    <d v="1899-12-30T00:20:15"/>
    <n v="1"/>
    <d v="1899-12-30T12:50:07"/>
    <d v="1899-12-30T13:10:22"/>
  </r>
  <r>
    <x v="7"/>
    <x v="3"/>
    <n v="92136"/>
    <d v="1899-12-30T08:40:00"/>
    <d v="1899-12-30T15:00:00"/>
    <d v="2016-02-10T13:00:04"/>
    <d v="2016-02-10T13:10:17"/>
    <n v="613"/>
    <n v="10"/>
    <n v="50"/>
    <x v="0"/>
    <d v="1899-12-30T00:10:13"/>
    <n v="2"/>
    <d v="1899-12-30T13:00:04"/>
    <d v="1899-12-30T13:10:17"/>
  </r>
  <r>
    <x v="7"/>
    <x v="7"/>
    <n v="92092"/>
    <d v="1899-12-30T08:50:00"/>
    <d v="1899-12-30T15:10:00"/>
    <d v="2016-02-10T13:10:07"/>
    <d v="2016-02-10T13:20:17"/>
    <n v="610"/>
    <n v="10"/>
    <n v="50"/>
    <x v="0"/>
    <d v="1899-12-30T00:10:10"/>
    <n v="2"/>
    <d v="1899-12-30T13:10:07"/>
    <d v="1899-12-30T13:20:17"/>
  </r>
  <r>
    <x v="7"/>
    <x v="5"/>
    <n v="92120"/>
    <d v="1899-12-30T08:50:00"/>
    <d v="1899-12-30T15:10:00"/>
    <d v="2016-02-10T13:20:17"/>
    <d v="2016-02-10T13:30:31"/>
    <n v="614"/>
    <n v="10"/>
    <n v="50"/>
    <x v="0"/>
    <d v="1899-12-30T00:10:14"/>
    <n v="2"/>
    <d v="1899-12-30T13:20:17"/>
    <d v="1899-12-30T13:30:31"/>
  </r>
  <r>
    <x v="7"/>
    <x v="2"/>
    <n v="92125"/>
    <d v="1899-12-30T08:50:00"/>
    <d v="1899-12-30T15:10:00"/>
    <d v="2016-02-10T13:32:46"/>
    <d v="2016-02-10T13:42:29"/>
    <n v="583"/>
    <n v="10"/>
    <n v="50"/>
    <x v="0"/>
    <d v="1899-12-30T00:09:43"/>
    <n v="2"/>
    <d v="1899-12-30T13:32:46"/>
    <d v="1899-12-30T13:42:29"/>
  </r>
  <r>
    <x v="7"/>
    <x v="4"/>
    <n v="95173"/>
    <d v="1899-12-30T11:40:00"/>
    <d v="1899-12-30T18:00:00"/>
    <d v="2016-02-10T13:51:29"/>
    <d v="2016-02-10T14:01:56"/>
    <n v="627"/>
    <n v="10"/>
    <n v="50"/>
    <x v="0"/>
    <d v="1899-12-30T00:10:27"/>
    <n v="2"/>
    <d v="1899-12-30T13:51:29"/>
    <d v="1899-12-30T14:01:56"/>
  </r>
  <r>
    <x v="7"/>
    <x v="4"/>
    <n v="95173"/>
    <d v="1899-12-30T11:40:00"/>
    <d v="1899-12-30T18:00:00"/>
    <d v="2016-02-10T14:23:25"/>
    <d v="2016-02-10T14:25:00"/>
    <n v="95"/>
    <n v="2"/>
    <n v="50"/>
    <x v="2"/>
    <d v="1899-12-30T00:01:35"/>
    <n v="3"/>
    <d v="1899-12-30T14:23:25"/>
    <d v="1899-12-30T14:25:00"/>
  </r>
  <r>
    <x v="7"/>
    <x v="8"/>
    <n v="95049"/>
    <d v="1899-12-30T15:00:00"/>
    <d v="1899-12-30T21:20:00"/>
    <d v="2016-02-10T15:10:10"/>
    <d v="2016-02-10T15:19:52"/>
    <n v="582"/>
    <n v="9"/>
    <n v="50"/>
    <x v="0"/>
    <d v="1899-12-30T00:09:42"/>
    <n v="1"/>
    <d v="1899-12-30T15:10:10"/>
    <d v="1899-12-30T15:19:52"/>
  </r>
  <r>
    <x v="7"/>
    <x v="10"/>
    <n v="95005"/>
    <d v="1899-12-30T14:00:00"/>
    <d v="1899-12-30T20:20:00"/>
    <d v="2016-02-10T15:25:43"/>
    <d v="2016-02-10T15:35:42"/>
    <n v="599"/>
    <n v="10"/>
    <n v="50"/>
    <x v="0"/>
    <d v="1899-12-30T00:09:59"/>
    <n v="1"/>
    <d v="1899-12-30T15:25:43"/>
    <d v="1899-12-30T15:35:42"/>
  </r>
  <r>
    <x v="7"/>
    <x v="9"/>
    <n v="92031"/>
    <d v="1899-12-30T14:00:00"/>
    <d v="1899-12-30T20:20:00"/>
    <d v="2016-02-10T15:31:36"/>
    <d v="2016-02-10T15:41:45"/>
    <n v="609"/>
    <n v="10"/>
    <n v="50"/>
    <x v="0"/>
    <d v="1899-12-30T00:10:09"/>
    <n v="1"/>
    <d v="1899-12-30T15:31:36"/>
    <d v="1899-12-30T15:41:45"/>
  </r>
  <r>
    <x v="7"/>
    <x v="11"/>
    <n v="93346"/>
    <d v="1899-12-30T15:00:00"/>
    <d v="1899-12-30T21:20:00"/>
    <d v="2016-02-10T16:01:04"/>
    <d v="2016-02-10T16:11:15"/>
    <n v="611"/>
    <n v="10"/>
    <n v="50"/>
    <x v="0"/>
    <d v="1899-12-30T00:10:11"/>
    <n v="1"/>
    <d v="1899-12-30T16:01:04"/>
    <d v="1899-12-30T16:11:15"/>
  </r>
  <r>
    <x v="7"/>
    <x v="12"/>
    <n v="92200"/>
    <d v="1899-12-30T15:00:00"/>
    <d v="1899-12-30T21:20:00"/>
    <d v="2016-02-10T16:20:28"/>
    <d v="2016-02-10T16:29:45"/>
    <n v="557"/>
    <n v="9"/>
    <n v="50"/>
    <x v="0"/>
    <d v="1899-12-30T00:09:17"/>
    <n v="1"/>
    <d v="1899-12-30T16:20:28"/>
    <d v="1899-12-30T16:29:45"/>
  </r>
  <r>
    <x v="7"/>
    <x v="13"/>
    <n v="93528"/>
    <d v="1899-12-30T14:50:00"/>
    <d v="1899-12-30T21:10:00"/>
    <d v="2016-02-10T16:30:09"/>
    <d v="2016-02-10T16:40:28"/>
    <n v="619"/>
    <n v="10"/>
    <n v="50"/>
    <x v="0"/>
    <d v="1899-12-30T00:10:19"/>
    <n v="1"/>
    <d v="1899-12-30T16:30:09"/>
    <d v="1899-12-30T16:40:28"/>
  </r>
  <r>
    <x v="7"/>
    <x v="14"/>
    <n v="92030"/>
    <d v="1899-12-30T15:00:00"/>
    <d v="1899-12-30T21:20:00"/>
    <d v="2016-02-10T16:34:29"/>
    <d v="2016-02-10T16:44:41"/>
    <n v="612"/>
    <n v="10"/>
    <n v="50"/>
    <x v="0"/>
    <d v="1899-12-30T00:10:12"/>
    <n v="1"/>
    <d v="1899-12-30T16:34:29"/>
    <d v="1899-12-30T16:44:41"/>
  </r>
  <r>
    <x v="7"/>
    <x v="16"/>
    <n v="92065"/>
    <d v="1899-12-30T15:00:00"/>
    <d v="1899-12-30T21:20:00"/>
    <d v="2016-02-10T16:40:06"/>
    <d v="2016-02-10T16:50:41"/>
    <n v="635"/>
    <n v="10"/>
    <n v="50"/>
    <x v="0"/>
    <d v="1899-12-30T00:10:35"/>
    <n v="1"/>
    <d v="1899-12-30T16:40:06"/>
    <d v="1899-12-30T16:50:41"/>
  </r>
  <r>
    <x v="7"/>
    <x v="15"/>
    <n v="95061"/>
    <d v="1899-12-30T15:00:00"/>
    <d v="1899-12-30T21:20:00"/>
    <d v="2016-02-10T16:40:18"/>
    <d v="2016-02-10T16:50:31"/>
    <n v="613"/>
    <n v="10"/>
    <n v="50"/>
    <x v="0"/>
    <d v="1899-12-30T00:10:13"/>
    <n v="1"/>
    <d v="1899-12-30T16:40:18"/>
    <d v="1899-12-30T16:50:31"/>
  </r>
  <r>
    <x v="7"/>
    <x v="17"/>
    <n v="92217"/>
    <d v="1899-12-30T15:00:00"/>
    <d v="1899-12-30T21:20:00"/>
    <d v="2016-02-10T16:50:13"/>
    <d v="2016-02-10T17:00:26"/>
    <n v="613"/>
    <n v="10"/>
    <n v="50"/>
    <x v="0"/>
    <d v="1899-12-30T00:10:13"/>
    <n v="1"/>
    <d v="1899-12-30T16:50:13"/>
    <d v="1899-12-30T17:00:26"/>
  </r>
  <r>
    <x v="7"/>
    <x v="10"/>
    <n v="95005"/>
    <d v="1899-12-30T14:00:00"/>
    <d v="1899-12-30T20:20:00"/>
    <d v="2016-02-10T17:00:19"/>
    <d v="2016-02-10T17:21:42"/>
    <n v="1283"/>
    <n v="21"/>
    <n v="50"/>
    <x v="1"/>
    <d v="1899-12-30T00:21:23"/>
    <n v="1"/>
    <d v="1899-12-30T17:00:19"/>
    <d v="1899-12-30T17:21:42"/>
  </r>
  <r>
    <x v="7"/>
    <x v="8"/>
    <n v="95049"/>
    <d v="1899-12-30T15:00:00"/>
    <d v="1899-12-30T21:20:00"/>
    <d v="2016-02-10T17:20:38"/>
    <d v="2016-02-10T17:39:22"/>
    <n v="1124"/>
    <n v="19"/>
    <n v="50"/>
    <x v="1"/>
    <d v="1899-12-30T00:18:44"/>
    <n v="1"/>
    <d v="1899-12-30T17:20:38"/>
    <d v="1899-12-30T17:39:22"/>
  </r>
  <r>
    <x v="7"/>
    <x v="9"/>
    <n v="92031"/>
    <d v="1899-12-30T14:00:00"/>
    <d v="1899-12-30T20:20:00"/>
    <d v="2016-02-10T17:41:36"/>
    <d v="2016-02-10T18:02:07"/>
    <n v="1231"/>
    <n v="21"/>
    <n v="50"/>
    <x v="1"/>
    <d v="1899-12-30T00:20:31"/>
    <n v="1"/>
    <d v="1899-12-30T17:41:36"/>
    <d v="1899-12-30T18:02:07"/>
  </r>
  <r>
    <x v="7"/>
    <x v="11"/>
    <n v="93346"/>
    <d v="1899-12-30T15:00:00"/>
    <d v="1899-12-30T21:20:00"/>
    <d v="2016-02-10T18:00:37"/>
    <d v="2016-02-10T18:24:18"/>
    <n v="1421"/>
    <n v="24"/>
    <n v="50"/>
    <x v="1"/>
    <d v="1899-12-30T00:23:41"/>
    <n v="1"/>
    <d v="1899-12-30T18:00:37"/>
    <d v="1899-12-30T18:24:18"/>
  </r>
  <r>
    <x v="7"/>
    <x v="12"/>
    <n v="92200"/>
    <d v="1899-12-30T15:00:00"/>
    <d v="1899-12-30T21:20:00"/>
    <d v="2016-02-10T18:21:17"/>
    <d v="2016-02-10T18:41:17"/>
    <n v="1200"/>
    <n v="20"/>
    <n v="50"/>
    <x v="1"/>
    <d v="1899-12-30T00:20:00"/>
    <n v="1"/>
    <d v="1899-12-30T18:21:17"/>
    <d v="1899-12-30T18:41:17"/>
  </r>
  <r>
    <x v="7"/>
    <x v="16"/>
    <n v="92065"/>
    <d v="1899-12-30T15:00:00"/>
    <d v="1899-12-30T21:20:00"/>
    <d v="2016-02-10T18:21:55"/>
    <d v="2016-02-10T18:40:19"/>
    <n v="1104"/>
    <n v="19"/>
    <n v="50"/>
    <x v="1"/>
    <d v="1899-12-30T00:18:24"/>
    <n v="1"/>
    <d v="1899-12-30T18:21:55"/>
    <d v="1899-12-30T18:40:19"/>
  </r>
  <r>
    <x v="7"/>
    <x v="13"/>
    <n v="93528"/>
    <d v="1899-12-30T14:50:00"/>
    <d v="1899-12-30T21:10:00"/>
    <d v="2016-02-10T18:40:21"/>
    <d v="2016-02-10T19:01:39"/>
    <n v="1278"/>
    <n v="21"/>
    <n v="50"/>
    <x v="1"/>
    <d v="1899-12-30T00:21:18"/>
    <n v="1"/>
    <d v="1899-12-30T18:40:21"/>
    <d v="1899-12-30T19:01:39"/>
  </r>
  <r>
    <x v="7"/>
    <x v="17"/>
    <n v="92217"/>
    <d v="1899-12-30T15:00:00"/>
    <d v="1899-12-30T21:20:00"/>
    <d v="2016-02-10T19:05:30"/>
    <d v="2016-02-10T19:25:30"/>
    <n v="1200"/>
    <n v="20"/>
    <n v="50"/>
    <x v="1"/>
    <d v="1899-12-30T00:20:00"/>
    <n v="1"/>
    <d v="1899-12-30T19:05:30"/>
    <d v="1899-12-30T19:25:30"/>
  </r>
  <r>
    <x v="7"/>
    <x v="15"/>
    <n v="95061"/>
    <d v="1899-12-30T15:00:00"/>
    <d v="1899-12-30T21:20:00"/>
    <d v="2016-02-10T19:10:03"/>
    <d v="2016-02-10T19:30:07"/>
    <n v="1204"/>
    <n v="20"/>
    <n v="50"/>
    <x v="1"/>
    <d v="1899-12-30T00:20:04"/>
    <n v="1"/>
    <d v="1899-12-30T19:10:03"/>
    <d v="1899-12-30T19:30:07"/>
  </r>
  <r>
    <x v="7"/>
    <x v="8"/>
    <n v="95049"/>
    <d v="1899-12-30T15:00:00"/>
    <d v="1899-12-30T21:20:00"/>
    <d v="2016-02-10T19:10:10"/>
    <d v="2016-02-10T19:19:40"/>
    <n v="570"/>
    <n v="9"/>
    <n v="50"/>
    <x v="0"/>
    <d v="1899-12-30T00:09:30"/>
    <n v="2"/>
    <d v="1899-12-30T19:10:10"/>
    <d v="1899-12-30T19:19:40"/>
  </r>
  <r>
    <x v="7"/>
    <x v="9"/>
    <n v="92031"/>
    <d v="1899-12-30T14:00:00"/>
    <d v="1899-12-30T20:20:00"/>
    <d v="2016-02-10T19:20:12"/>
    <d v="2016-02-10T19:30:47"/>
    <n v="635"/>
    <n v="10"/>
    <n v="50"/>
    <x v="0"/>
    <d v="1899-12-30T00:10:35"/>
    <n v="2"/>
    <d v="1899-12-30T19:20:12"/>
    <d v="1899-12-30T19:30:47"/>
  </r>
  <r>
    <x v="7"/>
    <x v="11"/>
    <n v="93346"/>
    <d v="1899-12-30T15:00:00"/>
    <d v="1899-12-30T21:20:00"/>
    <d v="2016-02-10T19:30:22"/>
    <d v="2016-02-10T19:41:09"/>
    <n v="647"/>
    <n v="11"/>
    <n v="50"/>
    <x v="0"/>
    <d v="1899-12-30T00:10:47"/>
    <n v="2"/>
    <d v="1899-12-30T19:30:22"/>
    <d v="1899-12-30T19:41:09"/>
  </r>
  <r>
    <x v="7"/>
    <x v="16"/>
    <n v="92065"/>
    <d v="1899-12-30T15:00:00"/>
    <d v="1899-12-30T21:20:00"/>
    <d v="2016-02-10T19:40:17"/>
    <d v="2016-02-10T19:50:08"/>
    <n v="591"/>
    <n v="10"/>
    <n v="50"/>
    <x v="0"/>
    <d v="1899-12-30T00:09:51"/>
    <n v="2"/>
    <d v="1899-12-30T19:40:17"/>
    <d v="1899-12-30T19:50:08"/>
  </r>
  <r>
    <x v="7"/>
    <x v="13"/>
    <n v="93528"/>
    <d v="1899-12-30T14:50:00"/>
    <d v="1899-12-30T21:10:00"/>
    <d v="2016-02-10T19:49:39"/>
    <d v="2016-02-10T20:00:17"/>
    <n v="638"/>
    <n v="11"/>
    <n v="50"/>
    <x v="0"/>
    <d v="1899-12-30T00:10:38"/>
    <n v="2"/>
    <d v="1899-12-30T19:49:39"/>
    <d v="1899-12-30T20:00:17"/>
  </r>
  <r>
    <x v="7"/>
    <x v="12"/>
    <n v="92200"/>
    <d v="1899-12-30T15:00:00"/>
    <d v="1899-12-30T21:20:00"/>
    <d v="2016-02-10T19:49:59"/>
    <d v="2016-02-10T19:59:49"/>
    <n v="590"/>
    <n v="10"/>
    <n v="50"/>
    <x v="0"/>
    <d v="1899-12-30T00:09:50"/>
    <n v="2"/>
    <d v="1899-12-30T19:49:59"/>
    <d v="1899-12-30T19:59:49"/>
  </r>
  <r>
    <x v="7"/>
    <x v="17"/>
    <n v="92217"/>
    <d v="1899-12-30T15:00:00"/>
    <d v="1899-12-30T21:20:00"/>
    <d v="2016-02-10T20:02:04"/>
    <d v="2016-02-10T20:11:00"/>
    <n v="536"/>
    <n v="9"/>
    <n v="50"/>
    <x v="0"/>
    <d v="1899-12-30T00:08:56"/>
    <n v="2"/>
    <d v="1899-12-30T20:02:04"/>
    <d v="1899-12-30T20:11:00"/>
  </r>
  <r>
    <x v="7"/>
    <x v="14"/>
    <n v="92030"/>
    <d v="1899-12-30T15:00:00"/>
    <d v="1899-12-30T21:20:00"/>
    <d v="2016-02-10T20:10:57"/>
    <d v="2016-02-10T20:20:59"/>
    <n v="602"/>
    <n v="10"/>
    <n v="50"/>
    <x v="0"/>
    <d v="1899-12-30T00:10:02"/>
    <n v="2"/>
    <d v="1899-12-30T20:10:57"/>
    <d v="1899-12-30T20:20:59"/>
  </r>
  <r>
    <x v="8"/>
    <x v="0"/>
    <n v="92044"/>
    <d v="1899-12-30T08:00:00"/>
    <d v="1899-12-30T14:20:00"/>
    <d v="2016-02-11T09:20:15"/>
    <d v="2016-02-11T09:30:09"/>
    <n v="594"/>
    <n v="10"/>
    <n v="50"/>
    <x v="0"/>
    <d v="1899-12-30T00:09:54"/>
    <n v="1"/>
    <d v="1899-12-30T09:20:15"/>
    <d v="1899-12-30T09:30:09"/>
  </r>
  <r>
    <x v="8"/>
    <x v="1"/>
    <n v="92055"/>
    <d v="1899-12-30T08:50:00"/>
    <d v="1899-12-30T15:10:00"/>
    <d v="2016-02-11T09:30:03"/>
    <d v="2016-02-11T09:40:24"/>
    <n v="621"/>
    <n v="10"/>
    <n v="50"/>
    <x v="0"/>
    <d v="1899-12-30T00:10:21"/>
    <n v="1"/>
    <d v="1899-12-30T09:30:03"/>
    <d v="1899-12-30T09:40:24"/>
  </r>
  <r>
    <x v="8"/>
    <x v="3"/>
    <n v="92136"/>
    <d v="1899-12-30T08:40:00"/>
    <d v="1899-12-30T15:00:00"/>
    <d v="2016-02-11T10:05:36"/>
    <d v="2016-02-11T10:16:34"/>
    <n v="658"/>
    <n v="11"/>
    <n v="50"/>
    <x v="0"/>
    <d v="1899-12-30T00:10:58"/>
    <n v="1"/>
    <d v="1899-12-30T10:05:36"/>
    <d v="1899-12-30T10:16:34"/>
  </r>
  <r>
    <x v="8"/>
    <x v="4"/>
    <n v="95173"/>
    <d v="1899-12-30T11:40:00"/>
    <d v="1899-12-30T18:00:00"/>
    <d v="2016-02-11T10:10:37"/>
    <d v="2016-02-11T10:21:28"/>
    <n v="651"/>
    <n v="11"/>
    <n v="50"/>
    <x v="0"/>
    <d v="1899-12-30T00:10:51"/>
    <n v="1"/>
    <d v="1899-12-30T10:10:37"/>
    <d v="1899-12-30T10:21:28"/>
  </r>
  <r>
    <x v="8"/>
    <x v="5"/>
    <n v="92120"/>
    <d v="1899-12-30T08:50:00"/>
    <d v="1899-12-30T15:10:00"/>
    <d v="2016-02-11T10:12:43"/>
    <d v="2016-02-11T10:22:35"/>
    <n v="592"/>
    <n v="10"/>
    <n v="50"/>
    <x v="0"/>
    <d v="1899-12-30T00:09:52"/>
    <n v="1"/>
    <d v="1899-12-30T10:12:43"/>
    <d v="1899-12-30T10:22:35"/>
  </r>
  <r>
    <x v="8"/>
    <x v="6"/>
    <n v="92214"/>
    <d v="1899-12-30T08:40:00"/>
    <d v="1899-12-30T15:00:00"/>
    <d v="2016-02-11T10:20:06"/>
    <d v="2016-02-11T10:30:29"/>
    <n v="623"/>
    <n v="10"/>
    <n v="50"/>
    <x v="0"/>
    <d v="1899-12-30T00:10:23"/>
    <n v="1"/>
    <d v="1899-12-30T10:20:06"/>
    <d v="1899-12-30T10:30:29"/>
  </r>
  <r>
    <x v="8"/>
    <x v="18"/>
    <n v="92137"/>
    <d v="1899-12-30T08:40:00"/>
    <d v="1899-12-30T15:00:00"/>
    <d v="2016-02-11T10:27:56"/>
    <d v="2016-02-11T10:38:33"/>
    <n v="637"/>
    <n v="11"/>
    <n v="50"/>
    <x v="0"/>
    <d v="1899-12-30T00:10:37"/>
    <n v="1"/>
    <d v="1899-12-30T10:27:56"/>
    <d v="1899-12-30T10:38:33"/>
  </r>
  <r>
    <x v="8"/>
    <x v="7"/>
    <n v="92092"/>
    <d v="1899-12-30T08:50:00"/>
    <d v="1899-12-30T15:10:00"/>
    <d v="2016-02-11T10:40:07"/>
    <d v="2016-02-11T10:50:26"/>
    <n v="619"/>
    <n v="10"/>
    <n v="50"/>
    <x v="0"/>
    <d v="1899-12-30T00:10:19"/>
    <n v="1"/>
    <d v="1899-12-30T10:40:07"/>
    <d v="1899-12-30T10:50:26"/>
  </r>
  <r>
    <x v="8"/>
    <x v="3"/>
    <n v="92136"/>
    <d v="1899-12-30T08:40:00"/>
    <d v="1899-12-30T15:00:00"/>
    <d v="2016-02-11T11:00:06"/>
    <d v="2016-02-11T11:20:23"/>
    <n v="1217"/>
    <n v="20"/>
    <n v="50"/>
    <x v="1"/>
    <d v="1899-12-30T00:20:17"/>
    <n v="1"/>
    <d v="1899-12-30T11:00:06"/>
    <d v="1899-12-30T11:20:23"/>
  </r>
  <r>
    <x v="8"/>
    <x v="5"/>
    <n v="92120"/>
    <d v="1899-12-30T08:50:00"/>
    <d v="1899-12-30T15:10:00"/>
    <d v="2016-02-11T11:00:24"/>
    <d v="2016-02-11T11:20:25"/>
    <n v="1201"/>
    <n v="20"/>
    <n v="50"/>
    <x v="1"/>
    <d v="1899-12-30T00:20:01"/>
    <n v="1"/>
    <d v="1899-12-30T11:00:24"/>
    <d v="1899-12-30T11:20:25"/>
  </r>
  <r>
    <x v="8"/>
    <x v="2"/>
    <n v="92125"/>
    <d v="1899-12-30T08:50:00"/>
    <d v="1899-12-30T15:10:00"/>
    <d v="2016-02-11T11:20:15"/>
    <d v="2016-02-11T11:40:40"/>
    <n v="1225"/>
    <n v="20"/>
    <n v="50"/>
    <x v="1"/>
    <d v="1899-12-30T00:20:25"/>
    <n v="1"/>
    <d v="1899-12-30T11:20:15"/>
    <d v="1899-12-30T11:40:40"/>
  </r>
  <r>
    <x v="8"/>
    <x v="0"/>
    <n v="92044"/>
    <d v="1899-12-30T08:00:00"/>
    <d v="1899-12-30T14:20:00"/>
    <d v="2016-02-11T11:20:15"/>
    <d v="2016-02-11T11:40:06"/>
    <n v="1191"/>
    <n v="20"/>
    <n v="50"/>
    <x v="1"/>
    <d v="1899-12-30T00:19:51"/>
    <n v="1"/>
    <d v="1899-12-30T11:20:15"/>
    <d v="1899-12-30T11:40:06"/>
  </r>
  <r>
    <x v="8"/>
    <x v="1"/>
    <n v="92055"/>
    <d v="1899-12-30T08:50:00"/>
    <d v="1899-12-30T15:10:00"/>
    <d v="2016-02-11T11:40:04"/>
    <d v="2016-02-11T12:00:26"/>
    <n v="1222"/>
    <n v="20"/>
    <n v="50"/>
    <x v="1"/>
    <d v="1899-12-30T00:20:22"/>
    <n v="1"/>
    <d v="1899-12-30T11:40:04"/>
    <d v="1899-12-30T12:00:26"/>
  </r>
  <r>
    <x v="8"/>
    <x v="7"/>
    <n v="92092"/>
    <d v="1899-12-30T08:50:00"/>
    <d v="1899-12-30T15:10:00"/>
    <d v="2016-02-11T11:50:15"/>
    <d v="2016-02-11T12:10:28"/>
    <n v="1213"/>
    <n v="20"/>
    <n v="50"/>
    <x v="1"/>
    <d v="1899-12-30T00:20:13"/>
    <n v="1"/>
    <d v="1899-12-30T11:50:15"/>
    <d v="1899-12-30T12:10:28"/>
  </r>
  <r>
    <x v="8"/>
    <x v="6"/>
    <n v="92214"/>
    <d v="1899-12-30T08:40:00"/>
    <d v="1899-12-30T15:00:00"/>
    <d v="2016-02-11T12:00:06"/>
    <d v="2016-02-11T12:20:32"/>
    <n v="1226"/>
    <n v="20"/>
    <n v="50"/>
    <x v="1"/>
    <d v="1899-12-30T00:20:26"/>
    <n v="1"/>
    <d v="1899-12-30T12:00:06"/>
    <d v="1899-12-30T12:20:32"/>
  </r>
  <r>
    <x v="8"/>
    <x v="18"/>
    <n v="92137"/>
    <d v="1899-12-30T08:40:00"/>
    <d v="1899-12-30T15:00:00"/>
    <d v="2016-02-11T12:25:41"/>
    <d v="2016-02-11T12:48:11"/>
    <n v="1350"/>
    <n v="23"/>
    <n v="50"/>
    <x v="1"/>
    <d v="1899-12-30T00:22:30"/>
    <n v="1"/>
    <d v="1899-12-30T12:25:41"/>
    <d v="1899-12-30T12:48:11"/>
  </r>
  <r>
    <x v="8"/>
    <x v="0"/>
    <n v="92044"/>
    <d v="1899-12-30T08:00:00"/>
    <d v="1899-12-30T14:20:00"/>
    <d v="2016-02-11T12:30:19"/>
    <d v="2016-02-11T12:40:28"/>
    <n v="609"/>
    <n v="10"/>
    <n v="50"/>
    <x v="0"/>
    <d v="1899-12-30T00:10:09"/>
    <n v="2"/>
    <d v="1899-12-30T12:30:19"/>
    <d v="1899-12-30T12:40:28"/>
  </r>
  <r>
    <x v="8"/>
    <x v="1"/>
    <n v="92055"/>
    <d v="1899-12-30T08:50:00"/>
    <d v="1899-12-30T15:10:00"/>
    <d v="2016-02-11T12:48:30"/>
    <d v="2016-02-11T12:58:46"/>
    <n v="616"/>
    <n v="10"/>
    <n v="50"/>
    <x v="0"/>
    <d v="1899-12-30T00:10:16"/>
    <n v="2"/>
    <d v="1899-12-30T12:48:30"/>
    <d v="1899-12-30T12:58:46"/>
  </r>
  <r>
    <x v="8"/>
    <x v="4"/>
    <n v="95173"/>
    <d v="1899-12-30T11:40:00"/>
    <d v="1899-12-30T18:00:00"/>
    <d v="2016-02-11T12:51:41"/>
    <d v="2016-02-11T13:11:52"/>
    <n v="1211"/>
    <n v="20"/>
    <n v="50"/>
    <x v="1"/>
    <d v="1899-12-30T00:20:11"/>
    <n v="1"/>
    <d v="1899-12-30T12:51:41"/>
    <d v="1899-12-30T13:11:52"/>
  </r>
  <r>
    <x v="8"/>
    <x v="3"/>
    <n v="92136"/>
    <d v="1899-12-30T08:40:00"/>
    <d v="1899-12-30T15:00:00"/>
    <d v="2016-02-11T13:04:02"/>
    <d v="2016-02-11T13:14:23"/>
    <n v="621"/>
    <n v="10"/>
    <n v="50"/>
    <x v="0"/>
    <d v="1899-12-30T00:10:21"/>
    <n v="2"/>
    <d v="1899-12-30T13:04:02"/>
    <d v="1899-12-30T13:14:23"/>
  </r>
  <r>
    <x v="8"/>
    <x v="2"/>
    <n v="92125"/>
    <d v="1899-12-30T08:50:00"/>
    <d v="1899-12-30T15:10:00"/>
    <d v="2016-02-11T13:10:03"/>
    <d v="2016-02-11T13:20:21"/>
    <n v="618"/>
    <n v="10"/>
    <n v="50"/>
    <x v="0"/>
    <d v="1899-12-30T00:10:18"/>
    <n v="1"/>
    <d v="1899-12-30T13:10:03"/>
    <d v="1899-12-30T13:20:21"/>
  </r>
  <r>
    <x v="8"/>
    <x v="6"/>
    <n v="92214"/>
    <d v="1899-12-30T08:40:00"/>
    <d v="1899-12-30T15:00:00"/>
    <d v="2016-02-11T13:21:16"/>
    <d v="2016-02-11T13:30:37"/>
    <n v="561"/>
    <n v="9"/>
    <n v="50"/>
    <x v="0"/>
    <d v="1899-12-30T00:09:21"/>
    <n v="2"/>
    <d v="1899-12-30T13:21:16"/>
    <d v="1899-12-30T13:30:37"/>
  </r>
  <r>
    <x v="8"/>
    <x v="2"/>
    <n v="92125"/>
    <d v="1899-12-30T08:50:00"/>
    <d v="1899-12-30T15:10:00"/>
    <d v="2016-02-11T13:26:10"/>
    <d v="2016-02-11T13:33:35"/>
    <n v="445"/>
    <n v="7"/>
    <n v="50"/>
    <x v="2"/>
    <d v="1899-12-30T00:07:25"/>
    <n v="1"/>
    <d v="1899-12-30T13:26:10"/>
    <d v="1899-12-30T13:33:35"/>
  </r>
  <r>
    <x v="8"/>
    <x v="5"/>
    <n v="92120"/>
    <d v="1899-12-30T08:50:00"/>
    <d v="1899-12-30T15:10:00"/>
    <d v="2016-02-11T13:29:19"/>
    <d v="2016-02-11T13:39:38"/>
    <n v="619"/>
    <n v="10"/>
    <n v="50"/>
    <x v="0"/>
    <d v="1899-12-30T00:10:19"/>
    <n v="2"/>
    <d v="1899-12-30T13:29:19"/>
    <d v="1899-12-30T13:39:38"/>
  </r>
  <r>
    <x v="8"/>
    <x v="4"/>
    <n v="95173"/>
    <d v="1899-12-30T11:40:00"/>
    <d v="1899-12-30T18:00:00"/>
    <d v="2016-02-11T13:33:19"/>
    <d v="2016-02-11T13:40:12"/>
    <n v="413"/>
    <n v="7"/>
    <n v="50"/>
    <x v="2"/>
    <d v="1899-12-30T00:06:53"/>
    <n v="1"/>
    <d v="1899-12-30T13:33:19"/>
    <d v="1899-12-30T13:40:12"/>
  </r>
  <r>
    <x v="8"/>
    <x v="18"/>
    <n v="92137"/>
    <d v="1899-12-30T08:40:00"/>
    <d v="1899-12-30T15:00:00"/>
    <d v="2016-02-11T13:40:03"/>
    <d v="2016-02-11T13:51:00"/>
    <n v="657"/>
    <n v="11"/>
    <n v="50"/>
    <x v="0"/>
    <d v="1899-12-30T00:10:57"/>
    <n v="2"/>
    <d v="1899-12-30T13:40:03"/>
    <d v="1899-12-30T13:51:00"/>
  </r>
  <r>
    <x v="8"/>
    <x v="3"/>
    <n v="92136"/>
    <d v="1899-12-30T08:40:00"/>
    <d v="1899-12-30T15:00:00"/>
    <d v="2016-02-11T13:40:27"/>
    <d v="2016-02-11T13:49:20"/>
    <n v="533"/>
    <n v="9"/>
    <n v="50"/>
    <x v="2"/>
    <d v="1899-12-30T00:08:53"/>
    <n v="1"/>
    <d v="1899-12-30T13:40:27"/>
    <d v="1899-12-30T13:49:20"/>
  </r>
  <r>
    <x v="8"/>
    <x v="6"/>
    <n v="92214"/>
    <d v="1899-12-30T08:40:00"/>
    <d v="1899-12-30T15:00:00"/>
    <d v="2016-02-11T13:49:13"/>
    <d v="2016-02-11T13:55:24"/>
    <n v="371"/>
    <n v="6"/>
    <n v="50"/>
    <x v="2"/>
    <d v="1899-12-30T00:06:11"/>
    <n v="1"/>
    <d v="1899-12-30T13:49:13"/>
    <d v="1899-12-30T13:55:24"/>
  </r>
  <r>
    <x v="8"/>
    <x v="1"/>
    <n v="92055"/>
    <d v="1899-12-30T08:50:00"/>
    <d v="1899-12-30T15:10:00"/>
    <d v="2016-02-11T13:54:29"/>
    <d v="2016-02-11T14:00:55"/>
    <n v="386"/>
    <n v="6"/>
    <n v="50"/>
    <x v="2"/>
    <d v="1899-12-30T00:06:26"/>
    <n v="1"/>
    <d v="1899-12-30T13:54:29"/>
    <d v="1899-12-30T14:00:55"/>
  </r>
  <r>
    <x v="8"/>
    <x v="18"/>
    <n v="92137"/>
    <d v="1899-12-30T08:40:00"/>
    <d v="1899-12-30T15:00:00"/>
    <d v="2016-02-11T14:00:29"/>
    <d v="2016-02-11T14:06:34"/>
    <n v="365"/>
    <n v="6"/>
    <n v="50"/>
    <x v="2"/>
    <d v="1899-12-30T00:06:05"/>
    <n v="1"/>
    <d v="1899-12-30T14:00:29"/>
    <d v="1899-12-30T14:06:34"/>
  </r>
  <r>
    <x v="8"/>
    <x v="8"/>
    <n v="95049"/>
    <d v="1899-12-30T15:00:00"/>
    <d v="1899-12-30T21:20:00"/>
    <d v="2016-02-11T15:10:34"/>
    <d v="2016-02-11T15:19:35"/>
    <n v="541"/>
    <n v="9"/>
    <n v="50"/>
    <x v="0"/>
    <d v="1899-12-30T00:09:01"/>
    <n v="1"/>
    <d v="1899-12-30T15:10:34"/>
    <d v="1899-12-30T15:19:35"/>
  </r>
  <r>
    <x v="8"/>
    <x v="10"/>
    <n v="95005"/>
    <d v="1899-12-30T14:00:00"/>
    <d v="1899-12-30T20:20:00"/>
    <d v="2016-02-11T15:24:40"/>
    <d v="2016-02-11T15:35:26"/>
    <n v="646"/>
    <n v="11"/>
    <n v="50"/>
    <x v="0"/>
    <d v="1899-12-30T00:10:46"/>
    <n v="1"/>
    <d v="1899-12-30T15:24:40"/>
    <d v="1899-12-30T15:35:26"/>
  </r>
  <r>
    <x v="8"/>
    <x v="9"/>
    <n v="92031"/>
    <d v="1899-12-30T14:00:00"/>
    <d v="1899-12-30T20:20:00"/>
    <d v="2016-02-11T15:30:58"/>
    <d v="2016-02-11T15:40:57"/>
    <n v="599"/>
    <n v="10"/>
    <n v="50"/>
    <x v="0"/>
    <d v="1899-12-30T00:09:59"/>
    <n v="1"/>
    <d v="1899-12-30T15:30:58"/>
    <d v="1899-12-30T15:40:57"/>
  </r>
  <r>
    <x v="8"/>
    <x v="11"/>
    <n v="93346"/>
    <d v="1899-12-30T15:00:00"/>
    <d v="1899-12-30T21:20:00"/>
    <d v="2016-02-11T15:59:35"/>
    <d v="2016-02-11T16:02:17"/>
    <n v="162"/>
    <n v="3"/>
    <n v="50"/>
    <x v="2"/>
    <d v="1899-12-30T00:02:42"/>
    <n v="1"/>
    <d v="1899-12-30T15:59:35"/>
    <d v="1899-12-30T16:02:17"/>
  </r>
  <r>
    <x v="8"/>
    <x v="11"/>
    <n v="93346"/>
    <d v="1899-12-30T15:00:00"/>
    <d v="1899-12-30T21:20:00"/>
    <d v="2016-02-11T16:02:17"/>
    <d v="2016-02-11T16:11:24"/>
    <n v="547"/>
    <n v="9"/>
    <n v="50"/>
    <x v="0"/>
    <d v="1899-12-30T00:09:07"/>
    <n v="1"/>
    <d v="1899-12-30T16:02:17"/>
    <d v="1899-12-30T16:11:24"/>
  </r>
  <r>
    <x v="8"/>
    <x v="12"/>
    <n v="92200"/>
    <d v="1899-12-30T15:00:00"/>
    <d v="1899-12-30T21:20:00"/>
    <d v="2016-02-11T16:10:20"/>
    <d v="2016-02-11T16:20:26"/>
    <n v="606"/>
    <n v="10"/>
    <n v="50"/>
    <x v="0"/>
    <d v="1899-12-30T00:10:06"/>
    <n v="1"/>
    <d v="1899-12-30T16:10:20"/>
    <d v="1899-12-30T16:20:26"/>
  </r>
  <r>
    <x v="8"/>
    <x v="10"/>
    <n v="95005"/>
    <d v="1899-12-30T14:00:00"/>
    <d v="1899-12-30T20:20:00"/>
    <d v="2016-02-11T16:25:47"/>
    <d v="2016-02-11T16:36:16"/>
    <n v="629"/>
    <n v="11"/>
    <n v="50"/>
    <x v="2"/>
    <d v="1899-12-30T00:10:29"/>
    <n v="1"/>
    <d v="1899-12-30T16:25:47"/>
    <d v="1899-12-30T16:36:16"/>
  </r>
  <r>
    <x v="8"/>
    <x v="14"/>
    <n v="92030"/>
    <d v="1899-12-30T15:00:00"/>
    <d v="1899-12-30T21:20:00"/>
    <d v="2016-02-11T16:30:11"/>
    <d v="2016-02-11T16:40:17"/>
    <n v="606"/>
    <n v="10"/>
    <n v="50"/>
    <x v="0"/>
    <d v="1899-12-30T00:10:06"/>
    <n v="1"/>
    <d v="1899-12-30T16:30:11"/>
    <d v="1899-12-30T16:40:17"/>
  </r>
  <r>
    <x v="8"/>
    <x v="13"/>
    <n v="93528"/>
    <d v="1899-12-30T14:50:00"/>
    <d v="1899-12-30T21:10:00"/>
    <d v="2016-02-11T16:30:55"/>
    <d v="2016-02-11T16:42:05"/>
    <n v="670"/>
    <n v="12"/>
    <n v="50"/>
    <x v="0"/>
    <d v="1899-12-30T00:11:10"/>
    <n v="1"/>
    <d v="1899-12-30T16:30:55"/>
    <d v="1899-12-30T16:42:05"/>
  </r>
  <r>
    <x v="8"/>
    <x v="16"/>
    <n v="92065"/>
    <d v="1899-12-30T15:00:00"/>
    <d v="1899-12-30T21:20:00"/>
    <d v="2016-02-11T16:40:06"/>
    <d v="2016-02-11T16:50:07"/>
    <n v="601"/>
    <n v="10"/>
    <n v="50"/>
    <x v="0"/>
    <d v="1899-12-30T00:10:01"/>
    <n v="1"/>
    <d v="1899-12-30T16:40:06"/>
    <d v="1899-12-30T16:50:07"/>
  </r>
  <r>
    <x v="8"/>
    <x v="15"/>
    <n v="95061"/>
    <d v="1899-12-30T15:00:00"/>
    <d v="1899-12-30T21:20:00"/>
    <d v="2016-02-11T16:43:57"/>
    <d v="2016-02-11T16:52:58"/>
    <n v="541"/>
    <n v="9"/>
    <n v="50"/>
    <x v="2"/>
    <d v="1899-12-30T00:09:01"/>
    <n v="1"/>
    <d v="1899-12-30T16:43:57"/>
    <d v="1899-12-30T16:52:58"/>
  </r>
  <r>
    <x v="8"/>
    <x v="15"/>
    <n v="95061"/>
    <d v="1899-12-30T15:00:00"/>
    <d v="1899-12-30T21:20:00"/>
    <d v="2016-02-11T16:52:58"/>
    <d v="2016-02-11T17:04:08"/>
    <n v="670"/>
    <n v="12"/>
    <n v="50"/>
    <x v="0"/>
    <d v="1899-12-30T00:11:10"/>
    <n v="1"/>
    <d v="1899-12-30T16:52:58"/>
    <d v="1899-12-30T17:04:08"/>
  </r>
  <r>
    <x v="8"/>
    <x v="17"/>
    <n v="92217"/>
    <d v="1899-12-30T15:00:00"/>
    <d v="1899-12-30T21:20:00"/>
    <d v="2016-02-11T16:53:02"/>
    <d v="2016-02-11T17:03:43"/>
    <n v="641"/>
    <n v="10"/>
    <n v="50"/>
    <x v="2"/>
    <d v="1899-12-30T00:10:41"/>
    <n v="1"/>
    <d v="1899-12-30T16:53:02"/>
    <d v="1899-12-30T17:03:43"/>
  </r>
  <r>
    <x v="8"/>
    <x v="10"/>
    <n v="95005"/>
    <d v="1899-12-30T14:00:00"/>
    <d v="1899-12-30T20:20:00"/>
    <d v="2016-02-11T17:00:11"/>
    <d v="2016-02-11T17:20:58"/>
    <n v="1247"/>
    <n v="20"/>
    <n v="50"/>
    <x v="1"/>
    <d v="1899-12-30T00:20:47"/>
    <n v="1"/>
    <d v="1899-12-30T17:00:11"/>
    <d v="1899-12-30T17:20:58"/>
  </r>
  <r>
    <x v="8"/>
    <x v="17"/>
    <n v="92217"/>
    <d v="1899-12-30T15:00:00"/>
    <d v="1899-12-30T21:20:00"/>
    <d v="2016-02-11T17:03:43"/>
    <d v="2016-02-11T17:13:42"/>
    <n v="599"/>
    <n v="10"/>
    <n v="50"/>
    <x v="0"/>
    <d v="1899-12-30T00:09:59"/>
    <n v="1"/>
    <d v="1899-12-30T17:03:43"/>
    <d v="1899-12-30T17:13:42"/>
  </r>
  <r>
    <x v="8"/>
    <x v="13"/>
    <n v="93528"/>
    <d v="1899-12-30T14:50:00"/>
    <d v="1899-12-30T21:10:00"/>
    <d v="2016-02-11T17:04:36"/>
    <d v="2016-02-11T17:10:17"/>
    <n v="341"/>
    <n v="6"/>
    <n v="50"/>
    <x v="2"/>
    <d v="1899-12-30T00:05:41"/>
    <n v="1"/>
    <d v="1899-12-30T17:04:36"/>
    <d v="1899-12-30T17:10:17"/>
  </r>
  <r>
    <x v="8"/>
    <x v="11"/>
    <n v="93346"/>
    <d v="1899-12-30T15:00:00"/>
    <d v="1899-12-30T21:20:00"/>
    <d v="2016-02-11T17:13:14"/>
    <d v="2016-02-11T17:20:35"/>
    <n v="441"/>
    <n v="7"/>
    <n v="50"/>
    <x v="2"/>
    <d v="1899-12-30T00:07:21"/>
    <n v="2"/>
    <d v="1899-12-30T17:13:14"/>
    <d v="1899-12-30T17:20:35"/>
  </r>
  <r>
    <x v="8"/>
    <x v="12"/>
    <n v="92200"/>
    <d v="1899-12-30T15:00:00"/>
    <d v="1899-12-30T21:20:00"/>
    <d v="2016-02-11T17:20:07"/>
    <d v="2016-02-11T17:22:48"/>
    <n v="161"/>
    <n v="2"/>
    <n v="50"/>
    <x v="2"/>
    <d v="1899-12-30T00:02:41"/>
    <n v="1"/>
    <d v="1899-12-30T17:20:07"/>
    <d v="1899-12-30T17:22:48"/>
  </r>
  <r>
    <x v="8"/>
    <x v="8"/>
    <n v="95049"/>
    <d v="1899-12-30T15:00:00"/>
    <d v="1899-12-30T21:20:00"/>
    <d v="2016-02-11T17:20:50"/>
    <d v="2016-02-11T17:39:46"/>
    <n v="1136"/>
    <n v="19"/>
    <n v="50"/>
    <x v="1"/>
    <d v="1899-12-30T00:18:56"/>
    <n v="1"/>
    <d v="1899-12-30T17:20:50"/>
    <d v="1899-12-30T17:39:46"/>
  </r>
  <r>
    <x v="8"/>
    <x v="16"/>
    <n v="92065"/>
    <d v="1899-12-30T15:00:00"/>
    <d v="1899-12-30T21:20:00"/>
    <d v="2016-02-11T17:22:50"/>
    <d v="2016-02-11T17:28:45"/>
    <n v="355"/>
    <n v="6"/>
    <n v="50"/>
    <x v="2"/>
    <d v="1899-12-30T00:05:55"/>
    <n v="1"/>
    <d v="1899-12-30T17:22:50"/>
    <d v="1899-12-30T17:28:45"/>
  </r>
  <r>
    <x v="8"/>
    <x v="14"/>
    <n v="92030"/>
    <d v="1899-12-30T15:00:00"/>
    <d v="1899-12-30T21:20:00"/>
    <d v="2016-02-11T17:26:16"/>
    <d v="2016-02-11T17:29:28"/>
    <n v="192"/>
    <n v="3"/>
    <n v="50"/>
    <x v="2"/>
    <d v="1899-12-30T00:03:12"/>
    <n v="1"/>
    <d v="1899-12-30T17:26:16"/>
    <d v="1899-12-30T17:29:28"/>
  </r>
  <r>
    <x v="8"/>
    <x v="9"/>
    <n v="92031"/>
    <d v="1899-12-30T14:00:00"/>
    <d v="1899-12-30T20:20:00"/>
    <d v="2016-02-11T17:43:07"/>
    <d v="2016-02-11T18:03:13"/>
    <n v="1206"/>
    <n v="20"/>
    <n v="50"/>
    <x v="1"/>
    <d v="1899-12-30T00:20:06"/>
    <n v="1"/>
    <d v="1899-12-30T17:43:07"/>
    <d v="1899-12-30T18:03:13"/>
  </r>
  <r>
    <x v="8"/>
    <x v="8"/>
    <n v="95049"/>
    <d v="1899-12-30T15:00:00"/>
    <d v="1899-12-30T21:20:00"/>
    <d v="2016-02-11T17:50:27"/>
    <d v="2016-02-11T17:56:59"/>
    <n v="392"/>
    <n v="6"/>
    <n v="50"/>
    <x v="2"/>
    <d v="1899-12-30T00:06:32"/>
    <n v="1"/>
    <d v="1899-12-30T17:50:27"/>
    <d v="1899-12-30T17:56:59"/>
  </r>
  <r>
    <x v="8"/>
    <x v="11"/>
    <n v="93346"/>
    <d v="1899-12-30T15:00:00"/>
    <d v="1899-12-30T21:20:00"/>
    <d v="2016-02-11T18:00:18"/>
    <d v="2016-02-11T18:21:26"/>
    <n v="1268"/>
    <n v="21"/>
    <n v="50"/>
    <x v="1"/>
    <d v="1899-12-30T00:21:08"/>
    <n v="1"/>
    <d v="1899-12-30T18:00:18"/>
    <d v="1899-12-30T18:21:26"/>
  </r>
  <r>
    <x v="8"/>
    <x v="9"/>
    <n v="92031"/>
    <d v="1899-12-30T14:00:00"/>
    <d v="1899-12-30T20:20:00"/>
    <d v="2016-02-11T18:07:11"/>
    <d v="2016-02-11T18:15:18"/>
    <n v="487"/>
    <n v="8"/>
    <n v="50"/>
    <x v="2"/>
    <d v="1899-12-30T00:08:07"/>
    <n v="1"/>
    <d v="1899-12-30T18:07:11"/>
    <d v="1899-12-30T18:15:18"/>
  </r>
  <r>
    <x v="8"/>
    <x v="12"/>
    <n v="92200"/>
    <d v="1899-12-30T15:00:00"/>
    <d v="1899-12-30T21:20:00"/>
    <d v="2016-02-11T18:21:34"/>
    <d v="2016-02-11T18:41:09"/>
    <n v="1175"/>
    <n v="20"/>
    <n v="50"/>
    <x v="1"/>
    <d v="1899-12-30T00:19:35"/>
    <n v="1"/>
    <d v="1899-12-30T18:21:34"/>
    <d v="1899-12-30T18:41:09"/>
  </r>
  <r>
    <x v="8"/>
    <x v="16"/>
    <n v="92065"/>
    <d v="1899-12-30T15:00:00"/>
    <d v="1899-12-30T21:20:00"/>
    <d v="2016-02-11T18:21:37"/>
    <d v="2016-02-11T18:42:14"/>
    <n v="1237"/>
    <n v="21"/>
    <n v="50"/>
    <x v="1"/>
    <d v="1899-12-30T00:20:37"/>
    <n v="1"/>
    <d v="1899-12-30T18:21:37"/>
    <d v="1899-12-30T18:42:14"/>
  </r>
  <r>
    <x v="8"/>
    <x v="13"/>
    <n v="93528"/>
    <d v="1899-12-30T14:50:00"/>
    <d v="1899-12-30T21:10:00"/>
    <d v="2016-02-11T18:30:09"/>
    <d v="2016-02-11T18:50:51"/>
    <n v="1242"/>
    <n v="20"/>
    <n v="50"/>
    <x v="1"/>
    <d v="1899-12-30T00:20:42"/>
    <n v="1"/>
    <d v="1899-12-30T18:30:09"/>
    <d v="1899-12-30T18:50:51"/>
  </r>
  <r>
    <x v="8"/>
    <x v="10"/>
    <n v="95005"/>
    <d v="1899-12-30T14:00:00"/>
    <d v="1899-12-30T20:20:00"/>
    <d v="2016-02-11T19:04:55"/>
    <d v="2016-02-11T19:15:49"/>
    <n v="654"/>
    <n v="11"/>
    <n v="50"/>
    <x v="0"/>
    <d v="1899-12-30T00:10:54"/>
    <n v="2"/>
    <d v="1899-12-30T19:04:55"/>
    <d v="1899-12-30T19:15:49"/>
  </r>
  <r>
    <x v="8"/>
    <x v="17"/>
    <n v="92217"/>
    <d v="1899-12-30T15:00:00"/>
    <d v="1899-12-30T21:20:00"/>
    <d v="2016-02-11T19:05:55"/>
    <d v="2016-02-11T19:25:40"/>
    <n v="1185"/>
    <n v="20"/>
    <n v="50"/>
    <x v="1"/>
    <d v="1899-12-30T00:19:45"/>
    <n v="1"/>
    <d v="1899-12-30T19:05:55"/>
    <d v="1899-12-30T19:25:40"/>
  </r>
  <r>
    <x v="8"/>
    <x v="8"/>
    <n v="95049"/>
    <d v="1899-12-30T15:00:00"/>
    <d v="1899-12-30T21:20:00"/>
    <d v="2016-02-11T19:10:15"/>
    <d v="2016-02-11T19:19:44"/>
    <n v="569"/>
    <n v="9"/>
    <n v="50"/>
    <x v="0"/>
    <d v="1899-12-30T00:09:29"/>
    <n v="2"/>
    <d v="1899-12-30T19:10:15"/>
    <d v="1899-12-30T19:19:44"/>
  </r>
  <r>
    <x v="8"/>
    <x v="15"/>
    <n v="95061"/>
    <d v="1899-12-30T15:00:00"/>
    <d v="1899-12-30T21:20:00"/>
    <d v="2016-02-11T19:11:37"/>
    <d v="2016-02-11T19:31:48"/>
    <n v="1211"/>
    <n v="20"/>
    <n v="50"/>
    <x v="1"/>
    <d v="1899-12-30T00:20:11"/>
    <n v="1"/>
    <d v="1899-12-30T19:11:37"/>
    <d v="1899-12-30T19:31:48"/>
  </r>
  <r>
    <x v="8"/>
    <x v="14"/>
    <n v="92030"/>
    <d v="1899-12-30T15:00:00"/>
    <d v="1899-12-30T21:20:00"/>
    <d v="2016-02-11T19:17:34"/>
    <d v="2016-02-11T19:37:50"/>
    <n v="1216"/>
    <n v="20"/>
    <n v="50"/>
    <x v="1"/>
    <d v="1899-12-30T00:20:16"/>
    <n v="1"/>
    <d v="1899-12-30T19:17:34"/>
    <d v="1899-12-30T19:37:50"/>
  </r>
  <r>
    <x v="8"/>
    <x v="9"/>
    <n v="92031"/>
    <d v="1899-12-30T14:00:00"/>
    <d v="1899-12-30T20:20:00"/>
    <d v="2016-02-11T19:21:21"/>
    <d v="2016-02-11T19:31:32"/>
    <n v="611"/>
    <n v="10"/>
    <n v="50"/>
    <x v="0"/>
    <d v="1899-12-30T00:10:11"/>
    <n v="2"/>
    <d v="1899-12-30T19:21:21"/>
    <d v="1899-12-30T19:31:32"/>
  </r>
  <r>
    <x v="8"/>
    <x v="11"/>
    <n v="93346"/>
    <d v="1899-12-30T15:00:00"/>
    <d v="1899-12-30T21:20:00"/>
    <d v="2016-02-11T19:30:55"/>
    <d v="2016-02-11T19:40:37"/>
    <n v="582"/>
    <n v="10"/>
    <n v="50"/>
    <x v="0"/>
    <d v="1899-12-30T00:09:42"/>
    <n v="2"/>
    <d v="1899-12-30T19:30:55"/>
    <d v="1899-12-30T19:40:37"/>
  </r>
  <r>
    <x v="8"/>
    <x v="15"/>
    <n v="95061"/>
    <d v="1899-12-30T15:00:00"/>
    <d v="1899-12-30T21:20:00"/>
    <d v="2016-02-11T19:52:23"/>
    <d v="2016-02-11T19:56:20"/>
    <n v="237"/>
    <n v="4"/>
    <n v="50"/>
    <x v="2"/>
    <d v="1899-12-30T00:03:57"/>
    <n v="2"/>
    <d v="1899-12-30T19:52:23"/>
    <d v="1899-12-30T19:56:20"/>
  </r>
  <r>
    <x v="8"/>
    <x v="13"/>
    <n v="93528"/>
    <d v="1899-12-30T14:50:00"/>
    <d v="1899-12-30T21:10:00"/>
    <d v="2016-02-11T19:54:10"/>
    <d v="2016-02-11T20:04:45"/>
    <n v="635"/>
    <n v="10"/>
    <n v="50"/>
    <x v="0"/>
    <d v="1899-12-30T00:10:35"/>
    <n v="2"/>
    <d v="1899-12-30T19:54:10"/>
    <d v="1899-12-30T20:04:45"/>
  </r>
  <r>
    <x v="8"/>
    <x v="12"/>
    <n v="92200"/>
    <d v="1899-12-30T15:00:00"/>
    <d v="1899-12-30T21:20:00"/>
    <d v="2016-02-11T19:54:14"/>
    <d v="2016-02-11T20:03:35"/>
    <n v="561"/>
    <n v="9"/>
    <n v="50"/>
    <x v="0"/>
    <d v="1899-12-30T00:09:21"/>
    <n v="2"/>
    <d v="1899-12-30T19:54:14"/>
    <d v="1899-12-30T20:03:35"/>
  </r>
  <r>
    <x v="8"/>
    <x v="15"/>
    <n v="95061"/>
    <d v="1899-12-30T15:00:00"/>
    <d v="1899-12-30T21:20:00"/>
    <d v="2016-02-11T20:00:13"/>
    <d v="2016-02-11T20:10:54"/>
    <n v="641"/>
    <n v="10"/>
    <n v="50"/>
    <x v="0"/>
    <d v="1899-12-30T00:10:41"/>
    <n v="2"/>
    <d v="1899-12-30T20:00:13"/>
    <d v="1899-12-30T20:10:54"/>
  </r>
  <r>
    <x v="8"/>
    <x v="17"/>
    <n v="92217"/>
    <d v="1899-12-30T15:00:00"/>
    <d v="1899-12-30T21:20:00"/>
    <d v="2016-02-11T20:00:51"/>
    <d v="2016-02-11T20:11:58"/>
    <n v="667"/>
    <n v="11"/>
    <n v="50"/>
    <x v="0"/>
    <d v="1899-12-30T00:11:07"/>
    <n v="2"/>
    <d v="1899-12-30T20:00:51"/>
    <d v="1899-12-30T20:11:58"/>
  </r>
  <r>
    <x v="8"/>
    <x v="14"/>
    <n v="92030"/>
    <d v="1899-12-30T15:00:00"/>
    <d v="1899-12-30T21:20:00"/>
    <d v="2016-02-11T20:16:31"/>
    <d v="2016-02-11T20:26:21"/>
    <n v="590"/>
    <n v="10"/>
    <n v="50"/>
    <x v="0"/>
    <d v="1899-12-30T00:09:50"/>
    <n v="2"/>
    <d v="1899-12-30T20:16:31"/>
    <d v="1899-12-30T20:26:21"/>
  </r>
  <r>
    <x v="9"/>
    <x v="0"/>
    <n v="92044"/>
    <d v="1899-12-30T08:00:00"/>
    <d v="1899-12-30T14:20:00"/>
    <d v="2016-02-12T09:20:04"/>
    <d v="2016-02-12T09:30:27"/>
    <n v="623"/>
    <n v="10"/>
    <n v="50"/>
    <x v="0"/>
    <d v="1899-12-30T00:10:23"/>
    <n v="1"/>
    <d v="1899-12-30T09:20:04"/>
    <d v="1899-12-30T09:30:27"/>
  </r>
  <r>
    <x v="9"/>
    <x v="1"/>
    <n v="92055"/>
    <d v="1899-12-30T08:50:00"/>
    <d v="1899-12-30T15:10:00"/>
    <d v="2016-02-12T09:32:18"/>
    <d v="2016-02-12T09:42:21"/>
    <n v="603"/>
    <n v="10"/>
    <n v="50"/>
    <x v="0"/>
    <d v="1899-12-30T00:10:03"/>
    <n v="1"/>
    <d v="1899-12-30T09:32:18"/>
    <d v="1899-12-30T09:42:21"/>
  </r>
  <r>
    <x v="9"/>
    <x v="2"/>
    <n v="92125"/>
    <d v="1899-12-30T08:50:00"/>
    <d v="1899-12-30T15:10:00"/>
    <d v="2016-02-12T09:52:31"/>
    <d v="2016-02-12T10:02:26"/>
    <n v="595"/>
    <n v="10"/>
    <n v="50"/>
    <x v="0"/>
    <d v="1899-12-30T00:09:55"/>
    <n v="1"/>
    <d v="1899-12-30T09:52:31"/>
    <d v="1899-12-30T10:02:26"/>
  </r>
  <r>
    <x v="9"/>
    <x v="3"/>
    <n v="92136"/>
    <d v="1899-12-30T08:40:00"/>
    <d v="1899-12-30T15:00:00"/>
    <d v="2016-02-12T10:00:26"/>
    <d v="2016-02-12T10:10:19"/>
    <n v="593"/>
    <n v="10"/>
    <n v="50"/>
    <x v="0"/>
    <d v="1899-12-30T00:09:53"/>
    <n v="1"/>
    <d v="1899-12-30T10:00:26"/>
    <d v="1899-12-30T10:10:19"/>
  </r>
  <r>
    <x v="9"/>
    <x v="5"/>
    <n v="92120"/>
    <d v="1899-12-30T08:50:00"/>
    <d v="1899-12-30T15:10:00"/>
    <d v="2016-02-12T10:10:36"/>
    <d v="2016-02-12T10:21:36"/>
    <n v="660"/>
    <n v="11"/>
    <n v="50"/>
    <x v="0"/>
    <d v="1899-12-30T00:11:00"/>
    <n v="1"/>
    <d v="1899-12-30T10:10:36"/>
    <d v="1899-12-30T10:21:36"/>
  </r>
  <r>
    <x v="9"/>
    <x v="4"/>
    <n v="95173"/>
    <d v="1899-12-30T11:40:00"/>
    <d v="1899-12-30T18:00:00"/>
    <d v="2016-02-12T10:12:14"/>
    <d v="2016-02-12T10:22:23"/>
    <n v="609"/>
    <n v="10"/>
    <n v="50"/>
    <x v="0"/>
    <d v="1899-12-30T00:10:09"/>
    <n v="1"/>
    <d v="1899-12-30T10:12:14"/>
    <d v="1899-12-30T10:22:23"/>
  </r>
  <r>
    <x v="9"/>
    <x v="18"/>
    <n v="92137"/>
    <d v="1899-12-30T08:40:00"/>
    <d v="1899-12-30T15:00:00"/>
    <d v="2016-02-12T10:20:19"/>
    <d v="2016-02-12T10:30:19"/>
    <n v="600"/>
    <n v="10"/>
    <n v="50"/>
    <x v="0"/>
    <d v="1899-12-30T00:10:00"/>
    <n v="1"/>
    <d v="1899-12-30T10:20:19"/>
    <d v="1899-12-30T10:30:19"/>
  </r>
  <r>
    <x v="9"/>
    <x v="6"/>
    <n v="92214"/>
    <d v="1899-12-30T08:40:00"/>
    <d v="1899-12-30T15:00:00"/>
    <d v="2016-02-12T10:26:44"/>
    <d v="2016-02-12T10:37:32"/>
    <n v="648"/>
    <n v="11"/>
    <n v="50"/>
    <x v="0"/>
    <d v="1899-12-30T00:10:48"/>
    <n v="1"/>
    <d v="1899-12-30T10:26:44"/>
    <d v="1899-12-30T10:37:32"/>
  </r>
  <r>
    <x v="9"/>
    <x v="7"/>
    <n v="92092"/>
    <d v="1899-12-30T08:50:00"/>
    <d v="1899-12-30T15:10:00"/>
    <d v="2016-02-12T10:40:23"/>
    <d v="2016-02-12T10:50:13"/>
    <n v="590"/>
    <n v="10"/>
    <n v="50"/>
    <x v="0"/>
    <d v="1899-12-30T00:09:50"/>
    <n v="1"/>
    <d v="1899-12-30T10:40:23"/>
    <d v="1899-12-30T10:50:13"/>
  </r>
  <r>
    <x v="9"/>
    <x v="5"/>
    <n v="92120"/>
    <d v="1899-12-30T08:50:00"/>
    <d v="1899-12-30T15:10:00"/>
    <d v="2016-02-12T10:55:31"/>
    <d v="2016-02-12T11:00:35"/>
    <n v="304"/>
    <n v="5"/>
    <n v="50"/>
    <x v="2"/>
    <d v="1899-12-30T00:05:04"/>
    <n v="1"/>
    <d v="1899-12-30T10:55:31"/>
    <d v="1899-12-30T11:00:35"/>
  </r>
  <r>
    <x v="9"/>
    <x v="5"/>
    <n v="92120"/>
    <d v="1899-12-30T08:50:00"/>
    <d v="1899-12-30T15:10:00"/>
    <d v="2016-02-12T11:00:35"/>
    <d v="2016-02-12T11:21:13"/>
    <n v="1238"/>
    <n v="21"/>
    <n v="50"/>
    <x v="1"/>
    <d v="1899-12-30T00:20:38"/>
    <n v="1"/>
    <d v="1899-12-30T11:00:35"/>
    <d v="1899-12-30T11:21:13"/>
  </r>
  <r>
    <x v="9"/>
    <x v="3"/>
    <n v="92136"/>
    <d v="1899-12-30T08:40:00"/>
    <d v="1899-12-30T15:00:00"/>
    <d v="2016-02-12T11:01:34"/>
    <d v="2016-02-12T11:20:29"/>
    <n v="1135"/>
    <n v="19"/>
    <n v="50"/>
    <x v="1"/>
    <d v="1899-12-30T00:18:55"/>
    <n v="1"/>
    <d v="1899-12-30T11:01:34"/>
    <d v="1899-12-30T11:20:29"/>
  </r>
  <r>
    <x v="9"/>
    <x v="7"/>
    <n v="92092"/>
    <d v="1899-12-30T08:50:00"/>
    <d v="1899-12-30T15:10:00"/>
    <d v="2016-02-12T11:08:10"/>
    <d v="2016-02-12T11:11:54"/>
    <n v="224"/>
    <n v="3"/>
    <n v="50"/>
    <x v="2"/>
    <d v="1899-12-30T00:03:44"/>
    <n v="1"/>
    <d v="1899-12-30T11:08:10"/>
    <d v="1899-12-30T11:11:54"/>
  </r>
  <r>
    <x v="9"/>
    <x v="0"/>
    <n v="92044"/>
    <d v="1899-12-30T08:00:00"/>
    <d v="1899-12-30T14:20:00"/>
    <d v="2016-02-12T11:20:10"/>
    <d v="2016-02-12T11:40:19"/>
    <n v="1209"/>
    <n v="20"/>
    <n v="50"/>
    <x v="1"/>
    <d v="1899-12-30T00:20:09"/>
    <n v="1"/>
    <d v="1899-12-30T11:20:10"/>
    <d v="1899-12-30T11:40:19"/>
  </r>
  <r>
    <x v="9"/>
    <x v="2"/>
    <n v="92125"/>
    <d v="1899-12-30T08:50:00"/>
    <d v="1899-12-30T15:10:00"/>
    <d v="2016-02-12T11:39:01"/>
    <d v="2016-02-12T11:59:20"/>
    <n v="1219"/>
    <n v="20"/>
    <n v="50"/>
    <x v="1"/>
    <d v="1899-12-30T00:20:19"/>
    <n v="1"/>
    <d v="1899-12-30T11:39:01"/>
    <d v="1899-12-30T11:59:20"/>
  </r>
  <r>
    <x v="9"/>
    <x v="1"/>
    <n v="92055"/>
    <d v="1899-12-30T08:50:00"/>
    <d v="1899-12-30T15:10:00"/>
    <d v="2016-02-12T11:40:07"/>
    <d v="2016-02-12T12:00:33"/>
    <n v="1226"/>
    <n v="20"/>
    <n v="50"/>
    <x v="1"/>
    <d v="1899-12-30T00:20:26"/>
    <n v="1"/>
    <d v="1899-12-30T11:40:07"/>
    <d v="1899-12-30T12:00:33"/>
  </r>
  <r>
    <x v="9"/>
    <x v="7"/>
    <n v="92092"/>
    <d v="1899-12-30T08:50:00"/>
    <d v="1899-12-30T15:10:00"/>
    <d v="2016-02-12T11:50:07"/>
    <d v="2016-02-12T12:10:27"/>
    <n v="1220"/>
    <n v="20"/>
    <n v="50"/>
    <x v="1"/>
    <d v="1899-12-30T00:20:20"/>
    <n v="1"/>
    <d v="1899-12-30T11:50:07"/>
    <d v="1899-12-30T12:10:27"/>
  </r>
  <r>
    <x v="9"/>
    <x v="6"/>
    <n v="92214"/>
    <d v="1899-12-30T08:40:00"/>
    <d v="1899-12-30T15:00:00"/>
    <d v="2016-02-12T12:00:08"/>
    <d v="2016-02-12T12:20:37"/>
    <n v="1229"/>
    <n v="20"/>
    <n v="50"/>
    <x v="1"/>
    <d v="1899-12-30T00:20:29"/>
    <n v="1"/>
    <d v="1899-12-30T12:00:08"/>
    <d v="1899-12-30T12:20:37"/>
  </r>
  <r>
    <x v="9"/>
    <x v="18"/>
    <n v="92137"/>
    <d v="1899-12-30T08:40:00"/>
    <d v="1899-12-30T15:00:00"/>
    <d v="2016-02-12T12:20:04"/>
    <d v="2016-02-12T12:40:15"/>
    <n v="1211"/>
    <n v="20"/>
    <n v="50"/>
    <x v="1"/>
    <d v="1899-12-30T00:20:11"/>
    <n v="1"/>
    <d v="1899-12-30T12:20:04"/>
    <d v="1899-12-30T12:40:15"/>
  </r>
  <r>
    <x v="9"/>
    <x v="0"/>
    <n v="92044"/>
    <d v="1899-12-30T08:00:00"/>
    <d v="1899-12-30T14:20:00"/>
    <d v="2016-02-12T12:30:37"/>
    <d v="2016-02-12T12:40:05"/>
    <n v="568"/>
    <n v="10"/>
    <n v="50"/>
    <x v="0"/>
    <d v="1899-12-30T00:09:28"/>
    <n v="2"/>
    <d v="1899-12-30T12:30:37"/>
    <d v="1899-12-30T12:40:05"/>
  </r>
  <r>
    <x v="9"/>
    <x v="1"/>
    <n v="92055"/>
    <d v="1899-12-30T08:50:00"/>
    <d v="1899-12-30T15:10:00"/>
    <d v="2016-02-12T12:42:22"/>
    <d v="2016-02-12T12:52:13"/>
    <n v="591"/>
    <n v="10"/>
    <n v="50"/>
    <x v="0"/>
    <d v="1899-12-30T00:09:51"/>
    <n v="2"/>
    <d v="1899-12-30T12:42:22"/>
    <d v="1899-12-30T12:52:13"/>
  </r>
  <r>
    <x v="9"/>
    <x v="0"/>
    <n v="92044"/>
    <d v="1899-12-30T08:00:00"/>
    <d v="1899-12-30T14:20:00"/>
    <d v="2016-02-12T12:42:24"/>
    <d v="2016-02-12T12:44:24"/>
    <n v="120"/>
    <n v="2"/>
    <n v="50"/>
    <x v="2"/>
    <d v="1899-12-30T00:02:00"/>
    <n v="1"/>
    <d v="1899-12-30T12:42:24"/>
    <d v="1899-12-30T12:44:24"/>
  </r>
  <r>
    <x v="9"/>
    <x v="4"/>
    <n v="95173"/>
    <d v="1899-12-30T11:40:00"/>
    <d v="1899-12-30T18:00:00"/>
    <d v="2016-02-12T12:50:37"/>
    <d v="2016-02-12T13:11:54"/>
    <n v="1277"/>
    <n v="21"/>
    <n v="50"/>
    <x v="1"/>
    <d v="1899-12-30T00:21:17"/>
    <n v="1"/>
    <d v="1899-12-30T12:50:37"/>
    <d v="1899-12-30T13:11:54"/>
  </r>
  <r>
    <x v="9"/>
    <x v="3"/>
    <n v="92136"/>
    <d v="1899-12-30T08:40:00"/>
    <d v="1899-12-30T15:00:00"/>
    <d v="2016-02-12T13:00:09"/>
    <d v="2016-02-12T13:10:16"/>
    <n v="607"/>
    <n v="10"/>
    <n v="50"/>
    <x v="0"/>
    <d v="1899-12-30T00:10:07"/>
    <n v="2"/>
    <d v="1899-12-30T13:00:09"/>
    <d v="1899-12-30T13:10:16"/>
  </r>
  <r>
    <x v="9"/>
    <x v="7"/>
    <n v="92092"/>
    <d v="1899-12-30T08:50:00"/>
    <d v="1899-12-30T15:10:00"/>
    <d v="2016-02-12T13:10:06"/>
    <d v="2016-02-12T13:20:25"/>
    <n v="619"/>
    <n v="10"/>
    <n v="50"/>
    <x v="0"/>
    <d v="1899-12-30T00:10:19"/>
    <n v="2"/>
    <d v="1899-12-30T13:10:06"/>
    <d v="1899-12-30T13:20:25"/>
  </r>
  <r>
    <x v="9"/>
    <x v="2"/>
    <n v="92125"/>
    <d v="1899-12-30T08:50:00"/>
    <d v="1899-12-30T15:10:00"/>
    <d v="2016-02-12T13:10:07"/>
    <d v="2016-02-12T13:20:39"/>
    <n v="632"/>
    <n v="10"/>
    <n v="50"/>
    <x v="0"/>
    <d v="1899-12-30T00:10:32"/>
    <n v="2"/>
    <d v="1899-12-30T13:10:07"/>
    <d v="1899-12-30T13:20:39"/>
  </r>
  <r>
    <x v="9"/>
    <x v="5"/>
    <n v="92120"/>
    <d v="1899-12-30T08:50:00"/>
    <d v="1899-12-30T15:10:00"/>
    <d v="2016-02-12T13:21:52"/>
    <d v="2016-02-12T13:33:03"/>
    <n v="671"/>
    <n v="12"/>
    <n v="50"/>
    <x v="0"/>
    <d v="1899-12-30T00:11:11"/>
    <n v="2"/>
    <d v="1899-12-30T13:21:52"/>
    <d v="1899-12-30T13:33:03"/>
  </r>
  <r>
    <x v="9"/>
    <x v="6"/>
    <n v="92214"/>
    <d v="1899-12-30T08:40:00"/>
    <d v="1899-12-30T15:00:00"/>
    <d v="2016-02-12T13:35:43"/>
    <d v="2016-02-12T13:46:54"/>
    <n v="671"/>
    <n v="11"/>
    <n v="50"/>
    <x v="0"/>
    <d v="1899-12-30T00:11:11"/>
    <n v="2"/>
    <d v="1899-12-30T13:35:43"/>
    <d v="1899-12-30T13:46:54"/>
  </r>
  <r>
    <x v="9"/>
    <x v="18"/>
    <n v="92137"/>
    <d v="1899-12-30T08:40:00"/>
    <d v="1899-12-30T15:00:00"/>
    <d v="2016-02-12T13:50:02"/>
    <d v="2016-02-12T14:00:16"/>
    <n v="614"/>
    <n v="10"/>
    <n v="50"/>
    <x v="0"/>
    <d v="1899-12-30T00:10:14"/>
    <n v="2"/>
    <d v="1899-12-30T13:50:02"/>
    <d v="1899-12-30T14:00:16"/>
  </r>
  <r>
    <x v="9"/>
    <x v="4"/>
    <n v="95173"/>
    <d v="1899-12-30T11:40:00"/>
    <d v="1899-12-30T18:00:00"/>
    <d v="2016-02-12T14:00:08"/>
    <d v="2016-02-12T14:11:03"/>
    <n v="655"/>
    <n v="11"/>
    <n v="50"/>
    <x v="0"/>
    <d v="1899-12-30T00:10:55"/>
    <n v="2"/>
    <d v="1899-12-30T14:00:08"/>
    <d v="1899-12-30T14:11:03"/>
  </r>
  <r>
    <x v="9"/>
    <x v="3"/>
    <n v="92136"/>
    <d v="1899-12-30T08:40:00"/>
    <d v="1899-12-30T15:00:00"/>
    <d v="2016-02-12T14:27:50"/>
    <d v="2016-02-12T14:32:42"/>
    <n v="292"/>
    <n v="5"/>
    <n v="50"/>
    <x v="2"/>
    <d v="1899-12-30T00:04:52"/>
    <n v="1"/>
    <d v="1899-12-30T14:27:50"/>
    <d v="1899-12-30T14:32:42"/>
  </r>
  <r>
    <x v="9"/>
    <x v="8"/>
    <n v="95049"/>
    <d v="1899-12-30T15:00:00"/>
    <d v="1899-12-30T21:20:00"/>
    <d v="2016-02-12T15:10:14"/>
    <d v="2016-02-12T15:20:15"/>
    <n v="601"/>
    <n v="10"/>
    <n v="50"/>
    <x v="0"/>
    <d v="1899-12-30T00:10:01"/>
    <n v="1"/>
    <d v="1899-12-30T15:10:14"/>
    <d v="1899-12-30T15:20:15"/>
  </r>
  <r>
    <x v="9"/>
    <x v="10"/>
    <n v="95005"/>
    <d v="1899-12-30T14:00:00"/>
    <d v="1899-12-30T20:20:00"/>
    <d v="2016-02-12T15:23:43"/>
    <d v="2016-02-12T15:31:12"/>
    <n v="449"/>
    <n v="8"/>
    <n v="50"/>
    <x v="0"/>
    <d v="1899-12-30T00:07:29"/>
    <n v="1"/>
    <d v="1899-12-30T15:23:43"/>
    <d v="1899-12-30T15:31:12"/>
  </r>
  <r>
    <x v="9"/>
    <x v="9"/>
    <n v="92031"/>
    <d v="1899-12-30T14:00:00"/>
    <d v="1899-12-30T20:20:00"/>
    <d v="2016-02-12T15:30:21"/>
    <d v="2016-02-12T15:40:10"/>
    <n v="589"/>
    <n v="10"/>
    <n v="50"/>
    <x v="0"/>
    <d v="1899-12-30T00:09:49"/>
    <n v="1"/>
    <d v="1899-12-30T15:30:21"/>
    <d v="1899-12-30T15:40:10"/>
  </r>
  <r>
    <x v="9"/>
    <x v="11"/>
    <n v="93346"/>
    <d v="1899-12-30T15:00:00"/>
    <d v="1899-12-30T21:20:00"/>
    <d v="2016-02-12T16:00:21"/>
    <d v="2016-02-12T16:10:53"/>
    <n v="632"/>
    <n v="10"/>
    <n v="50"/>
    <x v="0"/>
    <d v="1899-12-30T00:10:32"/>
    <n v="1"/>
    <d v="1899-12-30T16:00:21"/>
    <d v="1899-12-30T16:10:53"/>
  </r>
  <r>
    <x v="9"/>
    <x v="12"/>
    <n v="92200"/>
    <d v="1899-12-30T15:00:00"/>
    <d v="1899-12-30T21:20:00"/>
    <d v="2016-02-12T16:13:26"/>
    <d v="2016-02-12T16:23:04"/>
    <n v="578"/>
    <n v="10"/>
    <n v="50"/>
    <x v="0"/>
    <d v="1899-12-30T00:09:38"/>
    <n v="1"/>
    <d v="1899-12-30T16:13:26"/>
    <d v="1899-12-30T16:23:04"/>
  </r>
  <r>
    <x v="9"/>
    <x v="14"/>
    <n v="92030"/>
    <d v="1899-12-30T15:00:00"/>
    <d v="1899-12-30T21:20:00"/>
    <d v="2016-02-12T16:29:18"/>
    <d v="2016-02-12T16:38:55"/>
    <n v="577"/>
    <n v="9"/>
    <n v="50"/>
    <x v="0"/>
    <d v="1899-12-30T00:09:37"/>
    <n v="1"/>
    <d v="1899-12-30T16:29:18"/>
    <d v="1899-12-30T16:38:55"/>
  </r>
  <r>
    <x v="9"/>
    <x v="13"/>
    <n v="93528"/>
    <d v="1899-12-30T14:50:00"/>
    <d v="1899-12-30T21:10:00"/>
    <d v="2016-02-12T16:30:01"/>
    <d v="2016-02-12T16:40:57"/>
    <n v="656"/>
    <n v="10"/>
    <n v="50"/>
    <x v="0"/>
    <d v="1899-12-30T00:10:56"/>
    <n v="1"/>
    <d v="1899-12-30T16:30:01"/>
    <d v="1899-12-30T16:40:57"/>
  </r>
  <r>
    <x v="9"/>
    <x v="15"/>
    <n v="95061"/>
    <d v="1899-12-30T15:00:00"/>
    <d v="1899-12-30T21:20:00"/>
    <d v="2016-02-12T16:45:51"/>
    <d v="2016-02-12T16:55:43"/>
    <n v="592"/>
    <n v="10"/>
    <n v="50"/>
    <x v="0"/>
    <d v="1899-12-30T00:09:52"/>
    <n v="1"/>
    <d v="1899-12-30T16:45:51"/>
    <d v="1899-12-30T16:55:43"/>
  </r>
  <r>
    <x v="9"/>
    <x v="17"/>
    <n v="92217"/>
    <d v="1899-12-30T15:00:00"/>
    <d v="1899-12-30T21:20:00"/>
    <d v="2016-02-12T16:50:19"/>
    <d v="2016-02-12T17:01:06"/>
    <n v="647"/>
    <n v="11"/>
    <n v="50"/>
    <x v="0"/>
    <d v="1899-12-30T00:10:47"/>
    <n v="1"/>
    <d v="1899-12-30T16:50:19"/>
    <d v="1899-12-30T17:01:06"/>
  </r>
  <r>
    <x v="9"/>
    <x v="10"/>
    <n v="95005"/>
    <d v="1899-12-30T14:00:00"/>
    <d v="1899-12-30T20:20:00"/>
    <d v="2016-02-12T17:01:44"/>
    <d v="2016-02-12T17:23:52"/>
    <n v="1328"/>
    <n v="22"/>
    <n v="50"/>
    <x v="1"/>
    <d v="1899-12-30T00:22:08"/>
    <n v="1"/>
    <d v="1899-12-30T17:01:44"/>
    <d v="1899-12-30T17:23:52"/>
  </r>
  <r>
    <x v="9"/>
    <x v="8"/>
    <n v="95049"/>
    <d v="1899-12-30T15:00:00"/>
    <d v="1899-12-30T21:20:00"/>
    <d v="2016-02-12T17:20:11"/>
    <d v="2016-02-12T17:39:39"/>
    <n v="1168"/>
    <n v="19"/>
    <n v="50"/>
    <x v="1"/>
    <d v="1899-12-30T00:19:28"/>
    <n v="1"/>
    <d v="1899-12-30T17:20:11"/>
    <d v="1899-12-30T17:39:39"/>
  </r>
  <r>
    <x v="9"/>
    <x v="9"/>
    <n v="92031"/>
    <d v="1899-12-30T14:00:00"/>
    <d v="1899-12-30T20:20:00"/>
    <d v="2016-02-12T17:42:01"/>
    <d v="2016-02-12T18:00:19"/>
    <n v="1098"/>
    <n v="18"/>
    <n v="50"/>
    <x v="1"/>
    <d v="1899-12-30T00:18:18"/>
    <n v="1"/>
    <d v="1899-12-30T17:42:01"/>
    <d v="1899-12-30T18:00:19"/>
  </r>
  <r>
    <x v="9"/>
    <x v="11"/>
    <n v="93346"/>
    <d v="1899-12-30T15:00:00"/>
    <d v="1899-12-30T21:20:00"/>
    <d v="2016-02-12T18:00:23"/>
    <d v="2016-02-12T18:20:56"/>
    <n v="1233"/>
    <n v="20"/>
    <n v="50"/>
    <x v="1"/>
    <d v="1899-12-30T00:20:33"/>
    <n v="1"/>
    <d v="1899-12-30T18:00:23"/>
    <d v="1899-12-30T18:20:56"/>
  </r>
  <r>
    <x v="9"/>
    <x v="12"/>
    <n v="92200"/>
    <d v="1899-12-30T15:00:00"/>
    <d v="1899-12-30T21:20:00"/>
    <d v="2016-02-12T18:20:10"/>
    <d v="2016-02-12T18:40:29"/>
    <n v="1219"/>
    <n v="20"/>
    <n v="50"/>
    <x v="1"/>
    <d v="1899-12-30T00:20:19"/>
    <n v="1"/>
    <d v="1899-12-30T18:20:10"/>
    <d v="1899-12-30T18:40:29"/>
  </r>
  <r>
    <x v="9"/>
    <x v="13"/>
    <n v="93528"/>
    <d v="1899-12-30T14:50:00"/>
    <d v="1899-12-30T21:10:00"/>
    <d v="2016-02-12T18:41:26"/>
    <d v="2016-02-12T19:02:50"/>
    <n v="1284"/>
    <n v="21"/>
    <n v="50"/>
    <x v="1"/>
    <d v="1899-12-30T00:21:24"/>
    <n v="1"/>
    <d v="1899-12-30T18:41:26"/>
    <d v="1899-12-30T19:02:50"/>
  </r>
  <r>
    <x v="9"/>
    <x v="17"/>
    <n v="92217"/>
    <d v="1899-12-30T15:00:00"/>
    <d v="1899-12-30T21:20:00"/>
    <d v="2016-02-12T18:51:20"/>
    <d v="2016-02-12T19:11:49"/>
    <n v="1229"/>
    <n v="20"/>
    <n v="50"/>
    <x v="1"/>
    <d v="1899-12-30T00:20:29"/>
    <n v="1"/>
    <d v="1899-12-30T18:51:20"/>
    <d v="1899-12-30T19:11:49"/>
  </r>
  <r>
    <x v="9"/>
    <x v="10"/>
    <n v="95005"/>
    <d v="1899-12-30T14:00:00"/>
    <d v="1899-12-30T20:20:00"/>
    <d v="2016-02-12T19:04:03"/>
    <d v="2016-02-12T19:14:24"/>
    <n v="621"/>
    <n v="10"/>
    <n v="50"/>
    <x v="0"/>
    <d v="1899-12-30T00:10:21"/>
    <n v="2"/>
    <d v="1899-12-30T19:04:03"/>
    <d v="1899-12-30T19:14:24"/>
  </r>
  <r>
    <x v="9"/>
    <x v="8"/>
    <n v="95049"/>
    <d v="1899-12-30T15:00:00"/>
    <d v="1899-12-30T21:20:00"/>
    <d v="2016-02-12T19:10:03"/>
    <d v="2016-02-12T19:19:28"/>
    <n v="565"/>
    <n v="9"/>
    <n v="50"/>
    <x v="0"/>
    <d v="1899-12-30T00:09:25"/>
    <n v="2"/>
    <d v="1899-12-30T19:10:03"/>
    <d v="1899-12-30T19:19:28"/>
  </r>
  <r>
    <x v="9"/>
    <x v="15"/>
    <n v="95061"/>
    <d v="1899-12-30T15:00:00"/>
    <d v="1899-12-30T21:20:00"/>
    <d v="2016-02-12T19:10:05"/>
    <d v="2016-02-12T19:30:06"/>
    <n v="1201"/>
    <n v="20"/>
    <n v="50"/>
    <x v="1"/>
    <d v="1899-12-30T00:20:01"/>
    <n v="1"/>
    <d v="1899-12-30T19:10:05"/>
    <d v="1899-12-30T19:30:06"/>
  </r>
  <r>
    <x v="9"/>
    <x v="14"/>
    <n v="92030"/>
    <d v="1899-12-30T15:00:00"/>
    <d v="1899-12-30T21:20:00"/>
    <d v="2016-02-12T19:10:18"/>
    <d v="2016-02-12T19:30:06"/>
    <n v="1188"/>
    <n v="20"/>
    <n v="50"/>
    <x v="1"/>
    <d v="1899-12-30T00:19:48"/>
    <n v="1"/>
    <d v="1899-12-30T19:10:18"/>
    <d v="1899-12-30T19:30:06"/>
  </r>
  <r>
    <x v="9"/>
    <x v="9"/>
    <n v="92031"/>
    <d v="1899-12-30T14:00:00"/>
    <d v="1899-12-30T20:20:00"/>
    <d v="2016-02-12T19:23:12"/>
    <d v="2016-02-12T19:32:15"/>
    <n v="543"/>
    <n v="9"/>
    <n v="50"/>
    <x v="0"/>
    <d v="1899-12-30T00:09:03"/>
    <n v="2"/>
    <d v="1899-12-30T19:23:12"/>
    <d v="1899-12-30T19:32:15"/>
  </r>
  <r>
    <x v="9"/>
    <x v="12"/>
    <n v="92200"/>
    <d v="1899-12-30T15:00:00"/>
    <d v="1899-12-30T21:20:00"/>
    <d v="2016-02-12T19:30:25"/>
    <d v="2016-02-12T19:40:34"/>
    <n v="609"/>
    <n v="10"/>
    <n v="50"/>
    <x v="0"/>
    <d v="1899-12-30T00:10:09"/>
    <n v="2"/>
    <d v="1899-12-30T19:30:25"/>
    <d v="1899-12-30T19:40:34"/>
  </r>
  <r>
    <x v="9"/>
    <x v="11"/>
    <n v="93346"/>
    <d v="1899-12-30T15:00:00"/>
    <d v="1899-12-30T21:20:00"/>
    <d v="2016-02-12T19:31:28"/>
    <d v="2016-02-12T19:43:33"/>
    <n v="725"/>
    <n v="12"/>
    <n v="50"/>
    <x v="0"/>
    <d v="1899-12-30T00:12:05"/>
    <n v="2"/>
    <d v="1899-12-30T19:31:28"/>
    <d v="1899-12-30T19:43:33"/>
  </r>
  <r>
    <x v="9"/>
    <x v="13"/>
    <n v="93528"/>
    <d v="1899-12-30T14:50:00"/>
    <d v="1899-12-30T21:10:00"/>
    <d v="2016-02-12T19:49:37"/>
    <d v="2016-02-12T20:00:17"/>
    <n v="640"/>
    <n v="11"/>
    <n v="50"/>
    <x v="0"/>
    <d v="1899-12-30T00:10:40"/>
    <n v="2"/>
    <d v="1899-12-30T19:49:37"/>
    <d v="1899-12-30T20:00:17"/>
  </r>
  <r>
    <x v="9"/>
    <x v="17"/>
    <n v="92217"/>
    <d v="1899-12-30T15:00:00"/>
    <d v="1899-12-30T21:20:00"/>
    <d v="2016-02-12T19:55:09"/>
    <d v="2016-02-12T20:05:30"/>
    <n v="621"/>
    <n v="10"/>
    <n v="50"/>
    <x v="0"/>
    <d v="1899-12-30T00:10:21"/>
    <n v="2"/>
    <d v="1899-12-30T19:55:09"/>
    <d v="1899-12-30T20:05:30"/>
  </r>
  <r>
    <x v="9"/>
    <x v="15"/>
    <n v="95061"/>
    <d v="1899-12-30T15:00:00"/>
    <d v="1899-12-30T21:20:00"/>
    <d v="2016-02-12T20:02:27"/>
    <d v="2016-02-12T20:13:04"/>
    <n v="637"/>
    <n v="11"/>
    <n v="50"/>
    <x v="0"/>
    <d v="1899-12-30T00:10:37"/>
    <n v="2"/>
    <d v="1899-12-30T20:02:27"/>
    <d v="1899-12-30T20:13:04"/>
  </r>
  <r>
    <x v="10"/>
    <x v="0"/>
    <n v="92044"/>
    <d v="1899-12-30T08:00:00"/>
    <d v="1899-12-30T14:20:00"/>
    <d v="2016-02-13T09:20:04"/>
    <d v="2016-02-13T09:30:18"/>
    <n v="614"/>
    <n v="10"/>
    <n v="50"/>
    <x v="0"/>
    <d v="1899-12-30T00:10:14"/>
    <n v="1"/>
    <d v="1899-12-30T09:20:04"/>
    <d v="1899-12-30T09:30:18"/>
  </r>
  <r>
    <x v="10"/>
    <x v="1"/>
    <n v="92055"/>
    <d v="1899-12-30T08:50:00"/>
    <d v="1899-12-30T15:10:00"/>
    <d v="2016-02-13T09:30:03"/>
    <d v="2016-02-13T09:40:25"/>
    <n v="622"/>
    <n v="10"/>
    <n v="50"/>
    <x v="0"/>
    <d v="1899-12-30T00:10:22"/>
    <n v="1"/>
    <d v="1899-12-30T09:30:03"/>
    <d v="1899-12-30T09:40:25"/>
  </r>
  <r>
    <x v="10"/>
    <x v="2"/>
    <n v="92125"/>
    <d v="1899-12-30T08:50:00"/>
    <d v="1899-12-30T15:10:00"/>
    <d v="2016-02-13T09:50:31"/>
    <d v="2016-02-13T10:00:37"/>
    <n v="606"/>
    <n v="10"/>
    <n v="50"/>
    <x v="0"/>
    <d v="1899-12-30T00:10:06"/>
    <n v="1"/>
    <d v="1899-12-30T09:50:31"/>
    <d v="1899-12-30T10:00:37"/>
  </r>
  <r>
    <x v="10"/>
    <x v="3"/>
    <n v="92136"/>
    <d v="1899-12-30T08:40:00"/>
    <d v="1899-12-30T15:00:00"/>
    <d v="2016-02-13T10:00:08"/>
    <d v="2016-02-13T10:10:12"/>
    <n v="604"/>
    <n v="10"/>
    <n v="50"/>
    <x v="0"/>
    <d v="1899-12-30T00:10:04"/>
    <n v="1"/>
    <d v="1899-12-30T10:00:08"/>
    <d v="1899-12-30T10:10:12"/>
  </r>
  <r>
    <x v="10"/>
    <x v="4"/>
    <n v="95173"/>
    <d v="1899-12-30T11:40:00"/>
    <d v="1899-12-30T18:00:00"/>
    <d v="2016-02-13T10:10:05"/>
    <d v="2016-02-13T10:20:29"/>
    <n v="624"/>
    <n v="10"/>
    <n v="50"/>
    <x v="0"/>
    <d v="1899-12-30T00:10:24"/>
    <n v="1"/>
    <d v="1899-12-30T10:10:05"/>
    <d v="1899-12-30T10:20:29"/>
  </r>
  <r>
    <x v="10"/>
    <x v="5"/>
    <n v="92120"/>
    <d v="1899-12-30T08:50:00"/>
    <d v="1899-12-30T15:10:00"/>
    <d v="2016-02-13T10:10:25"/>
    <d v="2016-02-13T10:20:27"/>
    <n v="602"/>
    <n v="10"/>
    <n v="50"/>
    <x v="0"/>
    <d v="1899-12-30T00:10:02"/>
    <n v="1"/>
    <d v="1899-12-30T10:10:25"/>
    <d v="1899-12-30T10:20:27"/>
  </r>
  <r>
    <x v="10"/>
    <x v="18"/>
    <n v="92137"/>
    <d v="1899-12-30T08:40:00"/>
    <d v="1899-12-30T15:00:00"/>
    <d v="2016-02-13T10:20:02"/>
    <d v="2016-02-13T10:30:45"/>
    <n v="643"/>
    <n v="10"/>
    <n v="50"/>
    <x v="0"/>
    <d v="1899-12-30T00:10:43"/>
    <n v="1"/>
    <d v="1899-12-30T10:20:02"/>
    <d v="1899-12-30T10:30:45"/>
  </r>
  <r>
    <x v="10"/>
    <x v="6"/>
    <n v="92214"/>
    <d v="1899-12-30T08:40:00"/>
    <d v="1899-12-30T15:00:00"/>
    <d v="2016-02-13T10:20:10"/>
    <d v="2016-02-13T10:30:50"/>
    <n v="640"/>
    <n v="10"/>
    <n v="50"/>
    <x v="0"/>
    <d v="1899-12-30T00:10:40"/>
    <n v="1"/>
    <d v="1899-12-30T10:20:10"/>
    <d v="1899-12-30T10:30:50"/>
  </r>
  <r>
    <x v="10"/>
    <x v="7"/>
    <n v="92092"/>
    <d v="1899-12-30T08:50:00"/>
    <d v="1899-12-30T15:10:00"/>
    <d v="2016-02-13T10:40:04"/>
    <d v="2016-02-13T10:50:38"/>
    <n v="634"/>
    <n v="10"/>
    <n v="50"/>
    <x v="0"/>
    <d v="1899-12-30T00:10:34"/>
    <n v="1"/>
    <d v="1899-12-30T10:40:04"/>
    <d v="1899-12-30T10:50:38"/>
  </r>
  <r>
    <x v="10"/>
    <x v="5"/>
    <n v="92120"/>
    <d v="1899-12-30T08:50:00"/>
    <d v="1899-12-30T15:10:00"/>
    <d v="2016-02-13T11:00:13"/>
    <d v="2016-02-13T11:20:40"/>
    <n v="1227"/>
    <n v="20"/>
    <n v="50"/>
    <x v="1"/>
    <d v="1899-12-30T00:20:27"/>
    <n v="1"/>
    <d v="1899-12-30T11:00:13"/>
    <d v="1899-12-30T11:20:40"/>
  </r>
  <r>
    <x v="10"/>
    <x v="3"/>
    <n v="92136"/>
    <d v="1899-12-30T08:40:00"/>
    <d v="1899-12-30T15:00:00"/>
    <d v="2016-02-13T11:00:41"/>
    <d v="2016-02-13T11:22:37"/>
    <n v="1316"/>
    <n v="22"/>
    <n v="50"/>
    <x v="1"/>
    <d v="1899-12-30T00:21:56"/>
    <n v="1"/>
    <d v="1899-12-30T11:00:41"/>
    <d v="1899-12-30T11:22:37"/>
  </r>
  <r>
    <x v="10"/>
    <x v="0"/>
    <n v="92044"/>
    <d v="1899-12-30T08:00:00"/>
    <d v="1899-12-30T14:20:00"/>
    <d v="2016-02-13T11:20:10"/>
    <d v="2016-02-13T11:40:14"/>
    <n v="1204"/>
    <n v="20"/>
    <n v="50"/>
    <x v="1"/>
    <d v="1899-12-30T00:20:04"/>
    <n v="1"/>
    <d v="1899-12-30T11:20:10"/>
    <d v="1899-12-30T11:40:14"/>
  </r>
  <r>
    <x v="10"/>
    <x v="2"/>
    <n v="92125"/>
    <d v="1899-12-30T08:50:00"/>
    <d v="1899-12-30T15:10:00"/>
    <d v="2016-02-13T11:20:18"/>
    <d v="2016-02-13T11:40:18"/>
    <n v="1200"/>
    <n v="20"/>
    <n v="50"/>
    <x v="1"/>
    <d v="1899-12-30T00:20:00"/>
    <n v="1"/>
    <d v="1899-12-30T11:20:18"/>
    <d v="1899-12-30T11:40:18"/>
  </r>
  <r>
    <x v="10"/>
    <x v="1"/>
    <n v="92055"/>
    <d v="1899-12-30T08:50:00"/>
    <d v="1899-12-30T15:10:00"/>
    <d v="2016-02-13T11:40:55"/>
    <d v="2016-02-13T12:00:50"/>
    <n v="1195"/>
    <n v="20"/>
    <n v="50"/>
    <x v="1"/>
    <d v="1899-12-30T00:19:55"/>
    <n v="1"/>
    <d v="1899-12-30T11:40:55"/>
    <d v="1899-12-30T12:00:50"/>
  </r>
  <r>
    <x v="10"/>
    <x v="7"/>
    <n v="92092"/>
    <d v="1899-12-30T08:50:00"/>
    <d v="1899-12-30T15:10:00"/>
    <d v="2016-02-13T11:50:11"/>
    <d v="2016-02-13T12:10:10"/>
    <n v="1199"/>
    <n v="20"/>
    <n v="50"/>
    <x v="1"/>
    <d v="1899-12-30T00:19:59"/>
    <n v="1"/>
    <d v="1899-12-30T11:50:11"/>
    <d v="1899-12-30T12:10:10"/>
  </r>
  <r>
    <x v="10"/>
    <x v="6"/>
    <n v="92214"/>
    <d v="1899-12-30T08:40:00"/>
    <d v="1899-12-30T15:00:00"/>
    <d v="2016-02-13T12:09:43"/>
    <d v="2016-02-13T12:30:26"/>
    <n v="1243"/>
    <n v="21"/>
    <n v="50"/>
    <x v="1"/>
    <d v="1899-12-30T00:20:43"/>
    <n v="1"/>
    <d v="1899-12-30T12:09:43"/>
    <d v="1899-12-30T12:30:26"/>
  </r>
  <r>
    <x v="10"/>
    <x v="18"/>
    <n v="92137"/>
    <d v="1899-12-30T08:40:00"/>
    <d v="1899-12-30T15:00:00"/>
    <d v="2016-02-13T12:20:30"/>
    <d v="2016-02-13T12:39:57"/>
    <n v="1167"/>
    <n v="19"/>
    <n v="50"/>
    <x v="1"/>
    <d v="1899-12-30T00:19:27"/>
    <n v="1"/>
    <d v="1899-12-30T12:20:30"/>
    <d v="1899-12-30T12:39:57"/>
  </r>
  <r>
    <x v="10"/>
    <x v="0"/>
    <n v="92044"/>
    <d v="1899-12-30T08:00:00"/>
    <d v="1899-12-30T14:20:00"/>
    <d v="2016-02-13T12:30:08"/>
    <d v="2016-02-13T12:40:35"/>
    <n v="627"/>
    <n v="10"/>
    <n v="50"/>
    <x v="0"/>
    <d v="1899-12-30T00:10:27"/>
    <n v="2"/>
    <d v="1899-12-30T12:30:08"/>
    <d v="1899-12-30T12:40:35"/>
  </r>
  <r>
    <x v="10"/>
    <x v="1"/>
    <n v="92055"/>
    <d v="1899-12-30T08:50:00"/>
    <d v="1899-12-30T15:10:00"/>
    <d v="2016-02-13T12:40:05"/>
    <d v="2016-02-13T12:49:56"/>
    <n v="591"/>
    <n v="9"/>
    <n v="50"/>
    <x v="0"/>
    <d v="1899-12-30T00:09:51"/>
    <n v="2"/>
    <d v="1899-12-30T12:40:05"/>
    <d v="1899-12-30T12:49:56"/>
  </r>
  <r>
    <x v="10"/>
    <x v="4"/>
    <n v="95173"/>
    <d v="1899-12-30T11:40:00"/>
    <d v="1899-12-30T18:00:00"/>
    <d v="2016-02-13T12:45:15"/>
    <d v="2016-02-13T13:06:22"/>
    <n v="1267"/>
    <n v="21"/>
    <n v="50"/>
    <x v="1"/>
    <d v="1899-12-30T00:21:07"/>
    <n v="1"/>
    <d v="1899-12-30T12:45:15"/>
    <d v="1899-12-30T13:06:22"/>
  </r>
  <r>
    <x v="10"/>
    <x v="3"/>
    <n v="92136"/>
    <d v="1899-12-30T08:40:00"/>
    <d v="1899-12-30T15:00:00"/>
    <d v="2016-02-13T13:00:17"/>
    <d v="2016-02-13T13:10:36"/>
    <n v="619"/>
    <n v="10"/>
    <n v="50"/>
    <x v="0"/>
    <d v="1899-12-30T00:10:19"/>
    <n v="2"/>
    <d v="1899-12-30T13:00:17"/>
    <d v="1899-12-30T13:10:36"/>
  </r>
  <r>
    <x v="10"/>
    <x v="7"/>
    <n v="92092"/>
    <d v="1899-12-30T08:50:00"/>
    <d v="1899-12-30T15:10:00"/>
    <d v="2016-02-13T13:10:06"/>
    <d v="2016-02-13T13:20:31"/>
    <n v="625"/>
    <n v="10"/>
    <n v="50"/>
    <x v="0"/>
    <d v="1899-12-30T00:10:25"/>
    <n v="2"/>
    <d v="1899-12-30T13:10:06"/>
    <d v="1899-12-30T13:20:31"/>
  </r>
  <r>
    <x v="10"/>
    <x v="2"/>
    <n v="92125"/>
    <d v="1899-12-30T08:50:00"/>
    <d v="1899-12-30T15:10:00"/>
    <d v="2016-02-13T13:10:16"/>
    <d v="2016-02-13T13:20:41"/>
    <n v="625"/>
    <n v="10"/>
    <n v="50"/>
    <x v="0"/>
    <d v="1899-12-30T00:10:25"/>
    <n v="2"/>
    <d v="1899-12-30T13:10:16"/>
    <d v="1899-12-30T13:20:41"/>
  </r>
  <r>
    <x v="10"/>
    <x v="5"/>
    <n v="92120"/>
    <d v="1899-12-30T08:50:00"/>
    <d v="1899-12-30T15:10:00"/>
    <d v="2016-02-13T13:20:22"/>
    <d v="2016-02-13T13:30:43"/>
    <n v="621"/>
    <n v="10"/>
    <n v="50"/>
    <x v="0"/>
    <d v="1899-12-30T00:10:21"/>
    <n v="2"/>
    <d v="1899-12-30T13:20:22"/>
    <d v="1899-12-30T13:30:43"/>
  </r>
  <r>
    <x v="10"/>
    <x v="6"/>
    <n v="92214"/>
    <d v="1899-12-30T08:40:00"/>
    <d v="1899-12-30T15:00:00"/>
    <d v="2016-02-13T13:20:30"/>
    <d v="2016-02-13T13:31:03"/>
    <n v="633"/>
    <n v="11"/>
    <n v="50"/>
    <x v="0"/>
    <d v="1899-12-30T00:10:33"/>
    <n v="2"/>
    <d v="1899-12-30T13:20:30"/>
    <d v="1899-12-30T13:31:03"/>
  </r>
  <r>
    <x v="10"/>
    <x v="18"/>
    <n v="92137"/>
    <d v="1899-12-30T08:40:00"/>
    <d v="1899-12-30T15:00:00"/>
    <d v="2016-02-13T13:48:14"/>
    <d v="2016-02-13T13:57:53"/>
    <n v="579"/>
    <n v="9"/>
    <n v="50"/>
    <x v="0"/>
    <d v="1899-12-30T00:09:39"/>
    <n v="2"/>
    <d v="1899-12-30T13:48:14"/>
    <d v="1899-12-30T13:57:53"/>
  </r>
  <r>
    <x v="10"/>
    <x v="4"/>
    <n v="95173"/>
    <d v="1899-12-30T11:40:00"/>
    <d v="1899-12-30T18:00:00"/>
    <d v="2016-02-13T14:03:05"/>
    <d v="2016-02-13T14:15:07"/>
    <n v="722"/>
    <n v="12"/>
    <n v="50"/>
    <x v="0"/>
    <d v="1899-12-30T00:12:02"/>
    <n v="2"/>
    <d v="1899-12-30T14:03:05"/>
    <d v="1899-12-30T14:15:07"/>
  </r>
  <r>
    <x v="10"/>
    <x v="8"/>
    <n v="95049"/>
    <d v="1899-12-30T15:00:00"/>
    <d v="1899-12-30T21:20:00"/>
    <d v="2016-02-13T15:10:12"/>
    <d v="2016-02-13T15:19:35"/>
    <n v="563"/>
    <n v="9"/>
    <n v="50"/>
    <x v="0"/>
    <d v="1899-12-30T00:09:23"/>
    <n v="1"/>
    <d v="1899-12-30T15:10:12"/>
    <d v="1899-12-30T15:19:35"/>
  </r>
  <r>
    <x v="10"/>
    <x v="10"/>
    <n v="95005"/>
    <d v="1899-12-30T14:00:00"/>
    <d v="1899-12-30T20:20:00"/>
    <d v="2016-02-13T15:42:51"/>
    <d v="2016-02-13T15:52:34"/>
    <n v="583"/>
    <n v="10"/>
    <n v="50"/>
    <x v="0"/>
    <d v="1899-12-30T00:09:43"/>
    <n v="1"/>
    <d v="1899-12-30T15:42:51"/>
    <d v="1899-12-30T15:52:34"/>
  </r>
  <r>
    <x v="10"/>
    <x v="17"/>
    <n v="92217"/>
    <d v="1899-12-30T15:00:00"/>
    <d v="1899-12-30T21:20:00"/>
    <d v="2016-02-13T15:44:00"/>
    <d v="2016-02-13T15:55:27"/>
    <n v="687"/>
    <n v="11"/>
    <n v="50"/>
    <x v="2"/>
    <d v="1899-12-30T00:11:27"/>
    <n v="1"/>
    <d v="1899-12-30T15:44:00"/>
    <d v="1899-12-30T15:55:27"/>
  </r>
  <r>
    <x v="10"/>
    <x v="9"/>
    <n v="92031"/>
    <d v="1899-12-30T14:00:00"/>
    <d v="1899-12-30T20:20:00"/>
    <d v="2016-02-13T15:50:35"/>
    <d v="2016-02-13T16:00:18"/>
    <n v="583"/>
    <n v="10"/>
    <n v="50"/>
    <x v="0"/>
    <d v="1899-12-30T00:09:43"/>
    <n v="1"/>
    <d v="1899-12-30T15:50:35"/>
    <d v="1899-12-30T16:00:18"/>
  </r>
  <r>
    <x v="10"/>
    <x v="11"/>
    <n v="93346"/>
    <d v="1899-12-30T15:00:00"/>
    <d v="1899-12-30T21:20:00"/>
    <d v="2016-02-13T16:00:20"/>
    <d v="2016-02-13T16:11:07"/>
    <n v="647"/>
    <n v="11"/>
    <n v="50"/>
    <x v="0"/>
    <d v="1899-12-30T00:10:47"/>
    <n v="1"/>
    <d v="1899-12-30T16:00:20"/>
    <d v="1899-12-30T16:11:07"/>
  </r>
  <r>
    <x v="10"/>
    <x v="12"/>
    <n v="92200"/>
    <d v="1899-12-30T15:00:00"/>
    <d v="1899-12-30T21:20:00"/>
    <d v="2016-02-13T16:10:37"/>
    <d v="2016-02-13T16:20:37"/>
    <n v="600"/>
    <n v="10"/>
    <n v="50"/>
    <x v="0"/>
    <d v="1899-12-30T00:10:00"/>
    <n v="1"/>
    <d v="1899-12-30T16:10:37"/>
    <d v="1899-12-30T16:20:37"/>
  </r>
  <r>
    <x v="10"/>
    <x v="13"/>
    <n v="93528"/>
    <d v="1899-12-30T14:50:00"/>
    <d v="1899-12-30T21:10:00"/>
    <d v="2016-02-13T16:29:55"/>
    <d v="2016-02-13T16:41:29"/>
    <n v="694"/>
    <n v="12"/>
    <n v="50"/>
    <x v="0"/>
    <d v="1899-12-30T00:11:34"/>
    <n v="1"/>
    <d v="1899-12-30T16:29:55"/>
    <d v="1899-12-30T16:41:29"/>
  </r>
  <r>
    <x v="10"/>
    <x v="14"/>
    <n v="92030"/>
    <d v="1899-12-30T15:00:00"/>
    <d v="1899-12-30T21:20:00"/>
    <d v="2016-02-13T16:35:56"/>
    <d v="2016-02-13T16:46:12"/>
    <n v="616"/>
    <n v="11"/>
    <n v="50"/>
    <x v="0"/>
    <d v="1899-12-30T00:10:16"/>
    <n v="1"/>
    <d v="1899-12-30T16:35:56"/>
    <d v="1899-12-30T16:46:12"/>
  </r>
  <r>
    <x v="10"/>
    <x v="16"/>
    <n v="92065"/>
    <d v="1899-12-30T15:00:00"/>
    <d v="1899-12-30T21:20:00"/>
    <d v="2016-02-13T16:42:44"/>
    <d v="2016-02-13T16:52:46"/>
    <n v="602"/>
    <n v="10"/>
    <n v="50"/>
    <x v="0"/>
    <d v="1899-12-30T00:10:02"/>
    <n v="1"/>
    <d v="1899-12-30T16:42:44"/>
    <d v="1899-12-30T16:52:46"/>
  </r>
  <r>
    <x v="10"/>
    <x v="17"/>
    <n v="92217"/>
    <d v="1899-12-30T15:00:00"/>
    <d v="1899-12-30T21:20:00"/>
    <d v="2016-02-13T16:50:24"/>
    <d v="2016-02-13T17:00:23"/>
    <n v="599"/>
    <n v="10"/>
    <n v="50"/>
    <x v="0"/>
    <d v="1899-12-30T00:09:59"/>
    <n v="1"/>
    <d v="1899-12-30T16:50:24"/>
    <d v="1899-12-30T17:00:23"/>
  </r>
  <r>
    <x v="10"/>
    <x v="15"/>
    <n v="95061"/>
    <d v="1899-12-30T15:00:00"/>
    <d v="1899-12-30T21:20:00"/>
    <d v="2016-02-13T16:51:06"/>
    <d v="2016-02-13T17:01:19"/>
    <n v="613"/>
    <n v="10"/>
    <n v="50"/>
    <x v="0"/>
    <d v="1899-12-30T00:10:13"/>
    <n v="1"/>
    <d v="1899-12-30T16:51:06"/>
    <d v="1899-12-30T17:01:19"/>
  </r>
  <r>
    <x v="10"/>
    <x v="10"/>
    <n v="95005"/>
    <d v="1899-12-30T14:00:00"/>
    <d v="1899-12-30T20:20:00"/>
    <d v="2016-02-13T17:12:36"/>
    <d v="2016-02-13T17:33:49"/>
    <n v="1273"/>
    <n v="21"/>
    <n v="50"/>
    <x v="1"/>
    <d v="1899-12-30T00:21:13"/>
    <n v="1"/>
    <d v="1899-12-30T17:12:36"/>
    <d v="1899-12-30T17:33:49"/>
  </r>
  <r>
    <x v="10"/>
    <x v="8"/>
    <n v="95049"/>
    <d v="1899-12-30T15:00:00"/>
    <d v="1899-12-30T21:20:00"/>
    <d v="2016-02-13T17:19:44"/>
    <d v="2016-02-13T17:39:08"/>
    <n v="1164"/>
    <n v="20"/>
    <n v="50"/>
    <x v="1"/>
    <d v="1899-12-30T00:19:24"/>
    <n v="1"/>
    <d v="1899-12-30T17:19:44"/>
    <d v="1899-12-30T17:39:08"/>
  </r>
  <r>
    <x v="10"/>
    <x v="9"/>
    <n v="92031"/>
    <d v="1899-12-30T14:00:00"/>
    <d v="1899-12-30T20:20:00"/>
    <d v="2016-02-13T17:40:03"/>
    <d v="2016-02-13T17:59:58"/>
    <n v="1195"/>
    <n v="19"/>
    <n v="50"/>
    <x v="1"/>
    <d v="1899-12-30T00:19:55"/>
    <n v="1"/>
    <d v="1899-12-30T17:40:03"/>
    <d v="1899-12-30T17:59:58"/>
  </r>
  <r>
    <x v="10"/>
    <x v="11"/>
    <n v="93346"/>
    <d v="1899-12-30T15:00:00"/>
    <d v="1899-12-30T21:20:00"/>
    <d v="2016-02-13T18:00:09"/>
    <d v="2016-02-13T18:21:02"/>
    <n v="1253"/>
    <n v="21"/>
    <n v="50"/>
    <x v="1"/>
    <d v="1899-12-30T00:20:53"/>
    <n v="1"/>
    <d v="1899-12-30T18:00:09"/>
    <d v="1899-12-30T18:21:02"/>
  </r>
  <r>
    <x v="10"/>
    <x v="12"/>
    <n v="92200"/>
    <d v="1899-12-30T15:00:00"/>
    <d v="1899-12-30T21:20:00"/>
    <d v="2016-02-13T18:20:08"/>
    <d v="2016-02-13T18:40:17"/>
    <n v="1209"/>
    <n v="20"/>
    <n v="50"/>
    <x v="1"/>
    <d v="1899-12-30T00:20:09"/>
    <n v="1"/>
    <d v="1899-12-30T18:20:08"/>
    <d v="1899-12-30T18:40:17"/>
  </r>
  <r>
    <x v="10"/>
    <x v="16"/>
    <n v="92065"/>
    <d v="1899-12-30T15:00:00"/>
    <d v="1899-12-30T21:20:00"/>
    <d v="2016-02-13T18:20:26"/>
    <d v="2016-02-13T18:40:15"/>
    <n v="1189"/>
    <n v="20"/>
    <n v="50"/>
    <x v="1"/>
    <d v="1899-12-30T00:19:49"/>
    <n v="1"/>
    <d v="1899-12-30T18:20:26"/>
    <d v="1899-12-30T18:40:15"/>
  </r>
  <r>
    <x v="10"/>
    <x v="13"/>
    <n v="93528"/>
    <d v="1899-12-30T14:50:00"/>
    <d v="1899-12-30T21:10:00"/>
    <d v="2016-02-13T18:40:13"/>
    <d v="2016-02-13T19:00:44"/>
    <n v="1231"/>
    <n v="20"/>
    <n v="50"/>
    <x v="1"/>
    <d v="1899-12-30T00:20:31"/>
    <n v="1"/>
    <d v="1899-12-30T18:40:13"/>
    <d v="1899-12-30T19:00:44"/>
  </r>
  <r>
    <x v="10"/>
    <x v="17"/>
    <n v="92217"/>
    <d v="1899-12-30T15:00:00"/>
    <d v="1899-12-30T21:20:00"/>
    <d v="2016-02-13T19:01:15"/>
    <d v="2016-02-13T19:20:39"/>
    <n v="1164"/>
    <n v="19"/>
    <n v="50"/>
    <x v="1"/>
    <d v="1899-12-30T00:19:24"/>
    <n v="1"/>
    <d v="1899-12-30T19:01:15"/>
    <d v="1899-12-30T19:20:39"/>
  </r>
  <r>
    <x v="10"/>
    <x v="10"/>
    <n v="95005"/>
    <d v="1899-12-30T14:00:00"/>
    <d v="1899-12-30T20:20:00"/>
    <d v="2016-02-13T19:08:27"/>
    <d v="2016-02-13T19:09:31"/>
    <n v="64"/>
    <n v="1"/>
    <n v="50"/>
    <x v="0"/>
    <d v="1899-12-30T00:01:04"/>
    <n v="2"/>
    <d v="1899-12-30T19:08:27"/>
    <d v="1899-12-30T19:09:31"/>
  </r>
  <r>
    <x v="10"/>
    <x v="15"/>
    <n v="95061"/>
    <d v="1899-12-30T15:00:00"/>
    <d v="1899-12-30T21:20:00"/>
    <d v="2016-02-13T19:10:05"/>
    <d v="2016-02-13T19:30:33"/>
    <n v="1228"/>
    <n v="20"/>
    <n v="50"/>
    <x v="1"/>
    <d v="1899-12-30T00:20:28"/>
    <n v="1"/>
    <d v="1899-12-30T19:10:05"/>
    <d v="1899-12-30T19:30:33"/>
  </r>
  <r>
    <x v="10"/>
    <x v="14"/>
    <n v="92030"/>
    <d v="1899-12-30T15:00:00"/>
    <d v="1899-12-30T21:20:00"/>
    <d v="2016-02-13T19:10:16"/>
    <d v="2016-02-13T19:30:12"/>
    <n v="1196"/>
    <n v="20"/>
    <n v="50"/>
    <x v="1"/>
    <d v="1899-12-30T00:19:56"/>
    <n v="1"/>
    <d v="1899-12-30T19:10:16"/>
    <d v="1899-12-30T19:30:12"/>
  </r>
  <r>
    <x v="10"/>
    <x v="8"/>
    <n v="95049"/>
    <d v="1899-12-30T15:00:00"/>
    <d v="1899-12-30T21:20:00"/>
    <d v="2016-02-13T19:14:39"/>
    <d v="2016-02-13T19:24:35"/>
    <n v="596"/>
    <n v="10"/>
    <n v="50"/>
    <x v="0"/>
    <d v="1899-12-30T00:09:56"/>
    <n v="2"/>
    <d v="1899-12-30T19:14:39"/>
    <d v="1899-12-30T19:24:35"/>
  </r>
  <r>
    <x v="10"/>
    <x v="9"/>
    <n v="92031"/>
    <d v="1899-12-30T14:00:00"/>
    <d v="1899-12-30T20:20:00"/>
    <d v="2016-02-13T19:20:07"/>
    <d v="2016-02-13T19:30:16"/>
    <n v="609"/>
    <n v="10"/>
    <n v="50"/>
    <x v="0"/>
    <d v="1899-12-30T00:10:09"/>
    <n v="2"/>
    <d v="1899-12-30T19:20:07"/>
    <d v="1899-12-30T19:30:16"/>
  </r>
  <r>
    <x v="10"/>
    <x v="12"/>
    <n v="92200"/>
    <d v="1899-12-30T15:00:00"/>
    <d v="1899-12-30T21:20:00"/>
    <d v="2016-02-13T19:30:12"/>
    <d v="2016-02-13T19:40:15"/>
    <n v="603"/>
    <n v="10"/>
    <n v="50"/>
    <x v="0"/>
    <d v="1899-12-30T00:10:03"/>
    <n v="2"/>
    <d v="1899-12-30T19:30:12"/>
    <d v="1899-12-30T19:40:15"/>
  </r>
  <r>
    <x v="10"/>
    <x v="11"/>
    <n v="93346"/>
    <d v="1899-12-30T15:00:00"/>
    <d v="1899-12-30T21:20:00"/>
    <d v="2016-02-13T19:30:36"/>
    <d v="2016-02-13T19:40:44"/>
    <n v="608"/>
    <n v="10"/>
    <n v="50"/>
    <x v="0"/>
    <d v="1899-12-30T00:10:08"/>
    <n v="2"/>
    <d v="1899-12-30T19:30:36"/>
    <d v="1899-12-30T19:40:44"/>
  </r>
  <r>
    <x v="10"/>
    <x v="16"/>
    <n v="92065"/>
    <d v="1899-12-30T15:00:00"/>
    <d v="1899-12-30T21:20:00"/>
    <d v="2016-02-13T19:40:44"/>
    <d v="2016-02-13T19:50:03"/>
    <n v="559"/>
    <n v="10"/>
    <n v="50"/>
    <x v="0"/>
    <d v="1899-12-30T00:09:19"/>
    <n v="2"/>
    <d v="1899-12-30T19:40:44"/>
    <d v="1899-12-30T19:50:03"/>
  </r>
  <r>
    <x v="10"/>
    <x v="17"/>
    <n v="92217"/>
    <d v="1899-12-30T15:00:00"/>
    <d v="1899-12-30T21:20:00"/>
    <d v="2016-02-13T19:51:34"/>
    <d v="2016-02-13T20:00:50"/>
    <n v="556"/>
    <n v="9"/>
    <n v="50"/>
    <x v="0"/>
    <d v="1899-12-30T00:09:16"/>
    <n v="2"/>
    <d v="1899-12-30T19:51:34"/>
    <d v="1899-12-30T20:00:50"/>
  </r>
  <r>
    <x v="10"/>
    <x v="13"/>
    <n v="93528"/>
    <d v="1899-12-30T14:50:00"/>
    <d v="1899-12-30T21:10:00"/>
    <d v="2016-02-13T19:51:40"/>
    <d v="2016-02-13T20:01:07"/>
    <n v="567"/>
    <n v="10"/>
    <n v="50"/>
    <x v="0"/>
    <d v="1899-12-30T00:09:27"/>
    <n v="2"/>
    <d v="1899-12-30T19:51:40"/>
    <d v="1899-12-30T20:01:07"/>
  </r>
  <r>
    <x v="10"/>
    <x v="15"/>
    <n v="95061"/>
    <d v="1899-12-30T15:00:00"/>
    <d v="1899-12-30T21:20:00"/>
    <d v="2016-02-13T20:00:24"/>
    <d v="2016-02-13T20:10:22"/>
    <n v="598"/>
    <n v="10"/>
    <n v="50"/>
    <x v="0"/>
    <d v="1899-12-30T00:09:58"/>
    <n v="2"/>
    <d v="1899-12-30T20:00:24"/>
    <d v="1899-12-30T20:10:22"/>
  </r>
  <r>
    <x v="10"/>
    <x v="14"/>
    <n v="92030"/>
    <d v="1899-12-30T15:00:00"/>
    <d v="1899-12-30T21:20:00"/>
    <d v="2016-02-13T20:10:25"/>
    <d v="2016-02-13T20:20:32"/>
    <n v="607"/>
    <n v="10"/>
    <n v="50"/>
    <x v="0"/>
    <d v="1899-12-30T00:10:07"/>
    <n v="2"/>
    <d v="1899-12-30T20:10:25"/>
    <d v="1899-12-30T20:20:32"/>
  </r>
  <r>
    <x v="11"/>
    <x v="0"/>
    <n v="92044"/>
    <d v="1899-12-30T08:00:00"/>
    <d v="1899-12-30T14:20:00"/>
    <d v="2016-02-15T09:20:14"/>
    <d v="2016-02-15T09:30:11"/>
    <n v="597"/>
    <n v="10"/>
    <n v="50"/>
    <x v="0"/>
    <d v="1899-12-30T00:09:57"/>
    <n v="1"/>
    <d v="1899-12-30T09:20:14"/>
    <d v="1899-12-30T09:30:11"/>
  </r>
  <r>
    <x v="11"/>
    <x v="1"/>
    <n v="92055"/>
    <d v="1899-12-30T08:50:00"/>
    <d v="1899-12-30T15:10:00"/>
    <d v="2016-02-15T09:32:22"/>
    <d v="2016-02-15T09:42:13"/>
    <n v="591"/>
    <n v="10"/>
    <n v="50"/>
    <x v="0"/>
    <d v="1899-12-30T00:09:51"/>
    <n v="1"/>
    <d v="1899-12-30T09:32:22"/>
    <d v="1899-12-30T09:42:13"/>
  </r>
  <r>
    <x v="11"/>
    <x v="2"/>
    <n v="92125"/>
    <d v="1899-12-30T08:50:00"/>
    <d v="1899-12-30T15:10:00"/>
    <d v="2016-02-15T09:50:04"/>
    <d v="2016-02-15T10:00:27"/>
    <n v="623"/>
    <n v="10"/>
    <n v="50"/>
    <x v="0"/>
    <d v="1899-12-30T00:10:23"/>
    <n v="1"/>
    <d v="1899-12-30T09:50:04"/>
    <d v="1899-12-30T10:00:27"/>
  </r>
  <r>
    <x v="11"/>
    <x v="3"/>
    <n v="92136"/>
    <d v="1899-12-30T08:40:00"/>
    <d v="1899-12-30T15:00:00"/>
    <d v="2016-02-15T10:00:07"/>
    <d v="2016-02-15T10:10:07"/>
    <n v="600"/>
    <n v="10"/>
    <n v="50"/>
    <x v="0"/>
    <d v="1899-12-30T00:10:00"/>
    <n v="1"/>
    <d v="1899-12-30T10:00:07"/>
    <d v="1899-12-30T10:10:07"/>
  </r>
  <r>
    <x v="11"/>
    <x v="5"/>
    <n v="92120"/>
    <d v="1899-12-30T08:50:00"/>
    <d v="1899-12-30T15:10:00"/>
    <d v="2016-02-15T10:12:54"/>
    <d v="2016-02-15T10:22:50"/>
    <n v="596"/>
    <n v="10"/>
    <n v="50"/>
    <x v="0"/>
    <d v="1899-12-30T00:09:56"/>
    <n v="1"/>
    <d v="1899-12-30T10:12:54"/>
    <d v="1899-12-30T10:22:50"/>
  </r>
  <r>
    <x v="11"/>
    <x v="4"/>
    <n v="95173"/>
    <d v="1899-12-30T11:40:00"/>
    <d v="1899-12-30T18:00:00"/>
    <d v="2016-02-15T10:16:09"/>
    <d v="2016-02-15T10:26:45"/>
    <n v="636"/>
    <n v="10"/>
    <n v="50"/>
    <x v="0"/>
    <d v="1899-12-30T00:10:36"/>
    <n v="1"/>
    <d v="1899-12-30T10:16:09"/>
    <d v="1899-12-30T10:26:45"/>
  </r>
  <r>
    <x v="11"/>
    <x v="6"/>
    <n v="92214"/>
    <d v="1899-12-30T08:40:00"/>
    <d v="1899-12-30T15:00:00"/>
    <d v="2016-02-15T10:20:04"/>
    <d v="2016-02-15T10:25:04"/>
    <n v="300"/>
    <n v="5"/>
    <n v="50"/>
    <x v="0"/>
    <d v="1899-12-30T00:05:00"/>
    <n v="1"/>
    <d v="1899-12-30T10:20:04"/>
    <d v="1899-12-30T10:25:04"/>
  </r>
  <r>
    <x v="11"/>
    <x v="18"/>
    <n v="92137"/>
    <d v="1899-12-30T08:40:00"/>
    <d v="1899-12-30T15:00:00"/>
    <d v="2016-02-15T10:20:21"/>
    <d v="2016-02-15T10:31:05"/>
    <n v="644"/>
    <n v="11"/>
    <n v="50"/>
    <x v="0"/>
    <d v="1899-12-30T00:10:44"/>
    <n v="1"/>
    <d v="1899-12-30T10:20:21"/>
    <d v="1899-12-30T10:31:05"/>
  </r>
  <r>
    <x v="11"/>
    <x v="7"/>
    <n v="92092"/>
    <d v="1899-12-30T08:50:00"/>
    <d v="1899-12-30T15:10:00"/>
    <d v="2016-02-15T10:40:18"/>
    <d v="2016-02-15T10:44:25"/>
    <n v="247"/>
    <n v="4"/>
    <n v="50"/>
    <x v="0"/>
    <d v="1899-12-30T00:04:07"/>
    <n v="1"/>
    <d v="1899-12-30T10:40:18"/>
    <d v="1899-12-30T10:44:25"/>
  </r>
  <r>
    <x v="11"/>
    <x v="3"/>
    <n v="92136"/>
    <d v="1899-12-30T08:40:00"/>
    <d v="1899-12-30T15:00:00"/>
    <d v="2016-02-15T11:00:03"/>
    <d v="2016-02-15T11:20:18"/>
    <n v="1215"/>
    <n v="20"/>
    <n v="50"/>
    <x v="1"/>
    <d v="1899-12-30T00:20:15"/>
    <n v="1"/>
    <d v="1899-12-30T11:00:03"/>
    <d v="1899-12-30T11:20:18"/>
  </r>
  <r>
    <x v="11"/>
    <x v="5"/>
    <n v="92120"/>
    <d v="1899-12-30T08:50:00"/>
    <d v="1899-12-30T15:10:00"/>
    <d v="2016-02-15T11:00:23"/>
    <d v="2016-02-15T11:20:28"/>
    <n v="1205"/>
    <n v="20"/>
    <n v="50"/>
    <x v="0"/>
    <d v="1899-12-30T00:20:05"/>
    <n v="2"/>
    <d v="1899-12-30T11:00:23"/>
    <d v="1899-12-30T11:20:28"/>
  </r>
  <r>
    <x v="11"/>
    <x v="0"/>
    <n v="92044"/>
    <d v="1899-12-30T08:00:00"/>
    <d v="1899-12-30T14:20:00"/>
    <d v="2016-02-15T11:20:24"/>
    <d v="2016-02-15T11:40:24"/>
    <n v="1200"/>
    <n v="20"/>
    <n v="50"/>
    <x v="1"/>
    <d v="1899-12-30T00:20:00"/>
    <n v="1"/>
    <d v="1899-12-30T11:20:24"/>
    <d v="1899-12-30T11:40:24"/>
  </r>
  <r>
    <x v="11"/>
    <x v="2"/>
    <n v="92125"/>
    <d v="1899-12-30T08:50:00"/>
    <d v="1899-12-30T15:10:00"/>
    <d v="2016-02-15T11:22:40"/>
    <d v="2016-02-15T11:42:56"/>
    <n v="1216"/>
    <n v="20"/>
    <n v="50"/>
    <x v="1"/>
    <d v="1899-12-30T00:20:16"/>
    <n v="1"/>
    <d v="1899-12-30T11:22:40"/>
    <d v="1899-12-30T11:42:56"/>
  </r>
  <r>
    <x v="11"/>
    <x v="1"/>
    <n v="92055"/>
    <d v="1899-12-30T08:50:00"/>
    <d v="1899-12-30T15:10:00"/>
    <d v="2016-02-15T11:40:04"/>
    <d v="2016-02-15T12:00:18"/>
    <n v="1214"/>
    <n v="20"/>
    <n v="50"/>
    <x v="1"/>
    <d v="1899-12-30T00:20:14"/>
    <n v="1"/>
    <d v="1899-12-30T11:40:04"/>
    <d v="1899-12-30T12:00:18"/>
  </r>
  <r>
    <x v="11"/>
    <x v="7"/>
    <n v="92092"/>
    <d v="1899-12-30T08:50:00"/>
    <d v="1899-12-30T15:10:00"/>
    <d v="2016-02-15T11:58:19"/>
    <d v="2016-02-15T12:18:26"/>
    <n v="1207"/>
    <n v="20"/>
    <n v="50"/>
    <x v="1"/>
    <d v="1899-12-30T00:20:07"/>
    <n v="1"/>
    <d v="1899-12-30T11:58:19"/>
    <d v="1899-12-30T12:18:26"/>
  </r>
  <r>
    <x v="11"/>
    <x v="6"/>
    <n v="92214"/>
    <d v="1899-12-30T08:40:00"/>
    <d v="1899-12-30T15:00:00"/>
    <d v="2016-02-15T11:59:58"/>
    <d v="2016-02-15T12:20:39"/>
    <n v="1241"/>
    <n v="21"/>
    <n v="50"/>
    <x v="1"/>
    <d v="1899-12-30T00:20:41"/>
    <n v="1"/>
    <d v="1899-12-30T11:59:58"/>
    <d v="1899-12-30T12:20:39"/>
  </r>
  <r>
    <x v="11"/>
    <x v="18"/>
    <n v="92137"/>
    <d v="1899-12-30T08:40:00"/>
    <d v="1899-12-30T15:00:00"/>
    <d v="2016-02-15T12:20:04"/>
    <d v="2016-02-15T12:40:18"/>
    <n v="1214"/>
    <n v="20"/>
    <n v="50"/>
    <x v="1"/>
    <d v="1899-12-30T00:20:14"/>
    <n v="1"/>
    <d v="1899-12-30T12:20:04"/>
    <d v="1899-12-30T12:40:18"/>
  </r>
  <r>
    <x v="11"/>
    <x v="0"/>
    <n v="92044"/>
    <d v="1899-12-30T08:00:00"/>
    <d v="1899-12-30T14:20:00"/>
    <d v="2016-02-15T12:30:18"/>
    <d v="2016-02-15T12:40:37"/>
    <n v="619"/>
    <n v="10"/>
    <n v="50"/>
    <x v="0"/>
    <d v="1899-12-30T00:10:19"/>
    <n v="2"/>
    <d v="1899-12-30T12:30:18"/>
    <d v="1899-12-30T12:40:37"/>
  </r>
  <r>
    <x v="11"/>
    <x v="1"/>
    <n v="92055"/>
    <d v="1899-12-30T08:50:00"/>
    <d v="1899-12-30T15:10:00"/>
    <d v="2016-02-15T12:46:16"/>
    <d v="2016-02-15T12:54:19"/>
    <n v="483"/>
    <n v="8"/>
    <n v="50"/>
    <x v="0"/>
    <d v="1899-12-30T00:08:03"/>
    <n v="2"/>
    <d v="1899-12-30T12:46:16"/>
    <d v="1899-12-30T12:54:19"/>
  </r>
  <r>
    <x v="11"/>
    <x v="3"/>
    <n v="92136"/>
    <d v="1899-12-30T08:40:00"/>
    <d v="1899-12-30T15:00:00"/>
    <d v="2016-02-15T13:05:40"/>
    <d v="2016-02-15T13:15:33"/>
    <n v="593"/>
    <n v="10"/>
    <n v="50"/>
    <x v="0"/>
    <d v="1899-12-30T00:09:53"/>
    <n v="2"/>
    <d v="1899-12-30T13:05:40"/>
    <d v="1899-12-30T13:15:33"/>
  </r>
  <r>
    <x v="11"/>
    <x v="7"/>
    <n v="92092"/>
    <d v="1899-12-30T08:50:00"/>
    <d v="1899-12-30T15:10:00"/>
    <d v="2016-02-15T13:10:16"/>
    <d v="2016-02-15T13:20:30"/>
    <n v="614"/>
    <n v="10"/>
    <n v="50"/>
    <x v="0"/>
    <d v="1899-12-30T00:10:14"/>
    <n v="2"/>
    <d v="1899-12-30T13:10:16"/>
    <d v="1899-12-30T13:20:30"/>
  </r>
  <r>
    <x v="11"/>
    <x v="2"/>
    <n v="92125"/>
    <d v="1899-12-30T08:50:00"/>
    <d v="1899-12-30T15:10:00"/>
    <d v="2016-02-15T13:19:31"/>
    <d v="2016-02-15T13:29:25"/>
    <n v="594"/>
    <n v="10"/>
    <n v="50"/>
    <x v="0"/>
    <d v="1899-12-30T00:09:54"/>
    <n v="2"/>
    <d v="1899-12-30T13:19:31"/>
    <d v="1899-12-30T13:29:25"/>
  </r>
  <r>
    <x v="11"/>
    <x v="5"/>
    <n v="92120"/>
    <d v="1899-12-30T08:50:00"/>
    <d v="1899-12-30T15:10:00"/>
    <d v="2016-02-15T13:20:04"/>
    <d v="2016-02-15T13:30:29"/>
    <n v="625"/>
    <n v="10"/>
    <n v="50"/>
    <x v="0"/>
    <d v="1899-12-30T00:10:25"/>
    <n v="3"/>
    <d v="1899-12-30T13:20:04"/>
    <d v="1899-12-30T13:30:29"/>
  </r>
  <r>
    <x v="11"/>
    <x v="6"/>
    <n v="92214"/>
    <d v="1899-12-30T08:40:00"/>
    <d v="1899-12-30T15:00:00"/>
    <d v="2016-02-15T13:20:52"/>
    <d v="2016-02-15T13:31:32"/>
    <n v="640"/>
    <n v="11"/>
    <n v="50"/>
    <x v="0"/>
    <d v="1899-12-30T00:10:40"/>
    <n v="2"/>
    <d v="1899-12-30T13:20:52"/>
    <d v="1899-12-30T13:31:32"/>
  </r>
  <r>
    <x v="11"/>
    <x v="18"/>
    <n v="92137"/>
    <d v="1899-12-30T08:40:00"/>
    <d v="1899-12-30T15:00:00"/>
    <d v="2016-02-15T13:40:19"/>
    <d v="2016-02-15T13:50:12"/>
    <n v="593"/>
    <n v="10"/>
    <n v="50"/>
    <x v="0"/>
    <d v="1899-12-30T00:09:53"/>
    <n v="2"/>
    <d v="1899-12-30T13:40:19"/>
    <d v="1899-12-30T13:50:12"/>
  </r>
  <r>
    <x v="11"/>
    <x v="8"/>
    <n v="95049"/>
    <d v="1899-12-30T15:00:00"/>
    <d v="1899-12-30T21:20:00"/>
    <d v="2016-02-15T15:10:07"/>
    <d v="2016-02-15T15:19:25"/>
    <n v="558"/>
    <n v="9"/>
    <n v="50"/>
    <x v="0"/>
    <d v="1899-12-30T00:09:18"/>
    <n v="1"/>
    <d v="1899-12-30T15:10:07"/>
    <d v="1899-12-30T15:19:25"/>
  </r>
  <r>
    <x v="11"/>
    <x v="9"/>
    <n v="92031"/>
    <d v="1899-12-30T14:00:00"/>
    <d v="1899-12-30T20:20:00"/>
    <d v="2016-02-15T15:36:45"/>
    <d v="2016-02-15T15:47:18"/>
    <n v="633"/>
    <n v="11"/>
    <n v="50"/>
    <x v="0"/>
    <d v="1899-12-30T00:10:33"/>
    <n v="1"/>
    <d v="1899-12-30T15:36:45"/>
    <d v="1899-12-30T15:47:18"/>
  </r>
  <r>
    <x v="11"/>
    <x v="10"/>
    <n v="95005"/>
    <d v="1899-12-30T14:00:00"/>
    <d v="1899-12-30T20:20:00"/>
    <d v="2016-02-15T15:56:47"/>
    <d v="2016-02-15T16:05:47"/>
    <n v="540"/>
    <n v="9"/>
    <n v="50"/>
    <x v="0"/>
    <d v="1899-12-30T00:09:00"/>
    <n v="1"/>
    <d v="1899-12-30T15:56:47"/>
    <d v="1899-12-30T16:05:47"/>
  </r>
  <r>
    <x v="11"/>
    <x v="11"/>
    <n v="93346"/>
    <d v="1899-12-30T15:00:00"/>
    <d v="1899-12-30T21:20:00"/>
    <d v="2016-02-15T16:00:24"/>
    <d v="2016-02-15T16:11:22"/>
    <n v="658"/>
    <n v="11"/>
    <n v="50"/>
    <x v="0"/>
    <d v="1899-12-30T00:10:58"/>
    <n v="1"/>
    <d v="1899-12-30T16:00:24"/>
    <d v="1899-12-30T16:11:22"/>
  </r>
  <r>
    <x v="11"/>
    <x v="14"/>
    <n v="92030"/>
    <d v="1899-12-30T15:00:00"/>
    <d v="1899-12-30T21:20:00"/>
    <d v="2016-02-15T16:24:39"/>
    <d v="2016-02-15T18:50:00"/>
    <n v="8796"/>
    <n v="147"/>
    <n v="50"/>
    <x v="0"/>
    <d v="1899-12-30T02:25:21"/>
    <n v="1"/>
    <d v="1899-12-30T16:24:39"/>
    <d v="1899-12-30T18:50:00"/>
  </r>
  <r>
    <x v="11"/>
    <x v="13"/>
    <n v="93528"/>
    <d v="1899-12-30T14:50:00"/>
    <d v="1899-12-30T21:10:00"/>
    <d v="2016-02-15T16:30:07"/>
    <d v="2016-02-15T16:41:59"/>
    <n v="712"/>
    <n v="11"/>
    <n v="50"/>
    <x v="0"/>
    <d v="1899-12-30T00:11:52"/>
    <n v="1"/>
    <d v="1899-12-30T16:30:07"/>
    <d v="1899-12-30T16:41:59"/>
  </r>
  <r>
    <x v="11"/>
    <x v="16"/>
    <n v="92065"/>
    <d v="1899-12-30T15:00:00"/>
    <d v="1899-12-30T21:20:00"/>
    <d v="2016-02-15T16:41:59"/>
    <d v="2016-02-15T16:52:21"/>
    <n v="622"/>
    <n v="11"/>
    <n v="50"/>
    <x v="0"/>
    <d v="1899-12-30T00:10:22"/>
    <n v="1"/>
    <d v="1899-12-30T16:41:59"/>
    <d v="1899-12-30T16:52:21"/>
  </r>
  <r>
    <x v="11"/>
    <x v="15"/>
    <n v="95061"/>
    <d v="1899-12-30T15:00:00"/>
    <d v="1899-12-30T21:20:00"/>
    <d v="2016-02-15T16:42:07"/>
    <d v="2016-02-15T16:52:31"/>
    <n v="624"/>
    <n v="10"/>
    <n v="50"/>
    <x v="0"/>
    <d v="1899-12-30T00:10:24"/>
    <n v="1"/>
    <d v="1899-12-30T16:42:07"/>
    <d v="1899-12-30T16:52:31"/>
  </r>
  <r>
    <x v="11"/>
    <x v="17"/>
    <n v="92217"/>
    <d v="1899-12-30T15:00:00"/>
    <d v="1899-12-30T21:20:00"/>
    <d v="2016-02-15T16:55:43"/>
    <d v="2016-02-15T17:08:26"/>
    <n v="763"/>
    <n v="13"/>
    <n v="50"/>
    <x v="0"/>
    <d v="1899-12-30T00:12:43"/>
    <n v="1"/>
    <d v="1899-12-30T16:55:43"/>
    <d v="1899-12-30T17:08:26"/>
  </r>
  <r>
    <x v="11"/>
    <x v="8"/>
    <n v="95049"/>
    <d v="1899-12-30T15:00:00"/>
    <d v="1899-12-30T21:20:00"/>
    <d v="2016-02-15T17:20:10"/>
    <d v="2016-02-15T17:39:49"/>
    <n v="1179"/>
    <n v="19"/>
    <n v="50"/>
    <x v="1"/>
    <d v="1899-12-30T00:19:39"/>
    <n v="1"/>
    <d v="1899-12-30T17:20:10"/>
    <d v="1899-12-30T17:39:49"/>
  </r>
  <r>
    <x v="11"/>
    <x v="9"/>
    <n v="92031"/>
    <d v="1899-12-30T14:00:00"/>
    <d v="1899-12-30T20:20:00"/>
    <d v="2016-02-15T17:41:57"/>
    <d v="2016-02-15T18:02:31"/>
    <n v="1234"/>
    <n v="21"/>
    <n v="50"/>
    <x v="1"/>
    <d v="1899-12-30T00:20:34"/>
    <n v="1"/>
    <d v="1899-12-30T17:41:57"/>
    <d v="1899-12-30T18:02:31"/>
  </r>
  <r>
    <x v="11"/>
    <x v="11"/>
    <n v="93346"/>
    <d v="1899-12-30T15:00:00"/>
    <d v="1899-12-30T21:20:00"/>
    <d v="2016-02-15T18:00:14"/>
    <d v="2016-02-15T18:21:54"/>
    <n v="1300"/>
    <n v="21"/>
    <n v="50"/>
    <x v="1"/>
    <d v="1899-12-30T00:21:40"/>
    <n v="1"/>
    <d v="1899-12-30T18:00:14"/>
    <d v="1899-12-30T18:21:54"/>
  </r>
  <r>
    <x v="11"/>
    <x v="16"/>
    <n v="92065"/>
    <d v="1899-12-30T15:00:00"/>
    <d v="1899-12-30T21:20:00"/>
    <d v="2016-02-15T18:28:24"/>
    <d v="2016-02-15T18:47:18"/>
    <n v="1134"/>
    <n v="19"/>
    <n v="50"/>
    <x v="1"/>
    <d v="1899-12-30T00:18:54"/>
    <n v="1"/>
    <d v="1899-12-30T18:28:24"/>
    <d v="1899-12-30T18:47:18"/>
  </r>
  <r>
    <x v="11"/>
    <x v="13"/>
    <n v="93528"/>
    <d v="1899-12-30T14:50:00"/>
    <d v="1899-12-30T21:10:00"/>
    <d v="2016-02-15T18:40:01"/>
    <d v="2016-02-15T19:00:34"/>
    <n v="1233"/>
    <n v="20"/>
    <n v="50"/>
    <x v="1"/>
    <d v="1899-12-30T00:20:33"/>
    <n v="1"/>
    <d v="1899-12-30T18:40:01"/>
    <d v="1899-12-30T19:00:34"/>
  </r>
  <r>
    <x v="11"/>
    <x v="14"/>
    <n v="92030"/>
    <d v="1899-12-30T15:00:00"/>
    <d v="1899-12-30T21:20:00"/>
    <d v="2016-02-15T18:51:15"/>
    <d v="2016-02-15T19:11:36"/>
    <n v="1221"/>
    <n v="20"/>
    <n v="50"/>
    <x v="1"/>
    <d v="1899-12-30T00:20:21"/>
    <n v="1"/>
    <d v="1899-12-30T18:51:15"/>
    <d v="1899-12-30T19:11:36"/>
  </r>
  <r>
    <x v="11"/>
    <x v="17"/>
    <n v="92217"/>
    <d v="1899-12-30T15:00:00"/>
    <d v="1899-12-30T21:20:00"/>
    <d v="2016-02-15T19:00:37"/>
    <d v="2016-02-15T19:21:54"/>
    <n v="1277"/>
    <n v="21"/>
    <n v="50"/>
    <x v="1"/>
    <d v="1899-12-30T00:21:17"/>
    <n v="1"/>
    <d v="1899-12-30T19:00:37"/>
    <d v="1899-12-30T19:21:54"/>
  </r>
  <r>
    <x v="11"/>
    <x v="15"/>
    <n v="95061"/>
    <d v="1899-12-30T15:00:00"/>
    <d v="1899-12-30T21:20:00"/>
    <d v="2016-02-15T19:10:06"/>
    <d v="2016-02-15T19:30:49"/>
    <n v="1243"/>
    <n v="20"/>
    <n v="50"/>
    <x v="1"/>
    <d v="1899-12-30T00:20:43"/>
    <n v="1"/>
    <d v="1899-12-30T19:10:06"/>
    <d v="1899-12-30T19:30:49"/>
  </r>
  <r>
    <x v="11"/>
    <x v="8"/>
    <n v="95049"/>
    <d v="1899-12-30T15:00:00"/>
    <d v="1899-12-30T21:20:00"/>
    <d v="2016-02-15T19:10:14"/>
    <d v="2016-02-15T19:19:36"/>
    <n v="562"/>
    <n v="9"/>
    <n v="50"/>
    <x v="0"/>
    <d v="1899-12-30T00:09:22"/>
    <n v="2"/>
    <d v="1899-12-30T19:10:14"/>
    <d v="1899-12-30T19:19:36"/>
  </r>
  <r>
    <x v="11"/>
    <x v="9"/>
    <n v="92031"/>
    <d v="1899-12-30T14:00:00"/>
    <d v="1899-12-30T20:20:00"/>
    <d v="2016-02-15T19:23:36"/>
    <d v="2016-02-15T19:34:05"/>
    <n v="629"/>
    <n v="11"/>
    <n v="50"/>
    <x v="0"/>
    <d v="1899-12-30T00:10:29"/>
    <n v="2"/>
    <d v="1899-12-30T19:23:36"/>
    <d v="1899-12-30T19:34:05"/>
  </r>
  <r>
    <x v="11"/>
    <x v="11"/>
    <n v="93346"/>
    <d v="1899-12-30T15:00:00"/>
    <d v="1899-12-30T21:20:00"/>
    <d v="2016-02-15T19:30:34"/>
    <d v="2016-02-15T19:41:04"/>
    <n v="630"/>
    <n v="11"/>
    <n v="50"/>
    <x v="0"/>
    <d v="1899-12-30T00:10:30"/>
    <n v="2"/>
    <d v="1899-12-30T19:30:34"/>
    <d v="1899-12-30T19:41:04"/>
  </r>
  <r>
    <x v="11"/>
    <x v="13"/>
    <n v="93528"/>
    <d v="1899-12-30T14:50:00"/>
    <d v="1899-12-30T21:10:00"/>
    <d v="2016-02-15T19:49:55"/>
    <d v="2016-02-15T20:00:44"/>
    <n v="649"/>
    <n v="11"/>
    <n v="50"/>
    <x v="0"/>
    <d v="1899-12-30T00:10:49"/>
    <n v="2"/>
    <d v="1899-12-30T19:49:55"/>
    <d v="1899-12-30T20:00:44"/>
  </r>
  <r>
    <x v="11"/>
    <x v="17"/>
    <n v="92217"/>
    <d v="1899-12-30T15:00:00"/>
    <d v="1899-12-30T21:20:00"/>
    <d v="2016-02-15T19:59:57"/>
    <d v="2016-02-15T20:10:28"/>
    <n v="631"/>
    <n v="11"/>
    <n v="50"/>
    <x v="0"/>
    <d v="1899-12-30T00:10:31"/>
    <n v="2"/>
    <d v="1899-12-30T19:59:57"/>
    <d v="1899-12-30T20:10:28"/>
  </r>
  <r>
    <x v="11"/>
    <x v="15"/>
    <n v="95061"/>
    <d v="1899-12-30T15:00:00"/>
    <d v="1899-12-30T21:20:00"/>
    <d v="2016-02-15T20:02:16"/>
    <d v="2016-02-15T20:12:00"/>
    <n v="584"/>
    <n v="10"/>
    <n v="50"/>
    <x v="0"/>
    <d v="1899-12-30T00:09:44"/>
    <n v="2"/>
    <d v="1899-12-30T20:02:16"/>
    <d v="1899-12-30T20:12:00"/>
  </r>
  <r>
    <x v="11"/>
    <x v="14"/>
    <n v="92030"/>
    <d v="1899-12-30T15:00:00"/>
    <d v="1899-12-30T21:20:00"/>
    <d v="2016-02-15T20:02:23"/>
    <d v="2016-02-15T20:12:03"/>
    <n v="580"/>
    <n v="10"/>
    <n v="50"/>
    <x v="0"/>
    <d v="1899-12-30T00:09:40"/>
    <n v="2"/>
    <d v="1899-12-30T20:02:23"/>
    <d v="1899-12-30T20:12:03"/>
  </r>
  <r>
    <x v="11"/>
    <x v="16"/>
    <n v="92065"/>
    <d v="1899-12-30T15:00:00"/>
    <d v="1899-12-30T21:20:00"/>
    <d v="2016-02-15T20:10:35"/>
    <d v="2016-02-15T21:32:21"/>
    <n v="4906"/>
    <n v="82"/>
    <n v="50"/>
    <x v="0"/>
    <d v="1899-12-30T01:21:46"/>
    <n v="2"/>
    <d v="1899-12-30T20:10:35"/>
    <d v="1899-12-30T21:32:21"/>
  </r>
  <r>
    <x v="12"/>
    <x v="0"/>
    <n v="92044"/>
    <d v="1899-12-30T08:00:00"/>
    <d v="1899-12-30T14:20:00"/>
    <d v="2016-02-16T09:20:02"/>
    <d v="2016-02-16T09:30:03"/>
    <n v="601"/>
    <n v="10"/>
    <n v="50"/>
    <x v="0"/>
    <d v="1899-12-30T00:10:01"/>
    <n v="1"/>
    <d v="1899-12-30T09:20:02"/>
    <d v="1899-12-30T09:30:03"/>
  </r>
  <r>
    <x v="12"/>
    <x v="1"/>
    <n v="92055"/>
    <d v="1899-12-30T08:50:00"/>
    <d v="1899-12-30T15:10:00"/>
    <d v="2016-02-16T09:29:53"/>
    <d v="2016-02-16T09:39:54"/>
    <n v="601"/>
    <n v="10"/>
    <n v="50"/>
    <x v="0"/>
    <d v="1899-12-30T00:10:01"/>
    <n v="1"/>
    <d v="1899-12-30T09:29:53"/>
    <d v="1899-12-30T09:39:54"/>
  </r>
  <r>
    <x v="12"/>
    <x v="2"/>
    <n v="92125"/>
    <d v="1899-12-30T08:50:00"/>
    <d v="1899-12-30T15:10:00"/>
    <d v="2016-02-16T09:49:49"/>
    <d v="2016-02-16T09:59:59"/>
    <n v="610"/>
    <n v="10"/>
    <n v="50"/>
    <x v="0"/>
    <d v="1899-12-30T00:10:10"/>
    <n v="1"/>
    <d v="1899-12-30T09:49:49"/>
    <d v="1899-12-30T09:59:59"/>
  </r>
  <r>
    <x v="12"/>
    <x v="6"/>
    <n v="92214"/>
    <d v="1899-12-30T08:40:00"/>
    <d v="1899-12-30T15:00:00"/>
    <d v="2016-02-16T09:51:26"/>
    <d v="2016-02-16T09:53:01"/>
    <n v="95"/>
    <n v="2"/>
    <n v="50"/>
    <x v="2"/>
    <d v="1899-12-30T00:01:35"/>
    <n v="1"/>
    <d v="1899-12-30T09:51:26"/>
    <d v="1899-12-30T09:53:01"/>
  </r>
  <r>
    <x v="12"/>
    <x v="1"/>
    <n v="92055"/>
    <d v="1899-12-30T08:50:00"/>
    <d v="1899-12-30T15:10:00"/>
    <d v="2016-02-16T10:04:25"/>
    <d v="2016-02-16T10:07:45"/>
    <n v="200"/>
    <n v="3"/>
    <n v="50"/>
    <x v="2"/>
    <d v="1899-12-30T00:03:20"/>
    <n v="1"/>
    <d v="1899-12-30T10:04:25"/>
    <d v="1899-12-30T10:07:45"/>
  </r>
  <r>
    <x v="12"/>
    <x v="5"/>
    <n v="92120"/>
    <d v="1899-12-30T08:50:00"/>
    <d v="1899-12-30T15:10:00"/>
    <d v="2016-02-16T10:10:16"/>
    <d v="2016-02-16T10:20:40"/>
    <n v="624"/>
    <n v="10"/>
    <n v="50"/>
    <x v="0"/>
    <d v="1899-12-30T00:10:24"/>
    <n v="1"/>
    <d v="1899-12-30T10:10:16"/>
    <d v="1899-12-30T10:20:40"/>
  </r>
  <r>
    <x v="12"/>
    <x v="4"/>
    <n v="95173"/>
    <d v="1899-12-30T11:40:00"/>
    <d v="1899-12-30T18:00:00"/>
    <d v="2016-02-16T10:10:21"/>
    <d v="2016-02-16T10:20:38"/>
    <n v="617"/>
    <n v="10"/>
    <n v="50"/>
    <x v="0"/>
    <d v="1899-12-30T00:10:17"/>
    <n v="1"/>
    <d v="1899-12-30T10:10:21"/>
    <d v="1899-12-30T10:20:38"/>
  </r>
  <r>
    <x v="12"/>
    <x v="18"/>
    <n v="92137"/>
    <d v="1899-12-30T08:40:00"/>
    <d v="1899-12-30T15:00:00"/>
    <d v="2016-02-16T10:19:59"/>
    <d v="2016-02-16T10:30:57"/>
    <n v="658"/>
    <n v="11"/>
    <n v="50"/>
    <x v="0"/>
    <d v="1899-12-30T00:10:58"/>
    <n v="1"/>
    <d v="1899-12-30T10:19:59"/>
    <d v="1899-12-30T10:30:57"/>
  </r>
  <r>
    <x v="12"/>
    <x v="6"/>
    <n v="92214"/>
    <d v="1899-12-30T08:40:00"/>
    <d v="1899-12-30T15:00:00"/>
    <d v="2016-02-16T10:20:44"/>
    <d v="2016-02-16T10:31:30"/>
    <n v="646"/>
    <n v="11"/>
    <n v="50"/>
    <x v="0"/>
    <d v="1899-12-30T00:10:46"/>
    <n v="1"/>
    <d v="1899-12-30T10:20:44"/>
    <d v="1899-12-30T10:31:30"/>
  </r>
  <r>
    <x v="12"/>
    <x v="7"/>
    <n v="92092"/>
    <d v="1899-12-30T08:50:00"/>
    <d v="1899-12-30T15:10:00"/>
    <d v="2016-02-16T10:40:00"/>
    <d v="2016-02-16T10:50:23"/>
    <n v="623"/>
    <n v="10"/>
    <n v="50"/>
    <x v="0"/>
    <d v="1899-12-30T00:10:23"/>
    <n v="1"/>
    <d v="1899-12-30T10:40:00"/>
    <d v="1899-12-30T10:50:23"/>
  </r>
  <r>
    <x v="12"/>
    <x v="5"/>
    <n v="92120"/>
    <d v="1899-12-30T08:50:00"/>
    <d v="1899-12-30T15:10:00"/>
    <d v="2016-02-16T11:00:39"/>
    <d v="2016-02-16T11:20:50"/>
    <n v="1211"/>
    <n v="20"/>
    <n v="50"/>
    <x v="1"/>
    <d v="1899-12-30T00:20:11"/>
    <n v="1"/>
    <d v="1899-12-30T11:00:39"/>
    <d v="1899-12-30T11:20:50"/>
  </r>
  <r>
    <x v="12"/>
    <x v="1"/>
    <n v="92055"/>
    <d v="1899-12-30T08:50:00"/>
    <d v="1899-12-30T15:10:00"/>
    <d v="2016-02-16T11:13:11"/>
    <d v="2016-02-16T11:16:39"/>
    <n v="208"/>
    <n v="3"/>
    <n v="50"/>
    <x v="2"/>
    <d v="1899-12-30T00:03:28"/>
    <n v="2"/>
    <d v="1899-12-30T11:13:11"/>
    <d v="1899-12-30T11:16:39"/>
  </r>
  <r>
    <x v="12"/>
    <x v="1"/>
    <n v="92055"/>
    <d v="1899-12-30T08:50:00"/>
    <d v="1899-12-30T15:10:00"/>
    <d v="2016-02-16T11:17:53"/>
    <d v="2016-02-16T11:21:33"/>
    <n v="220"/>
    <n v="4"/>
    <n v="50"/>
    <x v="2"/>
    <d v="1899-12-30T00:03:40"/>
    <n v="3"/>
    <d v="1899-12-30T11:17:53"/>
    <d v="1899-12-30T11:21:33"/>
  </r>
  <r>
    <x v="12"/>
    <x v="2"/>
    <n v="92125"/>
    <d v="1899-12-30T08:50:00"/>
    <d v="1899-12-30T15:10:00"/>
    <d v="2016-02-16T11:20:04"/>
    <d v="2016-02-16T11:41:35"/>
    <n v="1291"/>
    <n v="21"/>
    <n v="50"/>
    <x v="1"/>
    <d v="1899-12-30T00:21:31"/>
    <n v="1"/>
    <d v="1899-12-30T11:20:04"/>
    <d v="1899-12-30T11:41:35"/>
  </r>
  <r>
    <x v="12"/>
    <x v="0"/>
    <n v="92044"/>
    <d v="1899-12-30T08:00:00"/>
    <d v="1899-12-30T14:20:00"/>
    <d v="2016-02-16T11:21:49"/>
    <d v="2016-02-16T11:41:15"/>
    <n v="1166"/>
    <n v="20"/>
    <n v="50"/>
    <x v="1"/>
    <d v="1899-12-30T00:19:26"/>
    <n v="1"/>
    <d v="1899-12-30T11:21:49"/>
    <d v="1899-12-30T11:41:15"/>
  </r>
  <r>
    <x v="12"/>
    <x v="1"/>
    <n v="92055"/>
    <d v="1899-12-30T08:50:00"/>
    <d v="1899-12-30T15:10:00"/>
    <d v="2016-02-16T11:40:02"/>
    <d v="2016-02-16T12:00:25"/>
    <n v="1223"/>
    <n v="20"/>
    <n v="50"/>
    <x v="1"/>
    <d v="1899-12-30T00:20:23"/>
    <n v="1"/>
    <d v="1899-12-30T11:40:02"/>
    <d v="1899-12-30T12:00:25"/>
  </r>
  <r>
    <x v="12"/>
    <x v="7"/>
    <n v="92092"/>
    <d v="1899-12-30T08:50:00"/>
    <d v="1899-12-30T15:10:00"/>
    <d v="2016-02-16T12:01:08"/>
    <d v="2016-02-16T12:21:21"/>
    <n v="1213"/>
    <n v="20"/>
    <n v="50"/>
    <x v="1"/>
    <d v="1899-12-30T00:20:13"/>
    <n v="1"/>
    <d v="1899-12-30T12:01:08"/>
    <d v="1899-12-30T12:21:21"/>
  </r>
  <r>
    <x v="12"/>
    <x v="6"/>
    <n v="92214"/>
    <d v="1899-12-30T08:40:00"/>
    <d v="1899-12-30T15:00:00"/>
    <d v="2016-02-16T12:12:42"/>
    <d v="2016-02-16T12:33:37"/>
    <n v="1255"/>
    <n v="21"/>
    <n v="50"/>
    <x v="1"/>
    <d v="1899-12-30T00:20:55"/>
    <n v="1"/>
    <d v="1899-12-30T12:12:42"/>
    <d v="1899-12-30T12:33:37"/>
  </r>
  <r>
    <x v="12"/>
    <x v="18"/>
    <n v="92137"/>
    <d v="1899-12-30T08:40:00"/>
    <d v="1899-12-30T15:00:00"/>
    <d v="2016-02-16T12:20:05"/>
    <d v="2016-02-16T12:40:17"/>
    <n v="1212"/>
    <n v="20"/>
    <n v="50"/>
    <x v="1"/>
    <d v="1899-12-30T00:20:12"/>
    <n v="1"/>
    <d v="1899-12-30T12:20:05"/>
    <d v="1899-12-30T12:40:17"/>
  </r>
  <r>
    <x v="12"/>
    <x v="0"/>
    <n v="92044"/>
    <d v="1899-12-30T08:00:00"/>
    <d v="1899-12-30T14:20:00"/>
    <d v="2016-02-16T12:30:03"/>
    <d v="2016-02-16T12:40:19"/>
    <n v="616"/>
    <n v="10"/>
    <n v="50"/>
    <x v="0"/>
    <d v="1899-12-30T00:10:16"/>
    <n v="2"/>
    <d v="1899-12-30T12:30:03"/>
    <d v="1899-12-30T12:40:19"/>
  </r>
  <r>
    <x v="12"/>
    <x v="1"/>
    <n v="92055"/>
    <d v="1899-12-30T08:50:00"/>
    <d v="1899-12-30T15:10:00"/>
    <d v="2016-02-16T12:40:21"/>
    <d v="2016-02-16T12:50:15"/>
    <n v="594"/>
    <n v="10"/>
    <n v="50"/>
    <x v="0"/>
    <d v="1899-12-30T00:09:54"/>
    <n v="2"/>
    <d v="1899-12-30T12:40:21"/>
    <d v="1899-12-30T12:50:15"/>
  </r>
  <r>
    <x v="12"/>
    <x v="4"/>
    <n v="95173"/>
    <d v="1899-12-30T11:40:00"/>
    <d v="1899-12-30T18:00:00"/>
    <d v="2016-02-16T12:50:21"/>
    <d v="2016-02-16T13:10:44"/>
    <n v="1223"/>
    <n v="20"/>
    <n v="50"/>
    <x v="1"/>
    <d v="1899-12-30T00:20:23"/>
    <n v="1"/>
    <d v="1899-12-30T12:50:21"/>
    <d v="1899-12-30T13:10:44"/>
  </r>
  <r>
    <x v="12"/>
    <x v="2"/>
    <n v="92125"/>
    <d v="1899-12-30T08:50:00"/>
    <d v="1899-12-30T15:10:00"/>
    <d v="2016-02-16T13:10:05"/>
    <d v="2016-02-16T13:20:27"/>
    <n v="622"/>
    <n v="10"/>
    <n v="50"/>
    <x v="0"/>
    <d v="1899-12-30T00:10:22"/>
    <n v="2"/>
    <d v="1899-12-30T13:10:05"/>
    <d v="1899-12-30T13:20:27"/>
  </r>
  <r>
    <x v="12"/>
    <x v="7"/>
    <n v="92092"/>
    <d v="1899-12-30T08:50:00"/>
    <d v="1899-12-30T15:10:00"/>
    <d v="2016-02-16T13:10:07"/>
    <d v="2016-02-16T13:20:24"/>
    <n v="617"/>
    <n v="10"/>
    <n v="50"/>
    <x v="0"/>
    <d v="1899-12-30T00:10:17"/>
    <n v="2"/>
    <d v="1899-12-30T13:10:07"/>
    <d v="1899-12-30T13:20:24"/>
  </r>
  <r>
    <x v="12"/>
    <x v="6"/>
    <n v="92214"/>
    <d v="1899-12-30T08:40:00"/>
    <d v="1899-12-30T15:00:00"/>
    <d v="2016-02-16T13:20:04"/>
    <d v="2016-02-16T13:30:41"/>
    <n v="637"/>
    <n v="10"/>
    <n v="50"/>
    <x v="0"/>
    <d v="1899-12-30T00:10:37"/>
    <n v="2"/>
    <d v="1899-12-30T13:20:04"/>
    <d v="1899-12-30T13:30:41"/>
  </r>
  <r>
    <x v="12"/>
    <x v="5"/>
    <n v="92120"/>
    <d v="1899-12-30T08:50:00"/>
    <d v="1899-12-30T15:10:00"/>
    <d v="2016-02-16T13:21:46"/>
    <d v="2016-02-16T13:32:53"/>
    <n v="667"/>
    <n v="11"/>
    <n v="50"/>
    <x v="0"/>
    <d v="1899-12-30T00:11:07"/>
    <n v="2"/>
    <d v="1899-12-30T13:21:46"/>
    <d v="1899-12-30T13:32:53"/>
  </r>
  <r>
    <x v="12"/>
    <x v="4"/>
    <n v="95173"/>
    <d v="1899-12-30T11:40:00"/>
    <d v="1899-12-30T18:00:00"/>
    <d v="2016-02-16T13:25:01"/>
    <d v="2016-02-16T13:39:12"/>
    <n v="851"/>
    <n v="14"/>
    <n v="50"/>
    <x v="2"/>
    <d v="1899-12-30T00:14:11"/>
    <n v="1"/>
    <d v="1899-12-30T13:25:01"/>
    <d v="1899-12-30T13:39:12"/>
  </r>
  <r>
    <x v="12"/>
    <x v="18"/>
    <n v="92137"/>
    <d v="1899-12-30T08:40:00"/>
    <d v="1899-12-30T15:00:00"/>
    <d v="2016-02-16T13:40:58"/>
    <d v="2016-02-16T13:50:08"/>
    <n v="550"/>
    <n v="10"/>
    <n v="50"/>
    <x v="0"/>
    <d v="1899-12-30T00:09:10"/>
    <n v="2"/>
    <d v="1899-12-30T13:40:58"/>
    <d v="1899-12-30T13:50:08"/>
  </r>
  <r>
    <x v="12"/>
    <x v="4"/>
    <n v="95173"/>
    <d v="1899-12-30T11:40:00"/>
    <d v="1899-12-30T18:00:00"/>
    <d v="2016-02-16T13:50:18"/>
    <d v="2016-02-16T14:01:09"/>
    <n v="651"/>
    <n v="11"/>
    <n v="50"/>
    <x v="0"/>
    <d v="1899-12-30T00:10:51"/>
    <n v="2"/>
    <d v="1899-12-30T13:50:18"/>
    <d v="1899-12-30T14:01:09"/>
  </r>
  <r>
    <x v="12"/>
    <x v="6"/>
    <n v="92214"/>
    <d v="1899-12-30T08:40:00"/>
    <d v="1899-12-30T15:00:00"/>
    <d v="2016-02-16T14:26:56"/>
    <d v="2016-02-16T14:29:46"/>
    <n v="170"/>
    <n v="3"/>
    <n v="50"/>
    <x v="2"/>
    <d v="1899-12-30T00:02:50"/>
    <n v="2"/>
    <d v="1899-12-30T14:26:56"/>
    <d v="1899-12-30T14:29:46"/>
  </r>
  <r>
    <x v="12"/>
    <x v="15"/>
    <n v="95061"/>
    <d v="1899-12-30T15:00:00"/>
    <d v="1899-12-30T21:20:00"/>
    <d v="2016-02-16T15:00:52"/>
    <d v="2016-02-16T15:32:53"/>
    <n v="1921"/>
    <n v="32"/>
    <n v="50"/>
    <x v="2"/>
    <d v="1899-12-30T00:32:01"/>
    <n v="1"/>
    <d v="1899-12-30T15:00:52"/>
    <d v="1899-12-30T15:32:53"/>
  </r>
  <r>
    <x v="12"/>
    <x v="14"/>
    <n v="92030"/>
    <d v="1899-12-30T15:00:00"/>
    <d v="1899-12-30T21:20:00"/>
    <d v="2016-02-16T15:04:16"/>
    <d v="2016-02-16T21:20:27"/>
    <n v="22571"/>
    <n v="376"/>
    <n v="0"/>
    <x v="2"/>
    <d v="1899-12-30T06:16:11"/>
    <n v="1"/>
    <d v="1899-12-30T15:04:16"/>
    <d v="1899-12-30T21:20:27"/>
  </r>
  <r>
    <x v="12"/>
    <x v="14"/>
    <n v="92030"/>
    <d v="1899-12-30T15:00:00"/>
    <d v="1899-12-30T21:20:00"/>
    <d v="2016-02-16T15:04:16"/>
    <d v="2016-02-16T15:05:20"/>
    <n v="64"/>
    <n v="1"/>
    <n v="50"/>
    <x v="2"/>
    <d v="1899-12-30T00:01:04"/>
    <n v="2"/>
    <d v="1899-12-30T15:04:16"/>
    <d v="1899-12-30T15:05:20"/>
  </r>
  <r>
    <x v="12"/>
    <x v="8"/>
    <n v="95049"/>
    <d v="1899-12-30T15:00:00"/>
    <d v="1899-12-30T21:20:00"/>
    <d v="2016-02-16T15:32:56"/>
    <d v="2016-02-16T15:43:06"/>
    <n v="610"/>
    <n v="11"/>
    <n v="50"/>
    <x v="0"/>
    <d v="1899-12-30T00:10:10"/>
    <n v="1"/>
    <d v="1899-12-30T15:32:56"/>
    <d v="1899-12-30T15:43:06"/>
  </r>
  <r>
    <x v="12"/>
    <x v="9"/>
    <n v="92031"/>
    <d v="1899-12-30T14:00:00"/>
    <d v="1899-12-30T20:20:00"/>
    <d v="2016-02-16T15:42:58"/>
    <d v="2016-02-16T15:53:15"/>
    <n v="617"/>
    <n v="11"/>
    <n v="50"/>
    <x v="0"/>
    <d v="1899-12-30T00:10:17"/>
    <n v="1"/>
    <d v="1899-12-30T15:42:58"/>
    <d v="1899-12-30T15:53:15"/>
  </r>
  <r>
    <x v="12"/>
    <x v="10"/>
    <n v="95005"/>
    <d v="1899-12-30T14:00:00"/>
    <d v="1899-12-30T20:20:00"/>
    <d v="2016-02-16T16:02:11"/>
    <d v="2016-02-16T16:11:47"/>
    <n v="576"/>
    <n v="9"/>
    <n v="50"/>
    <x v="0"/>
    <d v="1899-12-30T00:09:36"/>
    <n v="1"/>
    <d v="1899-12-30T16:02:11"/>
    <d v="1899-12-30T16:11:47"/>
  </r>
  <r>
    <x v="12"/>
    <x v="11"/>
    <n v="93346"/>
    <d v="1899-12-30T15:00:00"/>
    <d v="1899-12-30T21:20:00"/>
    <d v="2016-02-16T16:02:18"/>
    <d v="2016-02-16T16:11:19"/>
    <n v="541"/>
    <n v="9"/>
    <n v="50"/>
    <x v="0"/>
    <d v="1899-12-30T00:09:01"/>
    <n v="1"/>
    <d v="1899-12-30T16:02:18"/>
    <d v="1899-12-30T16:11:19"/>
  </r>
  <r>
    <x v="12"/>
    <x v="13"/>
    <n v="93528"/>
    <d v="1899-12-30T14:50:00"/>
    <d v="1899-12-30T21:10:00"/>
    <d v="2016-02-16T16:29:46"/>
    <d v="2016-02-16T16:41:58"/>
    <n v="732"/>
    <n v="12"/>
    <n v="50"/>
    <x v="0"/>
    <d v="1899-12-30T00:12:12"/>
    <n v="1"/>
    <d v="1899-12-30T16:29:46"/>
    <d v="1899-12-30T16:41:58"/>
  </r>
  <r>
    <x v="12"/>
    <x v="14"/>
    <n v="92030"/>
    <d v="1899-12-30T15:00:00"/>
    <d v="1899-12-30T21:20:00"/>
    <d v="2016-02-16T16:36:28"/>
    <d v="2016-02-16T16:46:48"/>
    <n v="620"/>
    <n v="10"/>
    <n v="50"/>
    <x v="0"/>
    <d v="1899-12-30T00:10:20"/>
    <n v="1"/>
    <d v="1899-12-30T16:36:28"/>
    <d v="1899-12-30T16:46:48"/>
  </r>
  <r>
    <x v="12"/>
    <x v="15"/>
    <n v="95061"/>
    <d v="1899-12-30T15:00:00"/>
    <d v="1899-12-30T21:20:00"/>
    <d v="2016-02-16T16:42:30"/>
    <d v="2016-02-16T16:52:35"/>
    <n v="605"/>
    <n v="10"/>
    <n v="50"/>
    <x v="0"/>
    <d v="1899-12-30T00:10:05"/>
    <n v="1"/>
    <d v="1899-12-30T16:42:30"/>
    <d v="1899-12-30T16:52:35"/>
  </r>
  <r>
    <x v="12"/>
    <x v="16"/>
    <n v="92065"/>
    <d v="1899-12-30T15:00:00"/>
    <d v="1899-12-30T21:20:00"/>
    <d v="2016-02-16T16:42:32"/>
    <d v="2016-02-16T17:32:02"/>
    <n v="2970"/>
    <n v="50"/>
    <n v="50"/>
    <x v="0"/>
    <d v="1899-12-30T00:49:30"/>
    <n v="1"/>
    <d v="1899-12-30T16:42:32"/>
    <d v="1899-12-30T17:32:02"/>
  </r>
  <r>
    <x v="12"/>
    <x v="10"/>
    <n v="95005"/>
    <d v="1899-12-30T14:00:00"/>
    <d v="1899-12-30T20:20:00"/>
    <d v="2016-02-16T17:04:55"/>
    <d v="2016-02-16T17:26:34"/>
    <n v="1299"/>
    <n v="22"/>
    <n v="50"/>
    <x v="1"/>
    <d v="1899-12-30T00:21:39"/>
    <n v="1"/>
    <d v="1899-12-30T17:04:55"/>
    <d v="1899-12-30T17:26:34"/>
  </r>
  <r>
    <x v="12"/>
    <x v="15"/>
    <n v="95061"/>
    <d v="1899-12-30T15:00:00"/>
    <d v="1899-12-30T21:20:00"/>
    <d v="2016-02-16T17:29:59"/>
    <d v="2016-02-16T17:46:14"/>
    <n v="975"/>
    <n v="17"/>
    <n v="50"/>
    <x v="2"/>
    <d v="1899-12-30T00:16:15"/>
    <n v="2"/>
    <d v="1899-12-30T17:29:59"/>
    <d v="1899-12-30T17:46:14"/>
  </r>
  <r>
    <x v="12"/>
    <x v="8"/>
    <n v="95049"/>
    <d v="1899-12-30T15:00:00"/>
    <d v="1899-12-30T21:20:00"/>
    <d v="2016-02-16T17:31:37"/>
    <d v="2016-02-16T17:51:04"/>
    <n v="1167"/>
    <n v="20"/>
    <n v="50"/>
    <x v="1"/>
    <d v="1899-12-30T00:19:27"/>
    <n v="1"/>
    <d v="1899-12-30T17:31:37"/>
    <d v="1899-12-30T17:51:04"/>
  </r>
  <r>
    <x v="12"/>
    <x v="9"/>
    <n v="92031"/>
    <d v="1899-12-30T14:00:00"/>
    <d v="1899-12-30T20:20:00"/>
    <d v="2016-02-16T17:44:14"/>
    <d v="2016-02-16T18:04:21"/>
    <n v="1207"/>
    <n v="20"/>
    <n v="50"/>
    <x v="1"/>
    <d v="1899-12-30T00:20:07"/>
    <n v="1"/>
    <d v="1899-12-30T17:44:14"/>
    <d v="1899-12-30T18:04:21"/>
  </r>
  <r>
    <x v="12"/>
    <x v="16"/>
    <n v="92065"/>
    <d v="1899-12-30T15:00:00"/>
    <d v="1899-12-30T21:20:00"/>
    <d v="2016-02-16T17:45:09"/>
    <d v="2016-02-16T17:49:08"/>
    <n v="239"/>
    <n v="4"/>
    <n v="50"/>
    <x v="2"/>
    <d v="1899-12-30T00:03:59"/>
    <n v="1"/>
    <d v="1899-12-30T17:45:09"/>
    <d v="1899-12-30T17:49:08"/>
  </r>
  <r>
    <x v="12"/>
    <x v="13"/>
    <n v="93528"/>
    <d v="1899-12-30T14:50:00"/>
    <d v="1899-12-30T21:10:00"/>
    <d v="2016-02-16T17:47:37"/>
    <d v="2016-02-16T17:54:51"/>
    <n v="434"/>
    <n v="7"/>
    <n v="50"/>
    <x v="2"/>
    <d v="1899-12-30T00:07:14"/>
    <n v="1"/>
    <d v="1899-12-30T17:47:37"/>
    <d v="1899-12-30T17:54:51"/>
  </r>
  <r>
    <x v="12"/>
    <x v="8"/>
    <n v="95049"/>
    <d v="1899-12-30T15:00:00"/>
    <d v="1899-12-30T21:20:00"/>
    <d v="2016-02-16T17:56:27"/>
    <d v="2016-02-16T18:20:11"/>
    <n v="1424"/>
    <n v="24"/>
    <n v="50"/>
    <x v="2"/>
    <d v="1899-12-30T00:23:44"/>
    <n v="1"/>
    <d v="1899-12-30T17:56:27"/>
    <d v="1899-12-30T18:20:11"/>
  </r>
  <r>
    <x v="12"/>
    <x v="11"/>
    <n v="93346"/>
    <d v="1899-12-30T15:00:00"/>
    <d v="1899-12-30T21:20:00"/>
    <d v="2016-02-16T18:05:48"/>
    <d v="2016-02-16T18:26:02"/>
    <n v="1214"/>
    <n v="21"/>
    <n v="50"/>
    <x v="1"/>
    <d v="1899-12-30T00:20:14"/>
    <n v="1"/>
    <d v="1899-12-30T18:05:48"/>
    <d v="1899-12-30T18:26:02"/>
  </r>
  <r>
    <x v="12"/>
    <x v="14"/>
    <n v="92030"/>
    <d v="1899-12-30T15:00:00"/>
    <d v="1899-12-30T21:20:00"/>
    <d v="2016-02-16T18:20:12"/>
    <d v="2016-02-16T18:27:36"/>
    <n v="444"/>
    <n v="7"/>
    <n v="50"/>
    <x v="2"/>
    <d v="1899-12-30T00:07:24"/>
    <n v="3"/>
    <d v="1899-12-30T18:20:12"/>
    <d v="1899-12-30T18:27:36"/>
  </r>
  <r>
    <x v="12"/>
    <x v="16"/>
    <n v="92065"/>
    <d v="1899-12-30T15:00:00"/>
    <d v="1899-12-30T21:20:00"/>
    <d v="2016-02-16T18:23:56"/>
    <d v="2016-02-16T18:43:12"/>
    <n v="1156"/>
    <n v="20"/>
    <n v="50"/>
    <x v="1"/>
    <d v="1899-12-30T00:19:16"/>
    <n v="1"/>
    <d v="1899-12-30T18:23:56"/>
    <d v="1899-12-30T18:43:12"/>
  </r>
  <r>
    <x v="12"/>
    <x v="11"/>
    <n v="93346"/>
    <d v="1899-12-30T15:00:00"/>
    <d v="1899-12-30T21:20:00"/>
    <d v="2016-02-16T18:28:33"/>
    <d v="2016-02-16T18:38:16"/>
    <n v="583"/>
    <n v="10"/>
    <n v="50"/>
    <x v="2"/>
    <d v="1899-12-30T00:09:43"/>
    <n v="1"/>
    <d v="1899-12-30T18:28:33"/>
    <d v="1899-12-30T18:38:16"/>
  </r>
  <r>
    <x v="12"/>
    <x v="9"/>
    <n v="92031"/>
    <d v="1899-12-30T14:00:00"/>
    <d v="1899-12-30T20:20:00"/>
    <d v="2016-02-16T18:38:48"/>
    <d v="2016-02-16T18:44:18"/>
    <n v="330"/>
    <n v="6"/>
    <n v="50"/>
    <x v="2"/>
    <d v="1899-12-30T00:05:30"/>
    <n v="1"/>
    <d v="1899-12-30T18:38:48"/>
    <d v="1899-12-30T18:44:18"/>
  </r>
  <r>
    <x v="12"/>
    <x v="13"/>
    <n v="93528"/>
    <d v="1899-12-30T14:50:00"/>
    <d v="1899-12-30T21:10:00"/>
    <d v="2016-02-16T18:39:49"/>
    <d v="2016-02-16T19:02:04"/>
    <n v="1335"/>
    <n v="23"/>
    <n v="50"/>
    <x v="1"/>
    <d v="1899-12-30T00:22:15"/>
    <n v="1"/>
    <d v="1899-12-30T18:39:49"/>
    <d v="1899-12-30T19:02:04"/>
  </r>
  <r>
    <x v="12"/>
    <x v="10"/>
    <n v="95005"/>
    <d v="1899-12-30T14:00:00"/>
    <d v="1899-12-30T20:20:00"/>
    <d v="2016-02-16T19:02:01"/>
    <d v="2016-02-16T19:07:07"/>
    <n v="306"/>
    <n v="5"/>
    <n v="50"/>
    <x v="2"/>
    <d v="1899-12-30T00:05:06"/>
    <n v="1"/>
    <d v="1899-12-30T19:02:01"/>
    <d v="1899-12-30T19:07:07"/>
  </r>
  <r>
    <x v="12"/>
    <x v="10"/>
    <n v="95005"/>
    <d v="1899-12-30T14:00:00"/>
    <d v="1899-12-30T20:20:00"/>
    <d v="2016-02-16T19:07:07"/>
    <d v="2016-02-16T19:18:08"/>
    <n v="661"/>
    <n v="11"/>
    <n v="50"/>
    <x v="0"/>
    <d v="1899-12-30T00:11:01"/>
    <n v="2"/>
    <d v="1899-12-30T19:07:07"/>
    <d v="1899-12-30T19:18:08"/>
  </r>
  <r>
    <x v="12"/>
    <x v="15"/>
    <n v="95061"/>
    <d v="1899-12-30T15:00:00"/>
    <d v="1899-12-30T21:20:00"/>
    <d v="2016-02-16T19:11:16"/>
    <d v="2016-02-16T19:31:13"/>
    <n v="1197"/>
    <n v="20"/>
    <n v="50"/>
    <x v="1"/>
    <d v="1899-12-30T00:19:57"/>
    <n v="1"/>
    <d v="1899-12-30T19:11:16"/>
    <d v="1899-12-30T19:31:13"/>
  </r>
  <r>
    <x v="12"/>
    <x v="8"/>
    <n v="95049"/>
    <d v="1899-12-30T15:00:00"/>
    <d v="1899-12-30T21:20:00"/>
    <d v="2016-02-16T19:11:21"/>
    <d v="2016-02-16T19:21:11"/>
    <n v="590"/>
    <n v="10"/>
    <n v="50"/>
    <x v="0"/>
    <d v="1899-12-30T00:09:50"/>
    <n v="2"/>
    <d v="1899-12-30T19:11:21"/>
    <d v="1899-12-30T19:21:11"/>
  </r>
  <r>
    <x v="12"/>
    <x v="9"/>
    <n v="92031"/>
    <d v="1899-12-30T14:00:00"/>
    <d v="1899-12-30T20:20:00"/>
    <d v="2016-02-16T19:21:52"/>
    <d v="2016-02-16T19:32:20"/>
    <n v="628"/>
    <n v="11"/>
    <n v="50"/>
    <x v="0"/>
    <d v="1899-12-30T00:10:28"/>
    <n v="2"/>
    <d v="1899-12-30T19:21:52"/>
    <d v="1899-12-30T19:32:20"/>
  </r>
  <r>
    <x v="12"/>
    <x v="11"/>
    <n v="93346"/>
    <d v="1899-12-30T15:00:00"/>
    <d v="1899-12-30T21:20:00"/>
    <d v="2016-02-16T19:33:56"/>
    <d v="2016-02-16T19:45:07"/>
    <n v="671"/>
    <n v="12"/>
    <n v="50"/>
    <x v="0"/>
    <d v="1899-12-30T00:11:11"/>
    <n v="2"/>
    <d v="1899-12-30T19:33:56"/>
    <d v="1899-12-30T19:45:07"/>
  </r>
  <r>
    <x v="12"/>
    <x v="16"/>
    <n v="92065"/>
    <d v="1899-12-30T15:00:00"/>
    <d v="1899-12-30T21:20:00"/>
    <d v="2016-02-16T19:41:34"/>
    <d v="2016-02-16T21:20:27"/>
    <n v="5933"/>
    <n v="99"/>
    <n v="50"/>
    <x v="0"/>
    <d v="1899-12-30T01:38:53"/>
    <n v="2"/>
    <d v="1899-12-30T19:41:34"/>
    <d v="1899-12-30T21:20:27"/>
  </r>
  <r>
    <x v="12"/>
    <x v="13"/>
    <n v="93528"/>
    <d v="1899-12-30T14:50:00"/>
    <d v="1899-12-30T21:10:00"/>
    <d v="2016-02-16T19:50:00"/>
    <d v="2016-02-16T20:00:56"/>
    <n v="656"/>
    <n v="10"/>
    <n v="50"/>
    <x v="0"/>
    <d v="1899-12-30T00:10:56"/>
    <n v="2"/>
    <d v="1899-12-30T19:50:00"/>
    <d v="1899-12-30T20:00:56"/>
  </r>
  <r>
    <x v="12"/>
    <x v="15"/>
    <n v="95061"/>
    <d v="1899-12-30T15:00:00"/>
    <d v="1899-12-30T21:20:00"/>
    <d v="2016-02-16T20:00:12"/>
    <d v="2016-02-16T20:11:30"/>
    <n v="678"/>
    <n v="11"/>
    <n v="50"/>
    <x v="0"/>
    <d v="1899-12-30T00:11:18"/>
    <n v="2"/>
    <d v="1899-12-30T20:00:12"/>
    <d v="1899-12-30T20:11:30"/>
  </r>
  <r>
    <x v="12"/>
    <x v="14"/>
    <n v="92030"/>
    <d v="1899-12-30T15:00:00"/>
    <d v="1899-12-30T21:20:00"/>
    <d v="2016-02-16T20:11:41"/>
    <d v="2016-02-16T20:21:00"/>
    <n v="559"/>
    <n v="10"/>
    <n v="50"/>
    <x v="0"/>
    <d v="1899-12-30T00:09:19"/>
    <n v="2"/>
    <d v="1899-12-30T20:11:41"/>
    <d v="1899-12-30T20:21:00"/>
  </r>
  <r>
    <x v="13"/>
    <x v="0"/>
    <n v="92044"/>
    <d v="1899-12-30T08:00:00"/>
    <d v="1899-12-30T14:20:00"/>
    <d v="2016-02-17T09:20:27"/>
    <d v="2016-02-17T09:30:22"/>
    <n v="595"/>
    <n v="10"/>
    <n v="50"/>
    <x v="0"/>
    <d v="1899-12-30T00:09:55"/>
    <n v="1"/>
    <d v="1899-12-30T09:20:27"/>
    <d v="1899-12-30T09:30:22"/>
  </r>
  <r>
    <x v="13"/>
    <x v="1"/>
    <n v="92055"/>
    <d v="1899-12-30T08:50:00"/>
    <d v="1899-12-30T15:10:00"/>
    <d v="2016-02-17T09:31:30"/>
    <d v="2016-02-17T09:41:16"/>
    <n v="586"/>
    <n v="10"/>
    <n v="50"/>
    <x v="0"/>
    <d v="1899-12-30T00:09:46"/>
    <n v="1"/>
    <d v="1899-12-30T09:31:30"/>
    <d v="1899-12-30T09:41:16"/>
  </r>
  <r>
    <x v="13"/>
    <x v="3"/>
    <n v="92136"/>
    <d v="1899-12-30T08:40:00"/>
    <d v="1899-12-30T15:00:00"/>
    <d v="2016-02-17T10:01:51"/>
    <d v="2016-02-17T10:11:23"/>
    <n v="572"/>
    <n v="10"/>
    <n v="50"/>
    <x v="0"/>
    <d v="1899-12-30T00:09:32"/>
    <n v="1"/>
    <d v="1899-12-30T10:01:51"/>
    <d v="1899-12-30T10:11:23"/>
  </r>
  <r>
    <x v="13"/>
    <x v="2"/>
    <n v="92125"/>
    <d v="1899-12-30T08:50:00"/>
    <d v="1899-12-30T15:10:00"/>
    <d v="2016-02-17T10:02:04"/>
    <d v="2016-02-17T10:11:29"/>
    <n v="565"/>
    <n v="9"/>
    <n v="50"/>
    <x v="0"/>
    <d v="1899-12-30T00:09:25"/>
    <n v="1"/>
    <d v="1899-12-30T10:02:04"/>
    <d v="1899-12-30T10:11:29"/>
  </r>
  <r>
    <x v="13"/>
    <x v="4"/>
    <n v="95173"/>
    <d v="1899-12-30T11:40:00"/>
    <d v="1899-12-30T18:00:00"/>
    <d v="2016-02-17T10:10:56"/>
    <d v="2016-02-17T10:21:26"/>
    <n v="630"/>
    <n v="11"/>
    <n v="50"/>
    <x v="0"/>
    <d v="1899-12-30T00:10:30"/>
    <n v="1"/>
    <d v="1899-12-30T10:10:56"/>
    <d v="1899-12-30T10:21:26"/>
  </r>
  <r>
    <x v="13"/>
    <x v="5"/>
    <n v="92120"/>
    <d v="1899-12-30T08:50:00"/>
    <d v="1899-12-30T15:10:00"/>
    <d v="2016-02-17T10:11:28"/>
    <d v="2016-02-17T10:21:18"/>
    <n v="590"/>
    <n v="10"/>
    <n v="50"/>
    <x v="0"/>
    <d v="1899-12-30T00:09:50"/>
    <n v="1"/>
    <d v="1899-12-30T10:11:28"/>
    <d v="1899-12-30T10:21:18"/>
  </r>
  <r>
    <x v="13"/>
    <x v="6"/>
    <n v="92214"/>
    <d v="1899-12-30T08:40:00"/>
    <d v="1899-12-30T15:00:00"/>
    <d v="2016-02-17T10:20:46"/>
    <d v="2016-02-17T10:31:18"/>
    <n v="632"/>
    <n v="11"/>
    <n v="50"/>
    <x v="0"/>
    <d v="1899-12-30T00:10:32"/>
    <n v="1"/>
    <d v="1899-12-30T10:20:46"/>
    <d v="1899-12-30T10:31:18"/>
  </r>
  <r>
    <x v="13"/>
    <x v="18"/>
    <n v="92137"/>
    <d v="1899-12-30T08:40:00"/>
    <d v="1899-12-30T15:00:00"/>
    <d v="2016-02-17T10:23:39"/>
    <d v="2016-02-17T10:33:42"/>
    <n v="603"/>
    <n v="10"/>
    <n v="50"/>
    <x v="0"/>
    <d v="1899-12-30T00:10:03"/>
    <n v="1"/>
    <d v="1899-12-30T10:23:39"/>
    <d v="1899-12-30T10:33:42"/>
  </r>
  <r>
    <x v="13"/>
    <x v="7"/>
    <n v="92092"/>
    <d v="1899-12-30T08:50:00"/>
    <d v="1899-12-30T15:10:00"/>
    <d v="2016-02-17T10:40:39"/>
    <d v="2016-02-17T10:50:45"/>
    <n v="606"/>
    <n v="10"/>
    <n v="50"/>
    <x v="0"/>
    <d v="1899-12-30T00:10:06"/>
    <n v="1"/>
    <d v="1899-12-30T10:40:39"/>
    <d v="1899-12-30T10:50:45"/>
  </r>
  <r>
    <x v="13"/>
    <x v="5"/>
    <n v="92120"/>
    <d v="1899-12-30T08:50:00"/>
    <d v="1899-12-30T15:10:00"/>
    <d v="2016-02-17T11:00:31"/>
    <d v="2016-02-17T11:20:34"/>
    <n v="1203"/>
    <n v="20"/>
    <n v="50"/>
    <x v="1"/>
    <d v="1899-12-30T00:20:03"/>
    <n v="1"/>
    <d v="1899-12-30T11:00:31"/>
    <d v="1899-12-30T11:20:34"/>
  </r>
  <r>
    <x v="13"/>
    <x v="3"/>
    <n v="92136"/>
    <d v="1899-12-30T08:40:00"/>
    <d v="1899-12-30T15:00:00"/>
    <d v="2016-02-17T11:00:56"/>
    <d v="2016-02-17T11:20:26"/>
    <n v="1170"/>
    <n v="20"/>
    <n v="50"/>
    <x v="1"/>
    <d v="1899-12-30T00:19:30"/>
    <n v="1"/>
    <d v="1899-12-30T11:00:56"/>
    <d v="1899-12-30T11:20:26"/>
  </r>
  <r>
    <x v="13"/>
    <x v="2"/>
    <n v="92125"/>
    <d v="1899-12-30T08:50:00"/>
    <d v="1899-12-30T15:10:00"/>
    <d v="2016-02-17T11:20:07"/>
    <d v="2016-02-17T11:40:40"/>
    <n v="1233"/>
    <n v="20"/>
    <n v="50"/>
    <x v="1"/>
    <d v="1899-12-30T00:20:33"/>
    <n v="1"/>
    <d v="1899-12-30T11:20:07"/>
    <d v="1899-12-30T11:40:40"/>
  </r>
  <r>
    <x v="13"/>
    <x v="0"/>
    <n v="92044"/>
    <d v="1899-12-30T08:00:00"/>
    <d v="1899-12-30T14:20:00"/>
    <d v="2016-02-17T11:20:17"/>
    <d v="2016-02-17T11:40:30"/>
    <n v="1213"/>
    <n v="20"/>
    <n v="50"/>
    <x v="1"/>
    <d v="1899-12-30T00:20:13"/>
    <n v="1"/>
    <d v="1899-12-30T11:20:17"/>
    <d v="1899-12-30T11:40:30"/>
  </r>
  <r>
    <x v="13"/>
    <x v="3"/>
    <n v="92136"/>
    <d v="1899-12-30T08:40:00"/>
    <d v="1899-12-30T15:00:00"/>
    <d v="2016-02-17T11:26:51"/>
    <d v="2016-02-17T11:47:47"/>
    <n v="1256"/>
    <n v="21"/>
    <n v="50"/>
    <x v="2"/>
    <d v="1899-12-30T00:20:56"/>
    <n v="1"/>
    <d v="1899-12-30T11:26:51"/>
    <d v="1899-12-30T11:47:47"/>
  </r>
  <r>
    <x v="13"/>
    <x v="1"/>
    <n v="92055"/>
    <d v="1899-12-30T08:50:00"/>
    <d v="1899-12-30T15:10:00"/>
    <d v="2016-02-17T11:40:19"/>
    <d v="2016-02-17T12:00:39"/>
    <n v="1220"/>
    <n v="20"/>
    <n v="50"/>
    <x v="1"/>
    <d v="1899-12-30T00:20:20"/>
    <n v="1"/>
    <d v="1899-12-30T11:40:19"/>
    <d v="1899-12-30T12:00:39"/>
  </r>
  <r>
    <x v="13"/>
    <x v="6"/>
    <n v="92214"/>
    <d v="1899-12-30T08:40:00"/>
    <d v="1899-12-30T15:00:00"/>
    <d v="2016-02-17T12:00:46"/>
    <d v="2016-02-17T12:21:04"/>
    <n v="1218"/>
    <n v="21"/>
    <n v="50"/>
    <x v="1"/>
    <d v="1899-12-30T00:20:18"/>
    <n v="1"/>
    <d v="1899-12-30T12:00:46"/>
    <d v="1899-12-30T12:21:04"/>
  </r>
  <r>
    <x v="13"/>
    <x v="7"/>
    <n v="92092"/>
    <d v="1899-12-30T08:50:00"/>
    <d v="1899-12-30T15:10:00"/>
    <d v="2016-02-17T12:01:00"/>
    <d v="2016-02-17T12:21:28"/>
    <n v="1228"/>
    <n v="20"/>
    <n v="50"/>
    <x v="1"/>
    <d v="1899-12-30T00:20:28"/>
    <n v="1"/>
    <d v="1899-12-30T12:01:00"/>
    <d v="1899-12-30T12:21:28"/>
  </r>
  <r>
    <x v="13"/>
    <x v="18"/>
    <n v="92137"/>
    <d v="1899-12-30T08:40:00"/>
    <d v="1899-12-30T15:00:00"/>
    <d v="2016-02-17T12:20:07"/>
    <d v="2016-02-17T12:40:19"/>
    <n v="1212"/>
    <n v="20"/>
    <n v="50"/>
    <x v="1"/>
    <d v="1899-12-30T00:20:12"/>
    <n v="1"/>
    <d v="1899-12-30T12:20:07"/>
    <d v="1899-12-30T12:40:19"/>
  </r>
  <r>
    <x v="13"/>
    <x v="0"/>
    <n v="92044"/>
    <d v="1899-12-30T08:00:00"/>
    <d v="1899-12-30T14:20:00"/>
    <d v="2016-02-17T12:31:56"/>
    <d v="2016-02-17T12:41:08"/>
    <n v="552"/>
    <n v="10"/>
    <n v="50"/>
    <x v="0"/>
    <d v="1899-12-30T00:09:12"/>
    <n v="2"/>
    <d v="1899-12-30T12:31:56"/>
    <d v="1899-12-30T12:41:08"/>
  </r>
  <r>
    <x v="13"/>
    <x v="1"/>
    <n v="92055"/>
    <d v="1899-12-30T08:50:00"/>
    <d v="1899-12-30T15:10:00"/>
    <d v="2016-02-17T12:40:08"/>
    <d v="2016-02-17T12:50:15"/>
    <n v="607"/>
    <n v="10"/>
    <n v="50"/>
    <x v="0"/>
    <d v="1899-12-30T00:10:07"/>
    <n v="2"/>
    <d v="1899-12-30T12:40:08"/>
    <d v="1899-12-30T12:50:15"/>
  </r>
  <r>
    <x v="13"/>
    <x v="4"/>
    <n v="95173"/>
    <d v="1899-12-30T11:40:00"/>
    <d v="1899-12-30T18:00:00"/>
    <d v="2016-02-17T12:50:36"/>
    <d v="2016-02-17T13:11:22"/>
    <n v="1246"/>
    <n v="21"/>
    <n v="50"/>
    <x v="1"/>
    <d v="1899-12-30T00:20:46"/>
    <n v="1"/>
    <d v="1899-12-30T12:50:36"/>
    <d v="1899-12-30T13:11:22"/>
  </r>
  <r>
    <x v="13"/>
    <x v="3"/>
    <n v="92136"/>
    <d v="1899-12-30T08:40:00"/>
    <d v="1899-12-30T15:00:00"/>
    <d v="2016-02-17T13:00:03"/>
    <d v="2016-02-17T13:10:16"/>
    <n v="613"/>
    <n v="10"/>
    <n v="50"/>
    <x v="0"/>
    <d v="1899-12-30T00:10:13"/>
    <n v="2"/>
    <d v="1899-12-30T13:00:03"/>
    <d v="1899-12-30T13:10:16"/>
  </r>
  <r>
    <x v="13"/>
    <x v="7"/>
    <n v="92092"/>
    <d v="1899-12-30T08:50:00"/>
    <d v="1899-12-30T15:10:00"/>
    <d v="2016-02-17T13:10:37"/>
    <d v="2016-02-17T13:21:25"/>
    <n v="648"/>
    <n v="11"/>
    <n v="50"/>
    <x v="0"/>
    <d v="1899-12-30T00:10:48"/>
    <n v="2"/>
    <d v="1899-12-30T13:10:37"/>
    <d v="1899-12-30T13:21:25"/>
  </r>
  <r>
    <x v="13"/>
    <x v="6"/>
    <n v="92214"/>
    <d v="1899-12-30T08:40:00"/>
    <d v="1899-12-30T15:00:00"/>
    <d v="2016-02-17T13:20:05"/>
    <d v="2016-02-17T13:30:27"/>
    <n v="622"/>
    <n v="10"/>
    <n v="50"/>
    <x v="0"/>
    <d v="1899-12-30T00:10:22"/>
    <n v="2"/>
    <d v="1899-12-30T13:20:05"/>
    <d v="1899-12-30T13:30:27"/>
  </r>
  <r>
    <x v="13"/>
    <x v="2"/>
    <n v="92125"/>
    <d v="1899-12-30T08:50:00"/>
    <d v="1899-12-30T15:10:00"/>
    <d v="2016-02-17T13:23:20"/>
    <d v="2016-02-17T13:33:39"/>
    <n v="619"/>
    <n v="10"/>
    <n v="50"/>
    <x v="0"/>
    <d v="1899-12-30T00:10:19"/>
    <n v="2"/>
    <d v="1899-12-30T13:23:20"/>
    <d v="1899-12-30T13:33:39"/>
  </r>
  <r>
    <x v="13"/>
    <x v="5"/>
    <n v="92120"/>
    <d v="1899-12-30T08:50:00"/>
    <d v="1899-12-30T15:10:00"/>
    <d v="2016-02-17T13:23:47"/>
    <d v="2016-02-17T13:34:06"/>
    <n v="619"/>
    <n v="11"/>
    <n v="50"/>
    <x v="0"/>
    <d v="1899-12-30T00:10:19"/>
    <n v="2"/>
    <d v="1899-12-30T13:23:47"/>
    <d v="1899-12-30T13:34:06"/>
  </r>
  <r>
    <x v="13"/>
    <x v="18"/>
    <n v="92137"/>
    <d v="1899-12-30T08:40:00"/>
    <d v="1899-12-30T15:00:00"/>
    <d v="2016-02-17T13:43:16"/>
    <d v="2016-02-17T13:53:32"/>
    <n v="616"/>
    <n v="10"/>
    <n v="50"/>
    <x v="0"/>
    <d v="1899-12-30T00:10:16"/>
    <n v="2"/>
    <d v="1899-12-30T13:43:16"/>
    <d v="1899-12-30T13:53:32"/>
  </r>
  <r>
    <x v="13"/>
    <x v="4"/>
    <n v="95173"/>
    <d v="1899-12-30T11:40:00"/>
    <d v="1899-12-30T18:00:00"/>
    <d v="2016-02-17T13:50:08"/>
    <d v="2016-02-17T14:01:00"/>
    <n v="652"/>
    <n v="11"/>
    <n v="50"/>
    <x v="0"/>
    <d v="1899-12-30T00:10:52"/>
    <n v="2"/>
    <d v="1899-12-30T13:50:08"/>
    <d v="1899-12-30T14:01:00"/>
  </r>
  <r>
    <x v="13"/>
    <x v="8"/>
    <n v="95049"/>
    <d v="1899-12-30T15:00:00"/>
    <d v="1899-12-30T21:20:00"/>
    <d v="2016-02-17T15:12:47"/>
    <d v="2016-02-17T15:23:09"/>
    <n v="622"/>
    <n v="11"/>
    <n v="50"/>
    <x v="0"/>
    <d v="1899-12-30T00:10:22"/>
    <n v="1"/>
    <d v="1899-12-30T15:12:47"/>
    <d v="1899-12-30T15:23:09"/>
  </r>
  <r>
    <x v="13"/>
    <x v="9"/>
    <n v="92031"/>
    <d v="1899-12-30T14:00:00"/>
    <d v="1899-12-30T20:20:00"/>
    <d v="2016-02-17T15:30:28"/>
    <d v="2016-02-17T15:40:27"/>
    <n v="599"/>
    <n v="10"/>
    <n v="50"/>
    <x v="0"/>
    <d v="1899-12-30T00:09:59"/>
    <n v="1"/>
    <d v="1899-12-30T15:30:28"/>
    <d v="1899-12-30T15:40:27"/>
  </r>
  <r>
    <x v="13"/>
    <x v="11"/>
    <n v="93346"/>
    <d v="1899-12-30T15:00:00"/>
    <d v="1899-12-30T21:20:00"/>
    <d v="2016-02-17T16:03:10"/>
    <d v="2016-02-17T16:13:34"/>
    <n v="624"/>
    <n v="10"/>
    <n v="50"/>
    <x v="0"/>
    <d v="1899-12-30T00:10:24"/>
    <n v="1"/>
    <d v="1899-12-30T16:03:10"/>
    <d v="1899-12-30T16:13:34"/>
  </r>
  <r>
    <x v="13"/>
    <x v="11"/>
    <n v="93346"/>
    <d v="1899-12-30T15:00:00"/>
    <d v="1899-12-30T21:20:00"/>
    <d v="2016-02-17T16:14:50"/>
    <d v="2016-02-17T16:16:12"/>
    <n v="82"/>
    <n v="2"/>
    <n v="50"/>
    <x v="4"/>
    <d v="1899-12-30T00:01:22"/>
    <n v="1"/>
    <d v="1899-12-30T16:14:50"/>
    <d v="1899-12-30T16:16:12"/>
  </r>
  <r>
    <x v="13"/>
    <x v="14"/>
    <n v="92030"/>
    <d v="1899-12-30T15:00:00"/>
    <d v="1899-12-30T21:20:00"/>
    <d v="2016-02-17T16:27:52"/>
    <d v="2016-02-17T16:36:55"/>
    <n v="543"/>
    <n v="9"/>
    <n v="50"/>
    <x v="0"/>
    <d v="1899-12-30T00:09:03"/>
    <n v="1"/>
    <d v="1899-12-30T16:27:52"/>
    <d v="1899-12-30T16:36:55"/>
  </r>
  <r>
    <x v="13"/>
    <x v="13"/>
    <n v="93528"/>
    <d v="1899-12-30T14:50:00"/>
    <d v="1899-12-30T21:10:00"/>
    <d v="2016-02-17T16:30:10"/>
    <d v="2016-02-17T16:41:56"/>
    <n v="706"/>
    <n v="11"/>
    <n v="50"/>
    <x v="0"/>
    <d v="1899-12-30T00:11:46"/>
    <n v="1"/>
    <d v="1899-12-30T16:30:10"/>
    <d v="1899-12-30T16:41:56"/>
  </r>
  <r>
    <x v="13"/>
    <x v="15"/>
    <n v="95061"/>
    <d v="1899-12-30T15:00:00"/>
    <d v="1899-12-30T21:20:00"/>
    <d v="2016-02-17T16:40:47"/>
    <d v="2016-02-17T16:50:52"/>
    <n v="605"/>
    <n v="10"/>
    <n v="50"/>
    <x v="0"/>
    <d v="1899-12-30T00:10:05"/>
    <n v="1"/>
    <d v="1899-12-30T16:40:47"/>
    <d v="1899-12-30T16:50:52"/>
  </r>
  <r>
    <x v="13"/>
    <x v="16"/>
    <n v="92065"/>
    <d v="1899-12-30T15:00:00"/>
    <d v="1899-12-30T21:20:00"/>
    <d v="2016-02-17T16:43:15"/>
    <d v="2016-02-17T16:52:51"/>
    <n v="576"/>
    <n v="9"/>
    <n v="50"/>
    <x v="0"/>
    <d v="1899-12-30T00:09:36"/>
    <n v="1"/>
    <d v="1899-12-30T16:43:15"/>
    <d v="1899-12-30T16:52:51"/>
  </r>
  <r>
    <x v="13"/>
    <x v="10"/>
    <n v="95005"/>
    <d v="1899-12-30T14:00:00"/>
    <d v="1899-12-30T20:20:00"/>
    <d v="2016-02-17T16:58:19"/>
    <d v="2016-02-17T17:19:11"/>
    <n v="1252"/>
    <n v="21"/>
    <n v="50"/>
    <x v="1"/>
    <d v="1899-12-30T00:20:52"/>
    <n v="1"/>
    <d v="1899-12-30T16:58:19"/>
    <d v="1899-12-30T17:19:11"/>
  </r>
  <r>
    <x v="13"/>
    <x v="17"/>
    <n v="92217"/>
    <d v="1899-12-30T15:00:00"/>
    <d v="1899-12-30T21:20:00"/>
    <d v="2016-02-17T17:00:05"/>
    <d v="2016-02-17T17:10:53"/>
    <n v="648"/>
    <n v="10"/>
    <n v="50"/>
    <x v="0"/>
    <d v="1899-12-30T00:10:48"/>
    <n v="1"/>
    <d v="1899-12-30T17:00:05"/>
    <d v="1899-12-30T17:10:53"/>
  </r>
  <r>
    <x v="13"/>
    <x v="8"/>
    <n v="95049"/>
    <d v="1899-12-30T15:00:00"/>
    <d v="1899-12-30T21:20:00"/>
    <d v="2016-02-17T17:20:13"/>
    <d v="2016-02-17T17:40:03"/>
    <n v="1190"/>
    <n v="20"/>
    <n v="50"/>
    <x v="1"/>
    <d v="1899-12-30T00:19:50"/>
    <n v="1"/>
    <d v="1899-12-30T17:20:13"/>
    <d v="1899-12-30T17:40:03"/>
  </r>
  <r>
    <x v="13"/>
    <x v="9"/>
    <n v="92031"/>
    <d v="1899-12-30T14:00:00"/>
    <d v="1899-12-30T20:20:00"/>
    <d v="2016-02-17T17:42:29"/>
    <d v="2016-02-17T18:00:44"/>
    <n v="1095"/>
    <n v="18"/>
    <n v="50"/>
    <x v="1"/>
    <d v="1899-12-30T00:18:15"/>
    <n v="1"/>
    <d v="1899-12-30T17:42:29"/>
    <d v="1899-12-30T18:00:44"/>
  </r>
  <r>
    <x v="13"/>
    <x v="11"/>
    <n v="93346"/>
    <d v="1899-12-30T15:00:00"/>
    <d v="1899-12-30T21:20:00"/>
    <d v="2016-02-17T18:01:46"/>
    <d v="2016-02-17T18:21:36"/>
    <n v="1190"/>
    <n v="20"/>
    <n v="50"/>
    <x v="1"/>
    <d v="1899-12-30T00:19:50"/>
    <n v="1"/>
    <d v="1899-12-30T18:01:46"/>
    <d v="1899-12-30T18:21:36"/>
  </r>
  <r>
    <x v="13"/>
    <x v="14"/>
    <n v="92030"/>
    <d v="1899-12-30T15:00:00"/>
    <d v="1899-12-30T21:20:00"/>
    <d v="2016-02-17T18:21:30"/>
    <d v="2016-02-17T18:40:20"/>
    <n v="1130"/>
    <n v="19"/>
    <n v="50"/>
    <x v="1"/>
    <d v="1899-12-30T00:18:50"/>
    <n v="1"/>
    <d v="1899-12-30T18:21:30"/>
    <d v="1899-12-30T18:40:20"/>
  </r>
  <r>
    <x v="13"/>
    <x v="16"/>
    <n v="92065"/>
    <d v="1899-12-30T15:00:00"/>
    <d v="1899-12-30T21:20:00"/>
    <d v="2016-02-17T18:25:24"/>
    <d v="2016-02-17T18:42:05"/>
    <n v="1001"/>
    <n v="17"/>
    <n v="50"/>
    <x v="1"/>
    <d v="1899-12-30T00:16:41"/>
    <n v="1"/>
    <d v="1899-12-30T18:25:24"/>
    <d v="1899-12-30T18:42:05"/>
  </r>
  <r>
    <x v="13"/>
    <x v="13"/>
    <n v="93528"/>
    <d v="1899-12-30T14:50:00"/>
    <d v="1899-12-30T21:10:00"/>
    <d v="2016-02-17T18:40:01"/>
    <d v="2016-02-17T19:00:29"/>
    <n v="1228"/>
    <n v="20"/>
    <n v="50"/>
    <x v="1"/>
    <d v="1899-12-30T00:20:28"/>
    <n v="1"/>
    <d v="1899-12-30T18:40:01"/>
    <d v="1899-12-30T19:00:29"/>
  </r>
  <r>
    <x v="13"/>
    <x v="10"/>
    <n v="95005"/>
    <d v="1899-12-30T14:00:00"/>
    <d v="1899-12-30T20:20:00"/>
    <d v="2016-02-17T19:00:13"/>
    <d v="2016-02-17T19:10:54"/>
    <n v="641"/>
    <n v="10"/>
    <n v="50"/>
    <x v="0"/>
    <d v="1899-12-30T00:10:41"/>
    <n v="1"/>
    <d v="1899-12-30T19:00:13"/>
    <d v="1899-12-30T19:10:54"/>
  </r>
  <r>
    <x v="13"/>
    <x v="17"/>
    <n v="92217"/>
    <d v="1899-12-30T15:00:00"/>
    <d v="1899-12-30T21:20:00"/>
    <d v="2016-02-17T19:01:56"/>
    <d v="2016-02-17T19:20:26"/>
    <n v="1110"/>
    <n v="19"/>
    <n v="50"/>
    <x v="1"/>
    <d v="1899-12-30T00:18:30"/>
    <n v="1"/>
    <d v="1899-12-30T19:01:56"/>
    <d v="1899-12-30T19:20:26"/>
  </r>
  <r>
    <x v="13"/>
    <x v="15"/>
    <n v="95061"/>
    <d v="1899-12-30T15:00:00"/>
    <d v="1899-12-30T21:20:00"/>
    <d v="2016-02-17T19:15:27"/>
    <d v="2016-02-17T19:35:26"/>
    <n v="1199"/>
    <n v="20"/>
    <n v="50"/>
    <x v="1"/>
    <d v="1899-12-30T00:19:59"/>
    <n v="1"/>
    <d v="1899-12-30T19:15:27"/>
    <d v="1899-12-30T19:35:26"/>
  </r>
  <r>
    <x v="13"/>
    <x v="9"/>
    <n v="92031"/>
    <d v="1899-12-30T14:00:00"/>
    <d v="1899-12-30T20:20:00"/>
    <d v="2016-02-17T19:22:12"/>
    <d v="2016-02-17T19:32:07"/>
    <n v="595"/>
    <n v="10"/>
    <n v="50"/>
    <x v="0"/>
    <d v="1899-12-30T00:09:55"/>
    <n v="2"/>
    <d v="1899-12-30T19:22:12"/>
    <d v="1899-12-30T19:32:07"/>
  </r>
  <r>
    <x v="13"/>
    <x v="11"/>
    <n v="93346"/>
    <d v="1899-12-30T15:00:00"/>
    <d v="1899-12-30T21:20:00"/>
    <d v="2016-02-17T19:30:51"/>
    <d v="2016-02-17T19:41:17"/>
    <n v="626"/>
    <n v="11"/>
    <n v="50"/>
    <x v="0"/>
    <d v="1899-12-30T00:10:26"/>
    <n v="2"/>
    <d v="1899-12-30T19:30:51"/>
    <d v="1899-12-30T19:41:17"/>
  </r>
  <r>
    <x v="13"/>
    <x v="16"/>
    <n v="92065"/>
    <d v="1899-12-30T15:00:00"/>
    <d v="1899-12-30T21:20:00"/>
    <d v="2016-02-17T19:41:12"/>
    <d v="2016-02-17T19:51:35"/>
    <n v="623"/>
    <n v="10"/>
    <n v="50"/>
    <x v="0"/>
    <d v="1899-12-30T00:10:23"/>
    <n v="2"/>
    <d v="1899-12-30T19:41:12"/>
    <d v="1899-12-30T19:51:35"/>
  </r>
  <r>
    <x v="13"/>
    <x v="14"/>
    <n v="92030"/>
    <d v="1899-12-30T15:00:00"/>
    <d v="1899-12-30T21:20:00"/>
    <d v="2016-02-17T19:48:51"/>
    <d v="2016-02-17T19:59:09"/>
    <n v="618"/>
    <n v="11"/>
    <n v="50"/>
    <x v="0"/>
    <d v="1899-12-30T00:10:18"/>
    <n v="2"/>
    <d v="1899-12-30T19:48:51"/>
    <d v="1899-12-30T19:59:09"/>
  </r>
  <r>
    <x v="13"/>
    <x v="13"/>
    <n v="93528"/>
    <d v="1899-12-30T14:50:00"/>
    <d v="1899-12-30T21:10:00"/>
    <d v="2016-02-17T19:49:56"/>
    <d v="2016-02-17T20:01:06"/>
    <n v="670"/>
    <n v="12"/>
    <n v="50"/>
    <x v="0"/>
    <d v="1899-12-30T00:11:10"/>
    <n v="2"/>
    <d v="1899-12-30T19:49:56"/>
    <d v="1899-12-30T20:01:06"/>
  </r>
  <r>
    <x v="13"/>
    <x v="17"/>
    <n v="92217"/>
    <d v="1899-12-30T15:00:00"/>
    <d v="1899-12-30T21:20:00"/>
    <d v="2016-02-17T19:59:50"/>
    <d v="2016-02-17T20:10:16"/>
    <n v="626"/>
    <n v="11"/>
    <n v="50"/>
    <x v="0"/>
    <d v="1899-12-30T00:10:26"/>
    <n v="2"/>
    <d v="1899-12-30T19:59:50"/>
    <d v="1899-12-30T20:10:16"/>
  </r>
  <r>
    <x v="13"/>
    <x v="15"/>
    <n v="95061"/>
    <d v="1899-12-30T15:00:00"/>
    <d v="1899-12-30T21:20:00"/>
    <d v="2016-02-17T20:00:39"/>
    <d v="2016-02-17T20:10:55"/>
    <n v="616"/>
    <n v="10"/>
    <n v="50"/>
    <x v="0"/>
    <d v="1899-12-30T00:10:16"/>
    <n v="2"/>
    <d v="1899-12-30T20:00:39"/>
    <d v="1899-12-30T20:10:55"/>
  </r>
  <r>
    <x v="14"/>
    <x v="0"/>
    <n v="92044"/>
    <d v="1899-12-30T08:00:00"/>
    <d v="1899-12-30T14:20:00"/>
    <d v="2016-02-18T09:20:05"/>
    <d v="2016-02-18T09:30:24"/>
    <n v="619"/>
    <n v="10"/>
    <n v="50"/>
    <x v="0"/>
    <d v="1899-12-30T00:10:19"/>
    <n v="1"/>
    <d v="1899-12-30T09:20:05"/>
    <d v="1899-12-30T09:30:24"/>
  </r>
  <r>
    <x v="14"/>
    <x v="1"/>
    <n v="92055"/>
    <d v="1899-12-30T08:50:00"/>
    <d v="1899-12-30T15:10:00"/>
    <d v="2016-02-18T09:30:05"/>
    <d v="2016-02-18T09:40:33"/>
    <n v="628"/>
    <n v="10"/>
    <n v="50"/>
    <x v="0"/>
    <d v="1899-12-30T00:10:28"/>
    <n v="1"/>
    <d v="1899-12-30T09:30:05"/>
    <d v="1899-12-30T09:40:33"/>
  </r>
  <r>
    <x v="14"/>
    <x v="2"/>
    <n v="92125"/>
    <d v="1899-12-30T08:50:00"/>
    <d v="1899-12-30T15:10:00"/>
    <d v="2016-02-18T09:54:49"/>
    <d v="2016-02-18T10:05:20"/>
    <n v="631"/>
    <n v="11"/>
    <n v="50"/>
    <x v="0"/>
    <d v="1899-12-30T00:10:31"/>
    <n v="1"/>
    <d v="1899-12-30T09:54:49"/>
    <d v="1899-12-30T10:05:20"/>
  </r>
  <r>
    <x v="14"/>
    <x v="3"/>
    <n v="92136"/>
    <d v="1899-12-30T08:40:00"/>
    <d v="1899-12-30T15:00:00"/>
    <d v="2016-02-18T10:02:40"/>
    <d v="2016-02-18T10:12:19"/>
    <n v="579"/>
    <n v="10"/>
    <n v="50"/>
    <x v="0"/>
    <d v="1899-12-30T00:09:39"/>
    <n v="1"/>
    <d v="1899-12-30T10:02:40"/>
    <d v="1899-12-30T10:12:19"/>
  </r>
  <r>
    <x v="14"/>
    <x v="4"/>
    <n v="95173"/>
    <d v="1899-12-30T11:40:00"/>
    <d v="1899-12-30T18:00:00"/>
    <d v="2016-02-18T10:10:11"/>
    <d v="2016-02-18T10:20:39"/>
    <n v="628"/>
    <n v="10"/>
    <n v="50"/>
    <x v="0"/>
    <d v="1899-12-30T00:10:28"/>
    <n v="1"/>
    <d v="1899-12-30T10:10:11"/>
    <d v="1899-12-30T10:20:39"/>
  </r>
  <r>
    <x v="14"/>
    <x v="5"/>
    <n v="92120"/>
    <d v="1899-12-30T08:50:00"/>
    <d v="1899-12-30T15:10:00"/>
    <d v="2016-02-18T10:10:16"/>
    <d v="2016-02-18T10:20:35"/>
    <n v="619"/>
    <n v="10"/>
    <n v="50"/>
    <x v="0"/>
    <d v="1899-12-30T00:10:19"/>
    <n v="1"/>
    <d v="1899-12-30T10:10:16"/>
    <d v="1899-12-30T10:20:35"/>
  </r>
  <r>
    <x v="14"/>
    <x v="18"/>
    <n v="92137"/>
    <d v="1899-12-30T08:40:00"/>
    <d v="1899-12-30T15:00:00"/>
    <d v="2016-02-18T10:20:06"/>
    <d v="2016-02-18T10:30:20"/>
    <n v="614"/>
    <n v="10"/>
    <n v="50"/>
    <x v="0"/>
    <d v="1899-12-30T00:10:14"/>
    <n v="1"/>
    <d v="1899-12-30T10:20:06"/>
    <d v="1899-12-30T10:30:20"/>
  </r>
  <r>
    <x v="14"/>
    <x v="6"/>
    <n v="92214"/>
    <d v="1899-12-30T08:40:00"/>
    <d v="1899-12-30T15:00:00"/>
    <d v="2016-02-18T10:20:50"/>
    <d v="2016-02-18T10:31:29"/>
    <n v="639"/>
    <n v="11"/>
    <n v="50"/>
    <x v="0"/>
    <d v="1899-12-30T00:10:39"/>
    <n v="1"/>
    <d v="1899-12-30T10:20:50"/>
    <d v="1899-12-30T10:31:29"/>
  </r>
  <r>
    <x v="14"/>
    <x v="3"/>
    <n v="92136"/>
    <d v="1899-12-30T08:40:00"/>
    <d v="1899-12-30T15:00:00"/>
    <d v="2016-02-18T11:00:18"/>
    <d v="2016-02-18T11:20:17"/>
    <n v="1199"/>
    <n v="20"/>
    <n v="50"/>
    <x v="1"/>
    <d v="1899-12-30T00:19:59"/>
    <n v="1"/>
    <d v="1899-12-30T11:00:18"/>
    <d v="1899-12-30T11:20:17"/>
  </r>
  <r>
    <x v="14"/>
    <x v="5"/>
    <n v="92120"/>
    <d v="1899-12-30T08:50:00"/>
    <d v="1899-12-30T15:10:00"/>
    <d v="2016-02-18T11:07:16"/>
    <d v="2016-02-18T11:27:37"/>
    <n v="1221"/>
    <n v="20"/>
    <n v="50"/>
    <x v="1"/>
    <d v="1899-12-30T00:20:21"/>
    <n v="1"/>
    <d v="1899-12-30T11:07:16"/>
    <d v="1899-12-30T11:27:37"/>
  </r>
  <r>
    <x v="14"/>
    <x v="6"/>
    <n v="92214"/>
    <d v="1899-12-30T08:40:00"/>
    <d v="1899-12-30T15:00:00"/>
    <d v="2016-02-18T11:09:34"/>
    <d v="2016-02-18T11:21:14"/>
    <n v="700"/>
    <n v="12"/>
    <n v="50"/>
    <x v="2"/>
    <d v="1899-12-30T00:11:40"/>
    <n v="1"/>
    <d v="1899-12-30T11:09:34"/>
    <d v="1899-12-30T11:21:14"/>
  </r>
  <r>
    <x v="14"/>
    <x v="0"/>
    <n v="92044"/>
    <d v="1899-12-30T08:00:00"/>
    <d v="1899-12-30T14:20:00"/>
    <d v="2016-02-18T11:20:05"/>
    <d v="2016-02-18T11:40:11"/>
    <n v="1206"/>
    <n v="20"/>
    <n v="50"/>
    <x v="1"/>
    <d v="1899-12-30T00:20:06"/>
    <n v="1"/>
    <d v="1899-12-30T11:20:05"/>
    <d v="1899-12-30T11:40:11"/>
  </r>
  <r>
    <x v="14"/>
    <x v="2"/>
    <n v="92125"/>
    <d v="1899-12-30T08:50:00"/>
    <d v="1899-12-30T15:10:00"/>
    <d v="2016-02-18T11:20:19"/>
    <d v="2016-02-18T11:40:22"/>
    <n v="1203"/>
    <n v="20"/>
    <n v="50"/>
    <x v="1"/>
    <d v="1899-12-30T00:20:03"/>
    <n v="1"/>
    <d v="1899-12-30T11:20:19"/>
    <d v="1899-12-30T11:40:22"/>
  </r>
  <r>
    <x v="14"/>
    <x v="1"/>
    <n v="92055"/>
    <d v="1899-12-30T08:50:00"/>
    <d v="1899-12-30T15:10:00"/>
    <d v="2016-02-18T11:30:25"/>
    <d v="2016-02-18T11:44:00"/>
    <n v="815"/>
    <n v="14"/>
    <n v="50"/>
    <x v="2"/>
    <d v="1899-12-30T00:13:35"/>
    <n v="1"/>
    <d v="1899-12-30T11:30:25"/>
    <d v="1899-12-30T11:44:00"/>
  </r>
  <r>
    <x v="14"/>
    <x v="1"/>
    <n v="92055"/>
    <d v="1899-12-30T08:50:00"/>
    <d v="1899-12-30T15:10:00"/>
    <d v="2016-02-18T11:44:00"/>
    <d v="2016-02-18T12:04:26"/>
    <n v="1226"/>
    <n v="20"/>
    <n v="50"/>
    <x v="1"/>
    <d v="1899-12-30T00:20:26"/>
    <n v="1"/>
    <d v="1899-12-30T11:44:00"/>
    <d v="1899-12-30T12:04:26"/>
  </r>
  <r>
    <x v="14"/>
    <x v="7"/>
    <n v="92092"/>
    <d v="1899-12-30T08:50:00"/>
    <d v="1899-12-30T15:10:00"/>
    <d v="2016-02-18T11:51:15"/>
    <d v="2016-02-18T12:11:15"/>
    <n v="1200"/>
    <n v="20"/>
    <n v="50"/>
    <x v="1"/>
    <d v="1899-12-30T00:20:00"/>
    <n v="1"/>
    <d v="1899-12-30T11:51:15"/>
    <d v="1899-12-30T12:11:15"/>
  </r>
  <r>
    <x v="14"/>
    <x v="4"/>
    <n v="95173"/>
    <d v="1899-12-30T11:40:00"/>
    <d v="1899-12-30T18:00:00"/>
    <d v="2016-02-18T11:57:52"/>
    <d v="2016-02-18T12:03:53"/>
    <n v="361"/>
    <n v="6"/>
    <n v="50"/>
    <x v="2"/>
    <d v="1899-12-30T00:06:01"/>
    <n v="1"/>
    <d v="1899-12-30T11:57:52"/>
    <d v="1899-12-30T12:03:53"/>
  </r>
  <r>
    <x v="14"/>
    <x v="6"/>
    <n v="92214"/>
    <d v="1899-12-30T08:40:00"/>
    <d v="1899-12-30T15:00:00"/>
    <d v="2016-02-18T12:00:28"/>
    <d v="2016-02-18T12:20:30"/>
    <n v="1202"/>
    <n v="20"/>
    <n v="50"/>
    <x v="1"/>
    <d v="1899-12-30T00:20:02"/>
    <n v="1"/>
    <d v="1899-12-30T12:00:28"/>
    <d v="1899-12-30T12:20:30"/>
  </r>
  <r>
    <x v="14"/>
    <x v="18"/>
    <n v="92137"/>
    <d v="1899-12-30T08:40:00"/>
    <d v="1899-12-30T15:00:00"/>
    <d v="2016-02-18T12:03:59"/>
    <d v="2016-02-18T12:14:16"/>
    <n v="617"/>
    <n v="11"/>
    <n v="50"/>
    <x v="2"/>
    <d v="1899-12-30T00:10:17"/>
    <n v="1"/>
    <d v="1899-12-30T12:03:59"/>
    <d v="1899-12-30T12:14:16"/>
  </r>
  <r>
    <x v="14"/>
    <x v="18"/>
    <n v="92137"/>
    <d v="1899-12-30T08:40:00"/>
    <d v="1899-12-30T15:00:00"/>
    <d v="2016-02-18T12:20:07"/>
    <d v="2016-02-18T12:40:55"/>
    <n v="1248"/>
    <n v="20"/>
    <n v="50"/>
    <x v="1"/>
    <d v="1899-12-30T00:20:48"/>
    <n v="1"/>
    <d v="1899-12-30T12:20:07"/>
    <d v="1899-12-30T12:40:55"/>
  </r>
  <r>
    <x v="14"/>
    <x v="2"/>
    <n v="92125"/>
    <d v="1899-12-30T08:50:00"/>
    <d v="1899-12-30T15:10:00"/>
    <d v="2016-02-18T12:23:11"/>
    <d v="2016-02-18T12:35:25"/>
    <n v="734"/>
    <n v="12"/>
    <n v="50"/>
    <x v="2"/>
    <d v="1899-12-30T00:12:14"/>
    <n v="1"/>
    <d v="1899-12-30T12:23:11"/>
    <d v="1899-12-30T12:35:25"/>
  </r>
  <r>
    <x v="14"/>
    <x v="0"/>
    <n v="92044"/>
    <d v="1899-12-30T08:00:00"/>
    <d v="1899-12-30T14:20:00"/>
    <d v="2016-02-18T12:31:28"/>
    <d v="2016-02-18T12:41:10"/>
    <n v="582"/>
    <n v="10"/>
    <n v="50"/>
    <x v="0"/>
    <d v="1899-12-30T00:09:42"/>
    <n v="2"/>
    <d v="1899-12-30T12:31:28"/>
    <d v="1899-12-30T12:41:10"/>
  </r>
  <r>
    <x v="14"/>
    <x v="1"/>
    <n v="92055"/>
    <d v="1899-12-30T08:50:00"/>
    <d v="1899-12-30T15:10:00"/>
    <d v="2016-02-18T12:42:53"/>
    <d v="2016-02-18T12:56:07"/>
    <n v="794"/>
    <n v="14"/>
    <n v="50"/>
    <x v="0"/>
    <d v="1899-12-30T00:13:14"/>
    <n v="2"/>
    <d v="1899-12-30T12:42:53"/>
    <d v="1899-12-30T12:56:07"/>
  </r>
  <r>
    <x v="14"/>
    <x v="4"/>
    <n v="95173"/>
    <d v="1899-12-30T11:40:00"/>
    <d v="1899-12-30T18:00:00"/>
    <d v="2016-02-18T12:53:00"/>
    <d v="2016-02-18T13:12:50"/>
    <n v="1190"/>
    <n v="19"/>
    <n v="50"/>
    <x v="1"/>
    <d v="1899-12-30T00:19:50"/>
    <n v="1"/>
    <d v="1899-12-30T12:53:00"/>
    <d v="1899-12-30T13:12:50"/>
  </r>
  <r>
    <x v="14"/>
    <x v="3"/>
    <n v="92136"/>
    <d v="1899-12-30T08:40:00"/>
    <d v="1899-12-30T15:00:00"/>
    <d v="2016-02-18T13:01:58"/>
    <d v="2016-02-18T13:12:41"/>
    <n v="643"/>
    <n v="11"/>
    <n v="50"/>
    <x v="0"/>
    <d v="1899-12-30T00:10:43"/>
    <n v="2"/>
    <d v="1899-12-30T13:01:58"/>
    <d v="1899-12-30T13:12:41"/>
  </r>
  <r>
    <x v="14"/>
    <x v="7"/>
    <n v="92092"/>
    <d v="1899-12-30T08:50:00"/>
    <d v="1899-12-30T15:10:00"/>
    <d v="2016-02-18T13:11:00"/>
    <d v="2016-02-18T13:21:48"/>
    <n v="648"/>
    <n v="10"/>
    <n v="50"/>
    <x v="0"/>
    <d v="1899-12-30T00:10:48"/>
    <n v="1"/>
    <d v="1899-12-30T13:11:00"/>
    <d v="1899-12-30T13:21:48"/>
  </r>
  <r>
    <x v="14"/>
    <x v="2"/>
    <n v="92125"/>
    <d v="1899-12-30T08:50:00"/>
    <d v="1899-12-30T15:10:00"/>
    <d v="2016-02-18T13:13:38"/>
    <d v="2016-02-18T13:23:47"/>
    <n v="609"/>
    <n v="10"/>
    <n v="50"/>
    <x v="0"/>
    <d v="1899-12-30T00:10:09"/>
    <n v="2"/>
    <d v="1899-12-30T13:13:38"/>
    <d v="1899-12-30T13:23:47"/>
  </r>
  <r>
    <x v="14"/>
    <x v="5"/>
    <n v="92120"/>
    <d v="1899-12-30T08:50:00"/>
    <d v="1899-12-30T15:10:00"/>
    <d v="2016-02-18T13:21:30"/>
    <d v="2016-02-18T13:33:09"/>
    <n v="699"/>
    <n v="12"/>
    <n v="50"/>
    <x v="0"/>
    <d v="1899-12-30T00:11:39"/>
    <n v="2"/>
    <d v="1899-12-30T13:21:30"/>
    <d v="1899-12-30T13:33:09"/>
  </r>
  <r>
    <x v="14"/>
    <x v="6"/>
    <n v="92214"/>
    <d v="1899-12-30T08:40:00"/>
    <d v="1899-12-30T15:00:00"/>
    <d v="2016-02-18T13:29:20"/>
    <d v="2016-02-18T13:40:36"/>
    <n v="676"/>
    <n v="11"/>
    <n v="50"/>
    <x v="0"/>
    <d v="1899-12-30T00:11:16"/>
    <n v="2"/>
    <d v="1899-12-30T13:29:20"/>
    <d v="1899-12-30T13:40:36"/>
  </r>
  <r>
    <x v="14"/>
    <x v="18"/>
    <n v="92137"/>
    <d v="1899-12-30T08:40:00"/>
    <d v="1899-12-30T15:00:00"/>
    <d v="2016-02-18T13:42:45"/>
    <d v="2016-02-18T13:53:13"/>
    <n v="628"/>
    <n v="11"/>
    <n v="50"/>
    <x v="0"/>
    <d v="1899-12-30T00:10:28"/>
    <n v="2"/>
    <d v="1899-12-30T13:42:45"/>
    <d v="1899-12-30T13:53:13"/>
  </r>
  <r>
    <x v="14"/>
    <x v="4"/>
    <n v="95173"/>
    <d v="1899-12-30T11:40:00"/>
    <d v="1899-12-30T18:00:00"/>
    <d v="2016-02-18T14:00:12"/>
    <d v="2016-02-18T14:11:19"/>
    <n v="667"/>
    <n v="11"/>
    <n v="50"/>
    <x v="0"/>
    <d v="1899-12-30T00:11:07"/>
    <n v="2"/>
    <d v="1899-12-30T14:00:12"/>
    <d v="1899-12-30T14:11:19"/>
  </r>
  <r>
    <x v="14"/>
    <x v="9"/>
    <n v="92031"/>
    <d v="1899-12-30T14:00:00"/>
    <d v="1899-12-30T20:20:00"/>
    <d v="2016-02-18T15:30:51"/>
    <d v="2016-02-18T15:40:24"/>
    <n v="573"/>
    <n v="10"/>
    <n v="50"/>
    <x v="0"/>
    <d v="1899-12-30T00:09:33"/>
    <n v="1"/>
    <d v="1899-12-30T15:30:51"/>
    <d v="1899-12-30T15:40:24"/>
  </r>
  <r>
    <x v="14"/>
    <x v="11"/>
    <n v="93346"/>
    <d v="1899-12-30T15:00:00"/>
    <d v="1899-12-30T21:20:00"/>
    <d v="2016-02-18T16:06:31"/>
    <d v="2016-02-18T16:18:00"/>
    <n v="689"/>
    <n v="12"/>
    <n v="50"/>
    <x v="0"/>
    <d v="1899-12-30T00:11:29"/>
    <n v="1"/>
    <d v="1899-12-30T16:06:31"/>
    <d v="1899-12-30T16:18:00"/>
  </r>
  <r>
    <x v="14"/>
    <x v="14"/>
    <n v="92030"/>
    <d v="1899-12-30T15:00:00"/>
    <d v="1899-12-30T21:20:00"/>
    <d v="2016-02-18T16:27:56"/>
    <d v="2016-02-18T16:32:07"/>
    <n v="251"/>
    <n v="5"/>
    <n v="50"/>
    <x v="1"/>
    <d v="1899-12-30T00:04:11"/>
    <n v="1"/>
    <d v="1899-12-30T16:27:56"/>
    <d v="1899-12-30T16:32:07"/>
  </r>
  <r>
    <x v="14"/>
    <x v="13"/>
    <n v="93528"/>
    <d v="1899-12-30T14:50:00"/>
    <d v="1899-12-30T21:10:00"/>
    <d v="2016-02-18T16:38:08"/>
    <d v="2016-02-18T16:48:25"/>
    <n v="617"/>
    <n v="10"/>
    <n v="50"/>
    <x v="0"/>
    <d v="1899-12-30T00:10:17"/>
    <n v="1"/>
    <d v="1899-12-30T16:38:08"/>
    <d v="1899-12-30T16:48:25"/>
  </r>
  <r>
    <x v="14"/>
    <x v="16"/>
    <n v="92065"/>
    <d v="1899-12-30T15:00:00"/>
    <d v="1899-12-30T21:20:00"/>
    <d v="2016-02-18T16:43:37"/>
    <d v="2016-02-18T17:55:04"/>
    <n v="4287"/>
    <n v="72"/>
    <n v="50"/>
    <x v="0"/>
    <d v="1899-12-30T01:11:27"/>
    <n v="1"/>
    <d v="1899-12-30T16:43:37"/>
    <d v="1899-12-30T17:55:04"/>
  </r>
  <r>
    <x v="14"/>
    <x v="8"/>
    <n v="95049"/>
    <d v="1899-12-30T15:00:00"/>
    <d v="1899-12-30T21:20:00"/>
    <d v="2016-02-18T16:48:32"/>
    <d v="2016-02-18T16:58:31"/>
    <n v="599"/>
    <n v="10"/>
    <n v="50"/>
    <x v="0"/>
    <d v="1899-12-30T00:09:59"/>
    <n v="1"/>
    <d v="1899-12-30T16:48:32"/>
    <d v="1899-12-30T16:58:31"/>
  </r>
  <r>
    <x v="14"/>
    <x v="9"/>
    <n v="92031"/>
    <d v="1899-12-30T14:00:00"/>
    <d v="1899-12-30T20:20:00"/>
    <d v="2016-02-18T17:55:02"/>
    <d v="2016-02-18T18:15:26"/>
    <n v="1224"/>
    <n v="20"/>
    <n v="50"/>
    <x v="1"/>
    <d v="1899-12-30T00:20:24"/>
    <n v="1"/>
    <d v="1899-12-30T17:55:02"/>
    <d v="1899-12-30T18:15:26"/>
  </r>
  <r>
    <x v="14"/>
    <x v="16"/>
    <n v="92065"/>
    <d v="1899-12-30T15:00:00"/>
    <d v="1899-12-30T21:20:00"/>
    <d v="2016-02-18T17:55:04"/>
    <d v="2016-02-18T18:13:21"/>
    <n v="1097"/>
    <n v="18"/>
    <n v="50"/>
    <x v="5"/>
    <d v="1899-12-30T00:18:17"/>
    <n v="1"/>
    <d v="1899-12-30T17:55:04"/>
    <d v="1899-12-30T18:13:21"/>
  </r>
  <r>
    <x v="14"/>
    <x v="11"/>
    <n v="93346"/>
    <d v="1899-12-30T15:00:00"/>
    <d v="1899-12-30T21:20:00"/>
    <d v="2016-02-18T18:01:24"/>
    <d v="2016-02-18T18:22:03"/>
    <n v="1239"/>
    <n v="21"/>
    <n v="50"/>
    <x v="1"/>
    <d v="1899-12-30T00:20:39"/>
    <n v="1"/>
    <d v="1899-12-30T18:01:24"/>
    <d v="1899-12-30T18:22:03"/>
  </r>
  <r>
    <x v="14"/>
    <x v="14"/>
    <n v="92030"/>
    <d v="1899-12-30T15:00:00"/>
    <d v="1899-12-30T21:20:00"/>
    <d v="2016-02-18T18:06:16"/>
    <d v="2016-02-18T18:16:17"/>
    <n v="601"/>
    <n v="10"/>
    <n v="50"/>
    <x v="0"/>
    <d v="1899-12-30T00:10:01"/>
    <n v="1"/>
    <d v="1899-12-30T18:06:16"/>
    <d v="1899-12-30T18:16:17"/>
  </r>
  <r>
    <x v="14"/>
    <x v="17"/>
    <n v="92217"/>
    <d v="1899-12-30T15:00:00"/>
    <d v="1899-12-30T21:20:00"/>
    <d v="2016-02-18T18:13:47"/>
    <d v="2016-02-18T18:22:10"/>
    <n v="503"/>
    <n v="9"/>
    <n v="50"/>
    <x v="2"/>
    <d v="1899-12-30T00:08:23"/>
    <n v="1"/>
    <d v="1899-12-30T18:13:47"/>
    <d v="1899-12-30T18:22:10"/>
  </r>
  <r>
    <x v="14"/>
    <x v="8"/>
    <n v="95049"/>
    <d v="1899-12-30T15:00:00"/>
    <d v="1899-12-30T21:20:00"/>
    <d v="2016-02-18T18:27:42"/>
    <d v="2016-02-18T18:49:47"/>
    <n v="1325"/>
    <n v="22"/>
    <n v="50"/>
    <x v="1"/>
    <d v="1899-12-30T00:22:05"/>
    <n v="1"/>
    <d v="1899-12-30T18:27:42"/>
    <d v="1899-12-30T18:49:47"/>
  </r>
  <r>
    <x v="14"/>
    <x v="13"/>
    <n v="93528"/>
    <d v="1899-12-30T14:50:00"/>
    <d v="1899-12-30T21:10:00"/>
    <d v="2016-02-18T18:40:12"/>
    <d v="2016-02-18T19:00:50"/>
    <n v="1238"/>
    <n v="20"/>
    <n v="50"/>
    <x v="1"/>
    <d v="1899-12-30T00:20:38"/>
    <n v="1"/>
    <d v="1899-12-30T18:40:12"/>
    <d v="1899-12-30T19:00:50"/>
  </r>
  <r>
    <x v="14"/>
    <x v="17"/>
    <n v="92217"/>
    <d v="1899-12-30T15:00:00"/>
    <d v="1899-12-30T21:20:00"/>
    <d v="2016-02-18T19:01:04"/>
    <d v="2016-02-18T19:20:14"/>
    <n v="1150"/>
    <n v="19"/>
    <n v="50"/>
    <x v="1"/>
    <d v="1899-12-30T00:19:10"/>
    <n v="1"/>
    <d v="1899-12-30T19:01:04"/>
    <d v="1899-12-30T19:20:14"/>
  </r>
  <r>
    <x v="14"/>
    <x v="9"/>
    <n v="92031"/>
    <d v="1899-12-30T14:00:00"/>
    <d v="1899-12-30T20:20:00"/>
    <d v="2016-02-18T19:12:16"/>
    <d v="2016-02-18T19:28:33"/>
    <n v="977"/>
    <n v="16"/>
    <n v="50"/>
    <x v="2"/>
    <d v="1899-12-30T00:16:17"/>
    <n v="1"/>
    <d v="1899-12-30T19:12:16"/>
    <d v="1899-12-30T19:28:33"/>
  </r>
  <r>
    <x v="14"/>
    <x v="9"/>
    <n v="92031"/>
    <d v="1899-12-30T14:00:00"/>
    <d v="1899-12-30T20:20:00"/>
    <d v="2016-02-18T19:28:33"/>
    <d v="2016-02-18T19:38:16"/>
    <n v="583"/>
    <n v="10"/>
    <n v="50"/>
    <x v="0"/>
    <d v="1899-12-30T00:09:43"/>
    <n v="2"/>
    <d v="1899-12-30T19:28:33"/>
    <d v="1899-12-30T19:38:16"/>
  </r>
  <r>
    <x v="14"/>
    <x v="11"/>
    <n v="93346"/>
    <d v="1899-12-30T15:00:00"/>
    <d v="1899-12-30T21:20:00"/>
    <d v="2016-02-18T19:31:21"/>
    <d v="2016-02-18T19:41:50"/>
    <n v="629"/>
    <n v="10"/>
    <n v="50"/>
    <x v="0"/>
    <d v="1899-12-30T00:10:29"/>
    <n v="2"/>
    <d v="1899-12-30T19:31:21"/>
    <d v="1899-12-30T19:41:50"/>
  </r>
  <r>
    <x v="14"/>
    <x v="17"/>
    <n v="92217"/>
    <d v="1899-12-30T15:00:00"/>
    <d v="1899-12-30T21:20:00"/>
    <d v="2016-02-18T19:52:27"/>
    <d v="2016-02-18T20:02:42"/>
    <n v="615"/>
    <n v="10"/>
    <n v="50"/>
    <x v="0"/>
    <d v="1899-12-30T00:10:15"/>
    <n v="1"/>
    <d v="1899-12-30T19:52:27"/>
    <d v="1899-12-30T20:02:42"/>
  </r>
  <r>
    <x v="14"/>
    <x v="13"/>
    <n v="93528"/>
    <d v="1899-12-30T14:50:00"/>
    <d v="1899-12-30T21:10:00"/>
    <d v="2016-02-18T19:52:42"/>
    <d v="2016-02-18T20:02:55"/>
    <n v="613"/>
    <n v="10"/>
    <n v="50"/>
    <x v="0"/>
    <d v="1899-12-30T00:10:13"/>
    <n v="2"/>
    <d v="1899-12-30T19:52:42"/>
    <d v="1899-12-30T20:02:55"/>
  </r>
  <r>
    <x v="14"/>
    <x v="8"/>
    <n v="95049"/>
    <d v="1899-12-30T15:00:00"/>
    <d v="1899-12-30T21:20:00"/>
    <d v="2016-02-18T20:02:58"/>
    <d v="2016-02-18T20:14:24"/>
    <n v="686"/>
    <n v="12"/>
    <n v="50"/>
    <x v="0"/>
    <d v="1899-12-30T00:11:26"/>
    <n v="2"/>
    <d v="1899-12-30T20:02:58"/>
    <d v="1899-12-30T20:14:24"/>
  </r>
  <r>
    <x v="15"/>
    <x v="6"/>
    <n v="92214"/>
    <d v="1899-12-30T08:40:00"/>
    <d v="1899-12-30T15:00:00"/>
    <d v="2016-02-19T09:05:24"/>
    <d v="2016-02-19T09:30:28"/>
    <n v="1504"/>
    <n v="25"/>
    <n v="50"/>
    <x v="2"/>
    <d v="1899-12-30T00:25:04"/>
    <n v="1"/>
    <d v="1899-12-30T09:05:24"/>
    <d v="1899-12-30T09:30:28"/>
  </r>
  <r>
    <x v="15"/>
    <x v="5"/>
    <n v="92120"/>
    <d v="1899-12-30T08:50:00"/>
    <d v="1899-12-30T15:10:00"/>
    <d v="2016-02-19T09:05:29"/>
    <d v="2016-02-19T09:30:32"/>
    <n v="1503"/>
    <n v="25"/>
    <n v="50"/>
    <x v="2"/>
    <d v="1899-12-30T00:25:03"/>
    <n v="1"/>
    <d v="1899-12-30T09:05:29"/>
    <d v="1899-12-30T09:30:32"/>
  </r>
  <r>
    <x v="15"/>
    <x v="2"/>
    <n v="92125"/>
    <d v="1899-12-30T08:50:00"/>
    <d v="1899-12-30T15:10:00"/>
    <d v="2016-02-19T09:31:04"/>
    <d v="2016-02-19T09:36:08"/>
    <n v="304"/>
    <n v="5"/>
    <n v="50"/>
    <x v="2"/>
    <d v="1899-12-30T00:05:04"/>
    <n v="1"/>
    <d v="1899-12-30T09:31:04"/>
    <d v="1899-12-30T09:36:08"/>
  </r>
  <r>
    <x v="15"/>
    <x v="1"/>
    <n v="92055"/>
    <d v="1899-12-30T08:50:00"/>
    <d v="1899-12-30T15:10:00"/>
    <d v="2016-02-19T09:44:34"/>
    <d v="2016-02-19T09:54:29"/>
    <n v="595"/>
    <n v="10"/>
    <n v="50"/>
    <x v="0"/>
    <d v="1899-12-30T00:09:55"/>
    <n v="1"/>
    <d v="1899-12-30T09:44:34"/>
    <d v="1899-12-30T09:54:29"/>
  </r>
  <r>
    <x v="15"/>
    <x v="2"/>
    <n v="92125"/>
    <d v="1899-12-30T08:50:00"/>
    <d v="1899-12-30T15:10:00"/>
    <d v="2016-02-19T09:50:01"/>
    <d v="2016-02-19T10:00:23"/>
    <n v="622"/>
    <n v="10"/>
    <n v="50"/>
    <x v="0"/>
    <d v="1899-12-30T00:10:22"/>
    <n v="1"/>
    <d v="1899-12-30T09:50:01"/>
    <d v="1899-12-30T10:00:23"/>
  </r>
  <r>
    <x v="15"/>
    <x v="4"/>
    <n v="95173"/>
    <d v="1899-12-30T11:40:00"/>
    <d v="1899-12-30T18:00:00"/>
    <d v="2016-02-19T09:57:06"/>
    <d v="2016-02-19T09:58:36"/>
    <n v="90"/>
    <n v="1"/>
    <n v="50"/>
    <x v="2"/>
    <d v="1899-12-30T00:01:30"/>
    <n v="1"/>
    <d v="1899-12-30T09:57:06"/>
    <d v="1899-12-30T09:58:36"/>
  </r>
  <r>
    <x v="15"/>
    <x v="3"/>
    <n v="92136"/>
    <d v="1899-12-30T08:40:00"/>
    <d v="1899-12-30T15:00:00"/>
    <d v="2016-02-19T10:00:35"/>
    <d v="2016-02-19T10:10:21"/>
    <n v="586"/>
    <n v="10"/>
    <n v="50"/>
    <x v="0"/>
    <d v="1899-12-30T00:09:46"/>
    <n v="1"/>
    <d v="1899-12-30T10:00:35"/>
    <d v="1899-12-30T10:10:21"/>
  </r>
  <r>
    <x v="15"/>
    <x v="4"/>
    <n v="95173"/>
    <d v="1899-12-30T11:40:00"/>
    <d v="1899-12-30T18:00:00"/>
    <d v="2016-02-19T10:10:56"/>
    <d v="2016-02-19T10:21:45"/>
    <n v="649"/>
    <n v="11"/>
    <n v="50"/>
    <x v="0"/>
    <d v="1899-12-30T00:10:49"/>
    <n v="1"/>
    <d v="1899-12-30T10:10:56"/>
    <d v="1899-12-30T10:21:45"/>
  </r>
  <r>
    <x v="15"/>
    <x v="5"/>
    <n v="92120"/>
    <d v="1899-12-30T08:50:00"/>
    <d v="1899-12-30T15:10:00"/>
    <d v="2016-02-19T10:11:43"/>
    <d v="2016-02-19T10:21:54"/>
    <n v="611"/>
    <n v="10"/>
    <n v="50"/>
    <x v="0"/>
    <d v="1899-12-30T00:10:11"/>
    <n v="1"/>
    <d v="1899-12-30T10:11:43"/>
    <d v="1899-12-30T10:21:54"/>
  </r>
  <r>
    <x v="15"/>
    <x v="18"/>
    <n v="92137"/>
    <d v="1899-12-30T08:40:00"/>
    <d v="1899-12-30T15:00:00"/>
    <d v="2016-02-19T10:20:18"/>
    <d v="2016-02-19T10:30:13"/>
    <n v="595"/>
    <n v="10"/>
    <n v="50"/>
    <x v="0"/>
    <d v="1899-12-30T00:09:55"/>
    <n v="1"/>
    <d v="1899-12-30T10:20:18"/>
    <d v="1899-12-30T10:30:13"/>
  </r>
  <r>
    <x v="15"/>
    <x v="6"/>
    <n v="92214"/>
    <d v="1899-12-30T08:40:00"/>
    <d v="1899-12-30T15:00:00"/>
    <d v="2016-02-19T10:26:53"/>
    <d v="2016-02-19T10:37:24"/>
    <n v="631"/>
    <n v="11"/>
    <n v="50"/>
    <x v="0"/>
    <d v="1899-12-30T00:10:31"/>
    <n v="1"/>
    <d v="1899-12-30T10:26:53"/>
    <d v="1899-12-30T10:37:24"/>
  </r>
  <r>
    <x v="15"/>
    <x v="7"/>
    <n v="92092"/>
    <d v="1899-12-30T08:50:00"/>
    <d v="1899-12-30T15:10:00"/>
    <d v="2016-02-19T10:42:55"/>
    <d v="2016-02-19T10:52:57"/>
    <n v="602"/>
    <n v="10"/>
    <n v="50"/>
    <x v="0"/>
    <d v="1899-12-30T00:10:02"/>
    <n v="1"/>
    <d v="1899-12-30T10:42:55"/>
    <d v="1899-12-30T10:52:57"/>
  </r>
  <r>
    <x v="15"/>
    <x v="5"/>
    <n v="92120"/>
    <d v="1899-12-30T08:50:00"/>
    <d v="1899-12-30T15:10:00"/>
    <d v="2016-02-19T10:48:21"/>
    <d v="2016-02-19T10:53:32"/>
    <n v="311"/>
    <n v="5"/>
    <n v="50"/>
    <x v="2"/>
    <d v="1899-12-30T00:05:11"/>
    <n v="2"/>
    <d v="1899-12-30T10:48:21"/>
    <d v="1899-12-30T10:53:32"/>
  </r>
  <r>
    <x v="15"/>
    <x v="3"/>
    <n v="92136"/>
    <d v="1899-12-30T08:40:00"/>
    <d v="1899-12-30T15:00:00"/>
    <d v="2016-02-19T10:54:59"/>
    <d v="2016-02-19T11:06:50"/>
    <n v="711"/>
    <n v="12"/>
    <n v="50"/>
    <x v="2"/>
    <d v="1899-12-30T00:11:51"/>
    <n v="1"/>
    <d v="1899-12-30T10:54:59"/>
    <d v="1899-12-30T11:06:50"/>
  </r>
  <r>
    <x v="15"/>
    <x v="5"/>
    <n v="92120"/>
    <d v="1899-12-30T08:50:00"/>
    <d v="1899-12-30T15:10:00"/>
    <d v="2016-02-19T11:01:22"/>
    <d v="2016-02-19T11:21:17"/>
    <n v="1195"/>
    <n v="20"/>
    <n v="50"/>
    <x v="1"/>
    <d v="1899-12-30T00:19:55"/>
    <n v="1"/>
    <d v="1899-12-30T11:01:22"/>
    <d v="1899-12-30T11:21:17"/>
  </r>
  <r>
    <x v="15"/>
    <x v="3"/>
    <n v="92136"/>
    <d v="1899-12-30T08:40:00"/>
    <d v="1899-12-30T15:00:00"/>
    <d v="2016-02-19T11:06:50"/>
    <d v="2016-02-19T11:28:01"/>
    <n v="1271"/>
    <n v="22"/>
    <n v="50"/>
    <x v="1"/>
    <d v="1899-12-30T00:21:11"/>
    <n v="1"/>
    <d v="1899-12-30T11:06:50"/>
    <d v="1899-12-30T11:28:01"/>
  </r>
  <r>
    <x v="15"/>
    <x v="2"/>
    <n v="92125"/>
    <d v="1899-12-30T08:50:00"/>
    <d v="1899-12-30T15:10:00"/>
    <d v="2016-02-19T11:20:01"/>
    <d v="2016-02-19T11:40:30"/>
    <n v="1229"/>
    <n v="20"/>
    <n v="50"/>
    <x v="1"/>
    <d v="1899-12-30T00:20:29"/>
    <n v="1"/>
    <d v="1899-12-30T11:20:01"/>
    <d v="1899-12-30T11:40:30"/>
  </r>
  <r>
    <x v="15"/>
    <x v="0"/>
    <n v="92044"/>
    <d v="1899-12-30T08:00:00"/>
    <d v="1899-12-30T14:20:00"/>
    <d v="2016-02-19T11:21:04"/>
    <d v="2016-02-19T11:41:30"/>
    <n v="1226"/>
    <n v="20"/>
    <n v="50"/>
    <x v="1"/>
    <d v="1899-12-30T00:20:26"/>
    <n v="1"/>
    <d v="1899-12-30T11:21:04"/>
    <d v="1899-12-30T11:41:30"/>
  </r>
  <r>
    <x v="15"/>
    <x v="1"/>
    <n v="92055"/>
    <d v="1899-12-30T08:50:00"/>
    <d v="1899-12-30T15:10:00"/>
    <d v="2016-02-19T11:43:32"/>
    <d v="2016-02-19T12:03:44"/>
    <n v="1212"/>
    <n v="20"/>
    <n v="50"/>
    <x v="1"/>
    <d v="1899-12-30T00:20:12"/>
    <n v="1"/>
    <d v="1899-12-30T11:43:32"/>
    <d v="1899-12-30T12:03:44"/>
  </r>
  <r>
    <x v="15"/>
    <x v="7"/>
    <n v="92092"/>
    <d v="1899-12-30T08:50:00"/>
    <d v="1899-12-30T15:10:00"/>
    <d v="2016-02-19T11:50:10"/>
    <d v="2016-02-19T12:10:37"/>
    <n v="1227"/>
    <n v="20"/>
    <n v="50"/>
    <x v="1"/>
    <d v="1899-12-30T00:20:27"/>
    <n v="1"/>
    <d v="1899-12-30T11:50:10"/>
    <d v="1899-12-30T12:10:37"/>
  </r>
  <r>
    <x v="15"/>
    <x v="6"/>
    <n v="92214"/>
    <d v="1899-12-30T08:40:00"/>
    <d v="1899-12-30T15:00:00"/>
    <d v="2016-02-19T12:03:40"/>
    <d v="2016-02-19T12:23:51"/>
    <n v="1211"/>
    <n v="20"/>
    <n v="50"/>
    <x v="1"/>
    <d v="1899-12-30T00:20:11"/>
    <n v="1"/>
    <d v="1899-12-30T12:03:40"/>
    <d v="1899-12-30T12:23:51"/>
  </r>
  <r>
    <x v="15"/>
    <x v="18"/>
    <n v="92137"/>
    <d v="1899-12-30T08:40:00"/>
    <d v="1899-12-30T15:00:00"/>
    <d v="2016-02-19T12:20:09"/>
    <d v="2016-02-19T12:40:15"/>
    <n v="1206"/>
    <n v="20"/>
    <n v="50"/>
    <x v="1"/>
    <d v="1899-12-30T00:20:06"/>
    <n v="1"/>
    <d v="1899-12-30T12:20:09"/>
    <d v="1899-12-30T12:40:15"/>
  </r>
  <r>
    <x v="15"/>
    <x v="0"/>
    <n v="92044"/>
    <d v="1899-12-30T08:00:00"/>
    <d v="1899-12-30T14:20:00"/>
    <d v="2016-02-19T12:30:26"/>
    <d v="2016-02-19T12:40:34"/>
    <n v="608"/>
    <n v="10"/>
    <n v="50"/>
    <x v="0"/>
    <d v="1899-12-30T00:10:08"/>
    <n v="1"/>
    <d v="1899-12-30T12:30:26"/>
    <d v="1899-12-30T12:40:34"/>
  </r>
  <r>
    <x v="15"/>
    <x v="1"/>
    <n v="92055"/>
    <d v="1899-12-30T08:50:00"/>
    <d v="1899-12-30T15:10:00"/>
    <d v="2016-02-19T12:49:12"/>
    <d v="2016-02-19T12:59:18"/>
    <n v="606"/>
    <n v="10"/>
    <n v="50"/>
    <x v="0"/>
    <d v="1899-12-30T00:10:06"/>
    <n v="2"/>
    <d v="1899-12-30T12:49:12"/>
    <d v="1899-12-30T12:59:18"/>
  </r>
  <r>
    <x v="15"/>
    <x v="4"/>
    <n v="95173"/>
    <d v="1899-12-30T11:40:00"/>
    <d v="1899-12-30T18:00:00"/>
    <d v="2016-02-19T12:50:06"/>
    <d v="2016-02-19T13:11:59"/>
    <n v="1313"/>
    <n v="21"/>
    <n v="50"/>
    <x v="1"/>
    <d v="1899-12-30T00:21:53"/>
    <n v="1"/>
    <d v="1899-12-30T12:50:06"/>
    <d v="1899-12-30T13:11:59"/>
  </r>
  <r>
    <x v="15"/>
    <x v="3"/>
    <n v="92136"/>
    <d v="1899-12-30T08:40:00"/>
    <d v="1899-12-30T15:00:00"/>
    <d v="2016-02-19T13:08:32"/>
    <d v="2016-02-19T13:18:45"/>
    <n v="613"/>
    <n v="10"/>
    <n v="50"/>
    <x v="0"/>
    <d v="1899-12-30T00:10:13"/>
    <n v="2"/>
    <d v="1899-12-30T13:08:32"/>
    <d v="1899-12-30T13:18:45"/>
  </r>
  <r>
    <x v="15"/>
    <x v="2"/>
    <n v="92125"/>
    <d v="1899-12-30T08:50:00"/>
    <d v="1899-12-30T15:10:00"/>
    <d v="2016-02-19T13:10:04"/>
    <d v="2016-02-19T13:20:34"/>
    <n v="630"/>
    <n v="10"/>
    <n v="50"/>
    <x v="0"/>
    <d v="1899-12-30T00:10:30"/>
    <n v="2"/>
    <d v="1899-12-30T13:10:04"/>
    <d v="1899-12-30T13:20:34"/>
  </r>
  <r>
    <x v="15"/>
    <x v="7"/>
    <n v="92092"/>
    <d v="1899-12-30T08:50:00"/>
    <d v="1899-12-30T15:10:00"/>
    <d v="2016-02-19T13:13:13"/>
    <d v="2016-02-19T13:23:36"/>
    <n v="623"/>
    <n v="10"/>
    <n v="50"/>
    <x v="0"/>
    <d v="1899-12-30T00:10:23"/>
    <n v="2"/>
    <d v="1899-12-30T13:13:13"/>
    <d v="1899-12-30T13:23:36"/>
  </r>
  <r>
    <x v="15"/>
    <x v="6"/>
    <n v="92214"/>
    <d v="1899-12-30T08:40:00"/>
    <d v="1899-12-30T15:00:00"/>
    <d v="2016-02-19T13:20:15"/>
    <d v="2016-02-19T13:31:14"/>
    <n v="659"/>
    <n v="11"/>
    <n v="50"/>
    <x v="0"/>
    <d v="1899-12-30T00:10:59"/>
    <n v="2"/>
    <d v="1899-12-30T13:20:15"/>
    <d v="1899-12-30T13:31:14"/>
  </r>
  <r>
    <x v="15"/>
    <x v="5"/>
    <n v="92120"/>
    <d v="1899-12-30T08:50:00"/>
    <d v="1899-12-30T15:10:00"/>
    <d v="2016-02-19T13:20:16"/>
    <d v="2016-02-19T13:30:49"/>
    <n v="633"/>
    <n v="10"/>
    <n v="50"/>
    <x v="0"/>
    <d v="1899-12-30T00:10:33"/>
    <n v="2"/>
    <d v="1899-12-30T13:20:16"/>
    <d v="1899-12-30T13:30:49"/>
  </r>
  <r>
    <x v="15"/>
    <x v="18"/>
    <n v="92137"/>
    <d v="1899-12-30T08:40:00"/>
    <d v="1899-12-30T15:00:00"/>
    <d v="2016-02-19T13:40:17"/>
    <d v="2016-02-19T13:51:42"/>
    <n v="685"/>
    <n v="11"/>
    <n v="50"/>
    <x v="0"/>
    <d v="1899-12-30T00:11:25"/>
    <n v="2"/>
    <d v="1899-12-30T13:40:17"/>
    <d v="1899-12-30T13:51:42"/>
  </r>
  <r>
    <x v="15"/>
    <x v="4"/>
    <n v="95173"/>
    <d v="1899-12-30T11:40:00"/>
    <d v="1899-12-30T18:00:00"/>
    <d v="2016-02-19T13:53:34"/>
    <d v="2016-02-19T14:03:50"/>
    <n v="616"/>
    <n v="10"/>
    <n v="50"/>
    <x v="0"/>
    <d v="1899-12-30T00:10:16"/>
    <n v="2"/>
    <d v="1899-12-30T13:53:34"/>
    <d v="1899-12-30T14:03:50"/>
  </r>
  <r>
    <x v="15"/>
    <x v="9"/>
    <n v="92031"/>
    <d v="1899-12-30T14:00:00"/>
    <d v="1899-12-30T20:20:00"/>
    <d v="2016-02-19T14:50:03"/>
    <d v="2016-02-19T14:51:20"/>
    <n v="77"/>
    <n v="1"/>
    <n v="50"/>
    <x v="2"/>
    <d v="1899-12-30T00:01:17"/>
    <n v="1"/>
    <d v="1899-12-30T14:50:03"/>
    <d v="1899-12-30T14:51:20"/>
  </r>
  <r>
    <x v="15"/>
    <x v="10"/>
    <n v="95005"/>
    <d v="1899-12-30T14:00:00"/>
    <d v="1899-12-30T20:20:00"/>
    <d v="2016-02-19T15:24:06"/>
    <d v="2016-02-19T15:34:29"/>
    <n v="623"/>
    <n v="10"/>
    <n v="50"/>
    <x v="0"/>
    <d v="1899-12-30T00:10:23"/>
    <n v="1"/>
    <d v="1899-12-30T15:24:06"/>
    <d v="1899-12-30T15:34:29"/>
  </r>
  <r>
    <x v="15"/>
    <x v="15"/>
    <n v="95061"/>
    <d v="1899-12-30T15:00:00"/>
    <d v="1899-12-30T21:20:00"/>
    <d v="2016-02-19T15:27:12"/>
    <d v="2016-02-19T15:40:31"/>
    <n v="799"/>
    <n v="13"/>
    <n v="50"/>
    <x v="2"/>
    <d v="1899-12-30T00:13:19"/>
    <n v="1"/>
    <d v="1899-12-30T15:27:12"/>
    <d v="1899-12-30T15:40:31"/>
  </r>
  <r>
    <x v="15"/>
    <x v="9"/>
    <n v="92031"/>
    <d v="1899-12-30T14:00:00"/>
    <d v="1899-12-30T20:20:00"/>
    <d v="2016-02-19T15:31:08"/>
    <d v="2016-02-19T15:39:00"/>
    <n v="472"/>
    <n v="8"/>
    <n v="50"/>
    <x v="0"/>
    <d v="1899-12-30T00:07:52"/>
    <n v="1"/>
    <d v="1899-12-30T15:31:08"/>
    <d v="1899-12-30T15:39:00"/>
  </r>
  <r>
    <x v="15"/>
    <x v="9"/>
    <n v="92031"/>
    <d v="1899-12-30T14:00:00"/>
    <d v="1899-12-30T20:20:00"/>
    <d v="2016-02-19T15:39:00"/>
    <d v="2016-02-19T15:55:42"/>
    <n v="1002"/>
    <n v="16"/>
    <n v="50"/>
    <x v="2"/>
    <d v="1899-12-30T00:16:42"/>
    <n v="2"/>
    <d v="1899-12-30T15:39:00"/>
    <d v="1899-12-30T15:55:42"/>
  </r>
  <r>
    <x v="15"/>
    <x v="11"/>
    <n v="93346"/>
    <d v="1899-12-30T15:00:00"/>
    <d v="1899-12-30T21:20:00"/>
    <d v="2016-02-19T16:00:53"/>
    <d v="2016-02-19T16:11:27"/>
    <n v="634"/>
    <n v="11"/>
    <n v="50"/>
    <x v="0"/>
    <d v="1899-12-30T00:10:34"/>
    <n v="1"/>
    <d v="1899-12-30T16:00:53"/>
    <d v="1899-12-30T16:11:27"/>
  </r>
  <r>
    <x v="15"/>
    <x v="13"/>
    <n v="93528"/>
    <d v="1899-12-30T14:50:00"/>
    <d v="1899-12-30T21:10:00"/>
    <d v="2016-02-19T16:29:44"/>
    <d v="2016-02-19T16:41:29"/>
    <n v="705"/>
    <n v="12"/>
    <n v="50"/>
    <x v="0"/>
    <d v="1899-12-30T00:11:45"/>
    <n v="1"/>
    <d v="1899-12-30T16:29:44"/>
    <d v="1899-12-30T16:41:29"/>
  </r>
  <r>
    <x v="15"/>
    <x v="14"/>
    <n v="92030"/>
    <d v="1899-12-30T15:00:00"/>
    <d v="1899-12-30T21:20:00"/>
    <d v="2016-02-19T16:31:26"/>
    <d v="2016-02-19T16:41:47"/>
    <n v="621"/>
    <n v="10"/>
    <n v="50"/>
    <x v="0"/>
    <d v="1899-12-30T00:10:21"/>
    <n v="1"/>
    <d v="1899-12-30T16:31:26"/>
    <d v="1899-12-30T16:41:47"/>
  </r>
  <r>
    <x v="15"/>
    <x v="16"/>
    <n v="92065"/>
    <d v="1899-12-30T15:00:00"/>
    <d v="1899-12-30T21:20:00"/>
    <d v="2016-02-19T16:46:30"/>
    <d v="2016-02-19T16:56:10"/>
    <n v="580"/>
    <n v="10"/>
    <n v="50"/>
    <x v="0"/>
    <d v="1899-12-30T00:09:40"/>
    <n v="1"/>
    <d v="1899-12-30T16:46:30"/>
    <d v="1899-12-30T16:56:10"/>
  </r>
  <r>
    <x v="15"/>
    <x v="15"/>
    <n v="95061"/>
    <d v="1899-12-30T15:00:00"/>
    <d v="1899-12-30T21:20:00"/>
    <d v="2016-02-19T16:47:34"/>
    <d v="2016-02-19T16:58:10"/>
    <n v="636"/>
    <n v="11"/>
    <n v="50"/>
    <x v="0"/>
    <d v="1899-12-30T00:10:36"/>
    <n v="1"/>
    <d v="1899-12-30T16:47:34"/>
    <d v="1899-12-30T16:58:10"/>
  </r>
  <r>
    <x v="15"/>
    <x v="17"/>
    <n v="92217"/>
    <d v="1899-12-30T15:00:00"/>
    <d v="1899-12-30T21:20:00"/>
    <d v="2016-02-19T16:50:31"/>
    <d v="2016-02-19T17:00:47"/>
    <n v="616"/>
    <n v="10"/>
    <n v="50"/>
    <x v="0"/>
    <d v="1899-12-30T00:10:16"/>
    <n v="1"/>
    <d v="1899-12-30T16:50:31"/>
    <d v="1899-12-30T17:00:47"/>
  </r>
  <r>
    <x v="15"/>
    <x v="10"/>
    <n v="95005"/>
    <d v="1899-12-30T14:00:00"/>
    <d v="1899-12-30T20:20:00"/>
    <d v="2016-02-19T17:08:06"/>
    <d v="2016-02-19T17:28:05"/>
    <n v="1199"/>
    <n v="20"/>
    <n v="50"/>
    <x v="1"/>
    <d v="1899-12-30T00:19:59"/>
    <n v="1"/>
    <d v="1899-12-30T17:08:06"/>
    <d v="1899-12-30T17:28:05"/>
  </r>
  <r>
    <x v="15"/>
    <x v="8"/>
    <n v="95049"/>
    <d v="1899-12-30T15:00:00"/>
    <d v="1899-12-30T21:20:00"/>
    <d v="2016-02-19T17:20:49"/>
    <d v="2016-02-19T17:40:19"/>
    <n v="1170"/>
    <n v="20"/>
    <n v="50"/>
    <x v="1"/>
    <d v="1899-12-30T00:19:30"/>
    <n v="1"/>
    <d v="1899-12-30T17:20:49"/>
    <d v="1899-12-30T17:40:19"/>
  </r>
  <r>
    <x v="15"/>
    <x v="9"/>
    <n v="92031"/>
    <d v="1899-12-30T14:00:00"/>
    <d v="1899-12-30T20:20:00"/>
    <d v="2016-02-19T17:40:34"/>
    <d v="2016-02-19T18:00:38"/>
    <n v="1204"/>
    <n v="20"/>
    <n v="50"/>
    <x v="1"/>
    <d v="1899-12-30T00:20:04"/>
    <n v="1"/>
    <d v="1899-12-30T17:40:34"/>
    <d v="1899-12-30T18:00:38"/>
  </r>
  <r>
    <x v="15"/>
    <x v="11"/>
    <n v="93346"/>
    <d v="1899-12-30T15:00:00"/>
    <d v="1899-12-30T21:20:00"/>
    <d v="2016-02-19T18:01:10"/>
    <d v="2016-02-19T18:21:33"/>
    <n v="1223"/>
    <n v="20"/>
    <n v="50"/>
    <x v="1"/>
    <d v="1899-12-30T00:20:23"/>
    <n v="1"/>
    <d v="1899-12-30T18:01:10"/>
    <d v="1899-12-30T18:21:33"/>
  </r>
  <r>
    <x v="15"/>
    <x v="14"/>
    <n v="92030"/>
    <d v="1899-12-30T15:00:00"/>
    <d v="1899-12-30T21:20:00"/>
    <d v="2016-02-19T18:21:55"/>
    <d v="2016-02-19T18:42:16"/>
    <n v="1221"/>
    <n v="21"/>
    <n v="50"/>
    <x v="1"/>
    <d v="1899-12-30T00:20:21"/>
    <n v="1"/>
    <d v="1899-12-30T18:21:55"/>
    <d v="1899-12-30T18:42:16"/>
  </r>
  <r>
    <x v="15"/>
    <x v="16"/>
    <n v="92065"/>
    <d v="1899-12-30T15:00:00"/>
    <d v="1899-12-30T21:20:00"/>
    <d v="2016-02-19T18:29:45"/>
    <d v="2016-02-19T18:49:42"/>
    <n v="1197"/>
    <n v="20"/>
    <n v="50"/>
    <x v="1"/>
    <d v="1899-12-30T00:19:57"/>
    <n v="1"/>
    <d v="1899-12-30T18:29:45"/>
    <d v="1899-12-30T18:49:42"/>
  </r>
  <r>
    <x v="15"/>
    <x v="13"/>
    <n v="93528"/>
    <d v="1899-12-30T14:50:00"/>
    <d v="1899-12-30T21:10:00"/>
    <d v="2016-02-19T18:40:17"/>
    <d v="2016-02-19T19:01:14"/>
    <n v="1257"/>
    <n v="21"/>
    <n v="50"/>
    <x v="1"/>
    <d v="1899-12-30T00:20:57"/>
    <n v="1"/>
    <d v="1899-12-30T18:40:17"/>
    <d v="1899-12-30T19:01:14"/>
  </r>
  <r>
    <x v="15"/>
    <x v="15"/>
    <n v="95061"/>
    <d v="1899-12-30T15:00:00"/>
    <d v="1899-12-30T21:20:00"/>
    <d v="2016-02-19T18:53:11"/>
    <d v="2016-02-19T18:55:44"/>
    <n v="153"/>
    <n v="2"/>
    <n v="50"/>
    <x v="2"/>
    <d v="1899-12-30T00:02:33"/>
    <n v="2"/>
    <d v="1899-12-30T18:53:11"/>
    <d v="1899-12-30T18:55:44"/>
  </r>
  <r>
    <x v="15"/>
    <x v="10"/>
    <n v="95005"/>
    <d v="1899-12-30T14:00:00"/>
    <d v="1899-12-30T20:20:00"/>
    <d v="2016-02-19T19:04:59"/>
    <d v="2016-02-19T19:14:55"/>
    <n v="596"/>
    <n v="10"/>
    <n v="50"/>
    <x v="0"/>
    <d v="1899-12-30T00:09:56"/>
    <n v="2"/>
    <d v="1899-12-30T19:04:59"/>
    <d v="1899-12-30T19:14:55"/>
  </r>
  <r>
    <x v="15"/>
    <x v="15"/>
    <n v="95061"/>
    <d v="1899-12-30T15:00:00"/>
    <d v="1899-12-30T21:20:00"/>
    <d v="2016-02-19T19:10:22"/>
    <d v="2016-02-19T19:30:22"/>
    <n v="1200"/>
    <n v="20"/>
    <n v="50"/>
    <x v="1"/>
    <d v="1899-12-30T00:20:00"/>
    <n v="1"/>
    <d v="1899-12-30T19:10:22"/>
    <d v="1899-12-30T19:30:22"/>
  </r>
  <r>
    <x v="15"/>
    <x v="8"/>
    <n v="95049"/>
    <d v="1899-12-30T15:00:00"/>
    <d v="1899-12-30T21:20:00"/>
    <d v="2016-02-19T19:10:53"/>
    <d v="2016-02-19T19:20:45"/>
    <n v="592"/>
    <n v="10"/>
    <n v="50"/>
    <x v="0"/>
    <d v="1899-12-30T00:09:52"/>
    <n v="1"/>
    <d v="1899-12-30T19:10:53"/>
    <d v="1899-12-30T19:20:45"/>
  </r>
  <r>
    <x v="15"/>
    <x v="17"/>
    <n v="92217"/>
    <d v="1899-12-30T15:00:00"/>
    <d v="1899-12-30T21:20:00"/>
    <d v="2016-02-19T19:12:12"/>
    <d v="2016-02-19T19:34:01"/>
    <n v="1309"/>
    <n v="22"/>
    <n v="50"/>
    <x v="1"/>
    <d v="1899-12-30T00:21:49"/>
    <n v="1"/>
    <d v="1899-12-30T19:12:12"/>
    <d v="1899-12-30T19:34:01"/>
  </r>
  <r>
    <x v="15"/>
    <x v="9"/>
    <n v="92031"/>
    <d v="1899-12-30T14:00:00"/>
    <d v="1899-12-30T20:20:00"/>
    <d v="2016-02-19T19:20:37"/>
    <d v="2016-02-19T19:30:40"/>
    <n v="603"/>
    <n v="10"/>
    <n v="50"/>
    <x v="0"/>
    <d v="1899-12-30T00:10:03"/>
    <n v="2"/>
    <d v="1899-12-30T19:20:37"/>
    <d v="1899-12-30T19:30:40"/>
  </r>
  <r>
    <x v="15"/>
    <x v="11"/>
    <n v="93346"/>
    <d v="1899-12-30T15:00:00"/>
    <d v="1899-12-30T21:20:00"/>
    <d v="2016-02-19T19:31:11"/>
    <d v="2016-02-19T19:40:23"/>
    <n v="552"/>
    <n v="9"/>
    <n v="50"/>
    <x v="0"/>
    <d v="1899-12-30T00:09:12"/>
    <n v="2"/>
    <d v="1899-12-30T19:31:11"/>
    <d v="1899-12-30T19:40:23"/>
  </r>
  <r>
    <x v="15"/>
    <x v="14"/>
    <n v="92030"/>
    <d v="1899-12-30T15:00:00"/>
    <d v="1899-12-30T21:20:00"/>
    <d v="2016-02-19T19:42:37"/>
    <d v="2016-02-19T19:52:35"/>
    <n v="598"/>
    <n v="10"/>
    <n v="50"/>
    <x v="0"/>
    <d v="1899-12-30T00:09:58"/>
    <n v="2"/>
    <d v="1899-12-30T19:42:37"/>
    <d v="1899-12-30T19:52:35"/>
  </r>
  <r>
    <x v="15"/>
    <x v="16"/>
    <n v="92065"/>
    <d v="1899-12-30T15:00:00"/>
    <d v="1899-12-30T21:20:00"/>
    <d v="2016-02-19T19:50:22"/>
    <d v="2016-02-19T20:00:09"/>
    <n v="587"/>
    <n v="10"/>
    <n v="50"/>
    <x v="0"/>
    <d v="1899-12-30T00:09:47"/>
    <n v="2"/>
    <d v="1899-12-30T19:50:22"/>
    <d v="1899-12-30T20:00:09"/>
  </r>
  <r>
    <x v="15"/>
    <x v="13"/>
    <n v="93528"/>
    <d v="1899-12-30T14:50:00"/>
    <d v="1899-12-30T21:10:00"/>
    <d v="2016-02-19T19:50:25"/>
    <d v="2016-02-19T20:00:06"/>
    <n v="581"/>
    <n v="10"/>
    <n v="50"/>
    <x v="0"/>
    <d v="1899-12-30T00:09:41"/>
    <n v="2"/>
    <d v="1899-12-30T19:50:25"/>
    <d v="1899-12-30T20:00:06"/>
  </r>
  <r>
    <x v="15"/>
    <x v="17"/>
    <n v="92217"/>
    <d v="1899-12-30T15:00:00"/>
    <d v="1899-12-30T21:20:00"/>
    <d v="2016-02-19T19:52:52"/>
    <d v="2016-02-19T20:02:33"/>
    <n v="581"/>
    <n v="10"/>
    <n v="50"/>
    <x v="0"/>
    <d v="1899-12-30T00:09:41"/>
    <n v="2"/>
    <d v="1899-12-30T19:52:52"/>
    <d v="1899-12-30T20:02:33"/>
  </r>
  <r>
    <x v="15"/>
    <x v="15"/>
    <n v="95061"/>
    <d v="1899-12-30T15:00:00"/>
    <d v="1899-12-30T21:20:00"/>
    <d v="2016-02-19T20:03:06"/>
    <d v="2016-02-19T20:13:14"/>
    <n v="608"/>
    <n v="10"/>
    <n v="50"/>
    <x v="0"/>
    <d v="1899-12-30T00:10:08"/>
    <n v="2"/>
    <d v="1899-12-30T20:03:06"/>
    <d v="1899-12-30T20:13:14"/>
  </r>
  <r>
    <x v="16"/>
    <x v="1"/>
    <n v="92055"/>
    <d v="1899-12-30T08:50:00"/>
    <d v="1899-12-30T15:10:00"/>
    <d v="2016-02-20T08:59:02"/>
    <d v="2016-02-20T10:05:33"/>
    <n v="3991"/>
    <n v="66"/>
    <n v="50"/>
    <x v="2"/>
    <d v="1899-12-30T01:06:31"/>
    <n v="1"/>
    <d v="1899-12-30T08:59:02"/>
    <d v="1899-12-30T10:05:33"/>
  </r>
  <r>
    <x v="16"/>
    <x v="0"/>
    <n v="92044"/>
    <d v="1899-12-30T08:00:00"/>
    <d v="1899-12-30T14:20:00"/>
    <d v="2016-02-20T09:19:59"/>
    <d v="2016-02-20T09:30:14"/>
    <n v="615"/>
    <n v="11"/>
    <n v="50"/>
    <x v="0"/>
    <d v="1899-12-30T00:10:15"/>
    <n v="1"/>
    <d v="1899-12-30T09:19:59"/>
    <d v="1899-12-30T09:30:14"/>
  </r>
  <r>
    <x v="16"/>
    <x v="3"/>
    <n v="92136"/>
    <d v="1899-12-30T08:40:00"/>
    <d v="1899-12-30T15:00:00"/>
    <d v="2016-02-20T10:06:42"/>
    <d v="2016-02-20T10:19:01"/>
    <n v="739"/>
    <n v="13"/>
    <n v="50"/>
    <x v="0"/>
    <d v="1899-12-30T00:12:19"/>
    <n v="1"/>
    <d v="1899-12-30T10:06:42"/>
    <d v="1899-12-30T10:19:01"/>
  </r>
  <r>
    <x v="16"/>
    <x v="5"/>
    <n v="92120"/>
    <d v="1899-12-30T08:50:00"/>
    <d v="1899-12-30T15:10:00"/>
    <d v="2016-02-20T10:11:12"/>
    <d v="2016-02-20T10:21:46"/>
    <n v="634"/>
    <n v="10"/>
    <n v="50"/>
    <x v="0"/>
    <d v="1899-12-30T00:10:34"/>
    <n v="1"/>
    <d v="1899-12-30T10:11:12"/>
    <d v="1899-12-30T10:21:46"/>
  </r>
  <r>
    <x v="16"/>
    <x v="6"/>
    <n v="92214"/>
    <d v="1899-12-30T08:40:00"/>
    <d v="1899-12-30T15:00:00"/>
    <d v="2016-02-20T10:20:07"/>
    <d v="2016-02-20T10:30:30"/>
    <n v="623"/>
    <n v="10"/>
    <n v="50"/>
    <x v="0"/>
    <d v="1899-12-30T00:10:23"/>
    <n v="1"/>
    <d v="1899-12-30T10:20:07"/>
    <d v="1899-12-30T10:30:30"/>
  </r>
  <r>
    <x v="16"/>
    <x v="1"/>
    <n v="92055"/>
    <d v="1899-12-30T08:50:00"/>
    <d v="1899-12-30T15:10:00"/>
    <d v="2016-02-20T10:20:33"/>
    <d v="2016-02-20T10:31:30"/>
    <n v="657"/>
    <n v="11"/>
    <n v="50"/>
    <x v="0"/>
    <d v="1899-12-30T00:10:57"/>
    <n v="1"/>
    <d v="1899-12-30T10:20:33"/>
    <d v="1899-12-30T10:31:30"/>
  </r>
  <r>
    <x v="16"/>
    <x v="2"/>
    <n v="92125"/>
    <d v="1899-12-30T08:50:00"/>
    <d v="1899-12-30T15:10:00"/>
    <d v="2016-02-20T10:31:50"/>
    <d v="2016-02-20T10:42:37"/>
    <n v="647"/>
    <n v="11"/>
    <n v="50"/>
    <x v="0"/>
    <d v="1899-12-30T00:10:47"/>
    <n v="1"/>
    <d v="1899-12-30T10:31:50"/>
    <d v="1899-12-30T10:42:37"/>
  </r>
  <r>
    <x v="16"/>
    <x v="7"/>
    <n v="92092"/>
    <d v="1899-12-30T08:50:00"/>
    <d v="1899-12-30T15:10:00"/>
    <d v="2016-02-20T10:40:09"/>
    <d v="2016-02-20T10:50:24"/>
    <n v="615"/>
    <n v="10"/>
    <n v="50"/>
    <x v="0"/>
    <d v="1899-12-30T00:10:15"/>
    <n v="1"/>
    <d v="1899-12-30T10:40:09"/>
    <d v="1899-12-30T10:50:24"/>
  </r>
  <r>
    <x v="16"/>
    <x v="5"/>
    <n v="92120"/>
    <d v="1899-12-30T08:50:00"/>
    <d v="1899-12-30T15:10:00"/>
    <d v="2016-02-20T11:02:20"/>
    <d v="2016-02-20T11:22:19"/>
    <n v="1199"/>
    <n v="20"/>
    <n v="50"/>
    <x v="1"/>
    <d v="1899-12-30T00:19:59"/>
    <n v="1"/>
    <d v="1899-12-30T11:02:20"/>
    <d v="1899-12-30T11:22:19"/>
  </r>
  <r>
    <x v="16"/>
    <x v="3"/>
    <n v="92136"/>
    <d v="1899-12-30T08:40:00"/>
    <d v="1899-12-30T15:00:00"/>
    <d v="2016-02-20T11:10:40"/>
    <d v="2016-02-20T11:30:28"/>
    <n v="1188"/>
    <n v="20"/>
    <n v="50"/>
    <x v="1"/>
    <d v="1899-12-30T00:19:48"/>
    <n v="1"/>
    <d v="1899-12-30T11:10:40"/>
    <d v="1899-12-30T11:30:28"/>
  </r>
  <r>
    <x v="16"/>
    <x v="0"/>
    <n v="92044"/>
    <d v="1899-12-30T08:00:00"/>
    <d v="1899-12-30T14:20:00"/>
    <d v="2016-02-20T11:20:13"/>
    <d v="2016-02-20T11:40:27"/>
    <n v="1214"/>
    <n v="20"/>
    <n v="50"/>
    <x v="1"/>
    <d v="1899-12-30T00:20:14"/>
    <n v="1"/>
    <d v="1899-12-30T11:20:13"/>
    <d v="1899-12-30T11:40:27"/>
  </r>
  <r>
    <x v="16"/>
    <x v="2"/>
    <n v="92125"/>
    <d v="1899-12-30T08:50:00"/>
    <d v="1899-12-30T15:10:00"/>
    <d v="2016-02-20T11:20:16"/>
    <d v="2016-02-20T11:40:34"/>
    <n v="1218"/>
    <n v="20"/>
    <n v="50"/>
    <x v="1"/>
    <d v="1899-12-30T00:20:18"/>
    <n v="1"/>
    <d v="1899-12-30T11:20:16"/>
    <d v="1899-12-30T11:40:34"/>
  </r>
  <r>
    <x v="16"/>
    <x v="1"/>
    <n v="92055"/>
    <d v="1899-12-30T08:50:00"/>
    <d v="1899-12-30T15:10:00"/>
    <d v="2016-02-20T11:49:52"/>
    <d v="2016-02-20T12:10:19"/>
    <n v="1227"/>
    <n v="21"/>
    <n v="50"/>
    <x v="1"/>
    <d v="1899-12-30T00:20:27"/>
    <n v="1"/>
    <d v="1899-12-30T11:49:52"/>
    <d v="1899-12-30T12:10:19"/>
  </r>
  <r>
    <x v="16"/>
    <x v="7"/>
    <n v="92092"/>
    <d v="1899-12-30T08:50:00"/>
    <d v="1899-12-30T15:10:00"/>
    <d v="2016-02-20T11:56:14"/>
    <d v="2016-02-20T12:16:36"/>
    <n v="1222"/>
    <n v="20"/>
    <n v="50"/>
    <x v="1"/>
    <d v="1899-12-30T00:20:22"/>
    <n v="1"/>
    <d v="1899-12-30T11:56:14"/>
    <d v="1899-12-30T12:16:36"/>
  </r>
  <r>
    <x v="16"/>
    <x v="6"/>
    <n v="92214"/>
    <d v="1899-12-30T08:40:00"/>
    <d v="1899-12-30T15:00:00"/>
    <d v="2016-02-20T12:06:24"/>
    <d v="2016-02-20T12:26:39"/>
    <n v="1215"/>
    <n v="20"/>
    <n v="50"/>
    <x v="1"/>
    <d v="1899-12-30T00:20:15"/>
    <n v="1"/>
    <d v="1899-12-30T12:06:24"/>
    <d v="1899-12-30T12:26:39"/>
  </r>
  <r>
    <x v="16"/>
    <x v="0"/>
    <n v="92044"/>
    <d v="1899-12-30T08:00:00"/>
    <d v="1899-12-30T14:20:00"/>
    <d v="2016-02-20T12:33:22"/>
    <d v="2016-02-20T12:43:11"/>
    <n v="589"/>
    <n v="10"/>
    <n v="50"/>
    <x v="0"/>
    <d v="1899-12-30T00:09:49"/>
    <n v="2"/>
    <d v="1899-12-30T12:33:22"/>
    <d v="1899-12-30T12:43:11"/>
  </r>
  <r>
    <x v="16"/>
    <x v="1"/>
    <n v="92055"/>
    <d v="1899-12-30T08:50:00"/>
    <d v="1899-12-30T15:10:00"/>
    <d v="2016-02-20T12:47:38"/>
    <d v="2016-02-20T12:57:43"/>
    <n v="605"/>
    <n v="10"/>
    <n v="50"/>
    <x v="0"/>
    <d v="1899-12-30T00:10:05"/>
    <n v="2"/>
    <d v="1899-12-30T12:47:38"/>
    <d v="1899-12-30T12:57:43"/>
  </r>
  <r>
    <x v="16"/>
    <x v="3"/>
    <n v="92136"/>
    <d v="1899-12-30T08:40:00"/>
    <d v="1899-12-30T15:00:00"/>
    <d v="2016-02-20T13:01:25"/>
    <d v="2016-02-20T13:11:26"/>
    <n v="601"/>
    <n v="10"/>
    <n v="50"/>
    <x v="0"/>
    <d v="1899-12-30T00:10:01"/>
    <n v="2"/>
    <d v="1899-12-30T13:01:25"/>
    <d v="1899-12-30T13:11:26"/>
  </r>
  <r>
    <x v="16"/>
    <x v="7"/>
    <n v="92092"/>
    <d v="1899-12-30T08:50:00"/>
    <d v="1899-12-30T15:10:00"/>
    <d v="2016-02-20T13:10:25"/>
    <d v="2016-02-20T13:20:30"/>
    <n v="605"/>
    <n v="10"/>
    <n v="50"/>
    <x v="0"/>
    <d v="1899-12-30T00:10:05"/>
    <n v="2"/>
    <d v="1899-12-30T13:10:25"/>
    <d v="1899-12-30T13:20:30"/>
  </r>
  <r>
    <x v="16"/>
    <x v="2"/>
    <n v="92125"/>
    <d v="1899-12-30T08:50:00"/>
    <d v="1899-12-30T15:10:00"/>
    <d v="2016-02-20T13:10:30"/>
    <d v="2016-02-20T13:20:42"/>
    <n v="612"/>
    <n v="10"/>
    <n v="50"/>
    <x v="0"/>
    <d v="1899-12-30T00:10:12"/>
    <n v="2"/>
    <d v="1899-12-30T13:10:30"/>
    <d v="1899-12-30T13:20:42"/>
  </r>
  <r>
    <x v="16"/>
    <x v="5"/>
    <n v="92120"/>
    <d v="1899-12-30T08:50:00"/>
    <d v="1899-12-30T15:10:00"/>
    <d v="2016-02-20T13:20:26"/>
    <d v="2016-02-20T13:30:17"/>
    <n v="591"/>
    <n v="10"/>
    <n v="50"/>
    <x v="0"/>
    <d v="1899-12-30T00:09:51"/>
    <n v="2"/>
    <d v="1899-12-30T13:20:26"/>
    <d v="1899-12-30T13:30:17"/>
  </r>
  <r>
    <x v="16"/>
    <x v="6"/>
    <n v="92214"/>
    <d v="1899-12-30T08:40:00"/>
    <d v="1899-12-30T15:00:00"/>
    <d v="2016-02-20T13:20:33"/>
    <d v="2016-02-20T13:30:39"/>
    <n v="606"/>
    <n v="10"/>
    <n v="50"/>
    <x v="0"/>
    <d v="1899-12-30T00:10:06"/>
    <n v="2"/>
    <d v="1899-12-30T13:20:33"/>
    <d v="1899-12-30T13:30:39"/>
  </r>
  <r>
    <x v="16"/>
    <x v="8"/>
    <n v="95049"/>
    <d v="1899-12-30T15:00:00"/>
    <d v="1899-12-30T21:20:00"/>
    <d v="2016-02-20T15:10:31"/>
    <d v="2016-02-20T15:20:24"/>
    <n v="593"/>
    <n v="10"/>
    <n v="50"/>
    <x v="0"/>
    <d v="1899-12-30T00:09:53"/>
    <n v="1"/>
    <d v="1899-12-30T15:10:31"/>
    <d v="1899-12-30T15:20:24"/>
  </r>
  <r>
    <x v="16"/>
    <x v="10"/>
    <n v="95005"/>
    <d v="1899-12-30T14:00:00"/>
    <d v="1899-12-30T20:20:00"/>
    <d v="2016-02-20T15:20:56"/>
    <d v="2016-02-20T15:30:56"/>
    <n v="600"/>
    <n v="10"/>
    <n v="50"/>
    <x v="0"/>
    <d v="1899-12-30T00:10:00"/>
    <n v="1"/>
    <d v="1899-12-30T15:20:56"/>
    <d v="1899-12-30T15:30:56"/>
  </r>
  <r>
    <x v="16"/>
    <x v="9"/>
    <n v="92031"/>
    <d v="1899-12-30T14:00:00"/>
    <d v="1899-12-30T20:20:00"/>
    <d v="2016-02-20T15:31:40"/>
    <d v="2016-02-20T15:41:46"/>
    <n v="606"/>
    <n v="10"/>
    <n v="50"/>
    <x v="0"/>
    <d v="1899-12-30T00:10:06"/>
    <n v="1"/>
    <d v="1899-12-30T15:31:40"/>
    <d v="1899-12-30T15:41:46"/>
  </r>
  <r>
    <x v="16"/>
    <x v="11"/>
    <n v="93346"/>
    <d v="1899-12-30T15:00:00"/>
    <d v="1899-12-30T21:20:00"/>
    <d v="2016-02-20T16:00:34"/>
    <d v="2016-02-20T16:10:53"/>
    <n v="619"/>
    <n v="10"/>
    <n v="50"/>
    <x v="0"/>
    <d v="1899-12-30T00:10:19"/>
    <n v="1"/>
    <d v="1899-12-30T16:00:34"/>
    <d v="1899-12-30T16:10:53"/>
  </r>
  <r>
    <x v="16"/>
    <x v="14"/>
    <n v="92030"/>
    <d v="1899-12-30T15:00:00"/>
    <d v="1899-12-30T21:20:00"/>
    <d v="2016-02-20T16:20:10"/>
    <d v="2016-02-20T16:30:22"/>
    <n v="612"/>
    <n v="10"/>
    <n v="50"/>
    <x v="0"/>
    <d v="1899-12-30T00:10:12"/>
    <n v="1"/>
    <d v="1899-12-30T16:20:10"/>
    <d v="1899-12-30T16:30:22"/>
  </r>
  <r>
    <x v="16"/>
    <x v="13"/>
    <n v="93528"/>
    <d v="1899-12-30T14:50:00"/>
    <d v="1899-12-30T21:10:00"/>
    <d v="2016-02-20T16:37:11"/>
    <d v="2016-02-20T16:47:30"/>
    <n v="619"/>
    <n v="10"/>
    <n v="50"/>
    <x v="0"/>
    <d v="1899-12-30T00:10:19"/>
    <n v="1"/>
    <d v="1899-12-30T16:37:11"/>
    <d v="1899-12-30T16:47:30"/>
  </r>
  <r>
    <x v="16"/>
    <x v="15"/>
    <n v="95061"/>
    <d v="1899-12-30T15:00:00"/>
    <d v="1899-12-30T21:20:00"/>
    <d v="2016-02-20T16:39:58"/>
    <d v="2016-02-20T16:50:04"/>
    <n v="606"/>
    <n v="11"/>
    <n v="50"/>
    <x v="0"/>
    <d v="1899-12-30T00:10:06"/>
    <n v="1"/>
    <d v="1899-12-30T16:39:58"/>
    <d v="1899-12-30T16:50:04"/>
  </r>
  <r>
    <x v="16"/>
    <x v="10"/>
    <n v="95005"/>
    <d v="1899-12-30T14:00:00"/>
    <d v="1899-12-30T20:20:00"/>
    <d v="2016-02-20T17:06:21"/>
    <d v="2016-02-20T17:26:08"/>
    <n v="1187"/>
    <n v="20"/>
    <n v="50"/>
    <x v="1"/>
    <d v="1899-12-30T00:19:47"/>
    <n v="1"/>
    <d v="1899-12-30T17:06:21"/>
    <d v="1899-12-30T17:26:08"/>
  </r>
  <r>
    <x v="16"/>
    <x v="8"/>
    <n v="95049"/>
    <d v="1899-12-30T15:00:00"/>
    <d v="1899-12-30T21:20:00"/>
    <d v="2016-02-20T17:16:15"/>
    <d v="2016-02-20T17:28:40"/>
    <n v="745"/>
    <n v="12"/>
    <n v="50"/>
    <x v="1"/>
    <d v="1899-12-30T00:12:25"/>
    <n v="1"/>
    <d v="1899-12-30T17:16:15"/>
    <d v="1899-12-30T17:28:40"/>
  </r>
  <r>
    <x v="16"/>
    <x v="9"/>
    <n v="92031"/>
    <d v="1899-12-30T14:00:00"/>
    <d v="1899-12-30T20:20:00"/>
    <d v="2016-02-20T17:40:47"/>
    <d v="2016-02-20T18:00:05"/>
    <n v="1158"/>
    <n v="20"/>
    <n v="50"/>
    <x v="1"/>
    <d v="1899-12-30T00:19:18"/>
    <n v="1"/>
    <d v="1899-12-30T17:40:47"/>
    <d v="1899-12-30T18:00:05"/>
  </r>
  <r>
    <x v="16"/>
    <x v="11"/>
    <n v="93346"/>
    <d v="1899-12-30T15:00:00"/>
    <d v="1899-12-30T21:20:00"/>
    <d v="2016-02-20T18:01:27"/>
    <d v="2016-02-20T18:20:58"/>
    <n v="1171"/>
    <n v="19"/>
    <n v="50"/>
    <x v="1"/>
    <d v="1899-12-30T00:19:31"/>
    <n v="1"/>
    <d v="1899-12-30T18:01:27"/>
    <d v="1899-12-30T18:20:58"/>
  </r>
  <r>
    <x v="16"/>
    <x v="14"/>
    <n v="92030"/>
    <d v="1899-12-30T15:00:00"/>
    <d v="1899-12-30T21:20:00"/>
    <d v="2016-02-20T18:38:10"/>
    <d v="2016-02-20T18:58:09"/>
    <n v="1199"/>
    <n v="20"/>
    <n v="50"/>
    <x v="1"/>
    <d v="1899-12-30T00:19:59"/>
    <n v="1"/>
    <d v="1899-12-30T18:38:10"/>
    <d v="1899-12-30T18:58:09"/>
  </r>
  <r>
    <x v="16"/>
    <x v="13"/>
    <n v="93528"/>
    <d v="1899-12-30T14:50:00"/>
    <d v="1899-12-30T21:10:00"/>
    <d v="2016-02-20T18:40:18"/>
    <d v="2016-02-20T19:01:58"/>
    <n v="1300"/>
    <n v="21"/>
    <n v="50"/>
    <x v="1"/>
    <d v="1899-12-30T00:21:40"/>
    <n v="1"/>
    <d v="1899-12-30T18:40:18"/>
    <d v="1899-12-30T19:01:58"/>
  </r>
  <r>
    <x v="16"/>
    <x v="10"/>
    <n v="95005"/>
    <d v="1899-12-30T14:00:00"/>
    <d v="1899-12-30T20:20:00"/>
    <d v="2016-02-20T19:03:34"/>
    <d v="2016-02-20T19:19:12"/>
    <n v="938"/>
    <n v="16"/>
    <n v="50"/>
    <x v="0"/>
    <d v="1899-12-30T00:15:38"/>
    <n v="2"/>
    <d v="1899-12-30T19:03:34"/>
    <d v="1899-12-30T19:19:12"/>
  </r>
  <r>
    <x v="16"/>
    <x v="15"/>
    <n v="95061"/>
    <d v="1899-12-30T15:00:00"/>
    <d v="1899-12-30T21:20:00"/>
    <d v="2016-02-20T19:10:01"/>
    <d v="2016-02-20T19:30:15"/>
    <n v="1214"/>
    <n v="20"/>
    <n v="50"/>
    <x v="1"/>
    <d v="1899-12-30T00:20:14"/>
    <n v="1"/>
    <d v="1899-12-30T19:10:01"/>
    <d v="1899-12-30T19:30:15"/>
  </r>
  <r>
    <x v="16"/>
    <x v="8"/>
    <n v="95049"/>
    <d v="1899-12-30T15:00:00"/>
    <d v="1899-12-30T21:20:00"/>
    <d v="2016-02-20T19:10:08"/>
    <d v="2016-02-20T19:19:16"/>
    <n v="548"/>
    <n v="9"/>
    <n v="50"/>
    <x v="0"/>
    <d v="1899-12-30T00:09:08"/>
    <n v="2"/>
    <d v="1899-12-30T19:10:08"/>
    <d v="1899-12-30T19:19:16"/>
  </r>
  <r>
    <x v="16"/>
    <x v="9"/>
    <n v="92031"/>
    <d v="1899-12-30T14:00:00"/>
    <d v="1899-12-30T20:20:00"/>
    <d v="2016-02-20T19:21:43"/>
    <d v="2016-02-20T19:31:02"/>
    <n v="559"/>
    <n v="10"/>
    <n v="50"/>
    <x v="0"/>
    <d v="1899-12-30T00:09:19"/>
    <n v="2"/>
    <d v="1899-12-30T19:21:43"/>
    <d v="1899-12-30T19:31:02"/>
  </r>
  <r>
    <x v="16"/>
    <x v="11"/>
    <n v="93346"/>
    <d v="1899-12-30T15:00:00"/>
    <d v="1899-12-30T21:20:00"/>
    <d v="2016-02-20T19:30:21"/>
    <d v="2016-02-20T19:40:55"/>
    <n v="634"/>
    <n v="10"/>
    <n v="50"/>
    <x v="0"/>
    <d v="1899-12-30T00:10:34"/>
    <n v="2"/>
    <d v="1899-12-30T19:30:21"/>
    <d v="1899-12-30T19:40:55"/>
  </r>
  <r>
    <x v="16"/>
    <x v="16"/>
    <n v="92065"/>
    <d v="1899-12-30T15:00:00"/>
    <d v="1899-12-30T21:20:00"/>
    <d v="2016-02-20T19:40:01"/>
    <d v="2016-02-20T21:24:34"/>
    <n v="6273"/>
    <n v="104"/>
    <n v="50"/>
    <x v="0"/>
    <d v="1899-12-30T01:44:33"/>
    <n v="1"/>
    <d v="1899-12-30T19:40:01"/>
    <d v="1899-12-30T21:24:34"/>
  </r>
  <r>
    <x v="16"/>
    <x v="14"/>
    <n v="92030"/>
    <d v="1899-12-30T15:00:00"/>
    <d v="1899-12-30T21:20:00"/>
    <d v="2016-02-20T19:45:39"/>
    <d v="2016-02-20T19:55:29"/>
    <n v="590"/>
    <n v="10"/>
    <n v="50"/>
    <x v="0"/>
    <d v="1899-12-30T00:09:50"/>
    <n v="2"/>
    <d v="1899-12-30T19:45:39"/>
    <d v="1899-12-30T19:55:29"/>
  </r>
  <r>
    <x v="16"/>
    <x v="15"/>
    <n v="95061"/>
    <d v="1899-12-30T15:00:00"/>
    <d v="1899-12-30T21:20:00"/>
    <d v="2016-02-20T20:00:02"/>
    <d v="2016-02-20T20:10:38"/>
    <n v="636"/>
    <n v="10"/>
    <n v="50"/>
    <x v="0"/>
    <d v="1899-12-30T00:10:36"/>
    <n v="2"/>
    <d v="1899-12-30T20:00:02"/>
    <d v="1899-12-30T20:10:38"/>
  </r>
  <r>
    <x v="16"/>
    <x v="13"/>
    <n v="93528"/>
    <d v="1899-12-30T14:50:00"/>
    <d v="1899-12-30T21:10:00"/>
    <d v="2016-02-20T20:00:21"/>
    <d v="2016-02-20T20:11:03"/>
    <n v="642"/>
    <n v="11"/>
    <n v="50"/>
    <x v="0"/>
    <d v="1899-12-30T00:10:42"/>
    <n v="2"/>
    <d v="1899-12-30T20:00:21"/>
    <d v="1899-12-30T20:11:03"/>
  </r>
  <r>
    <x v="17"/>
    <x v="0"/>
    <n v="92044"/>
    <d v="1899-12-30T08:00:00"/>
    <d v="1899-12-30T14:20:00"/>
    <d v="2016-02-22T09:20:08"/>
    <d v="2016-02-22T09:30:19"/>
    <n v="611"/>
    <n v="10"/>
    <n v="50"/>
    <x v="0"/>
    <d v="1899-12-30T00:10:11"/>
    <n v="1"/>
    <d v="1899-12-30T09:20:08"/>
    <d v="1899-12-30T09:30:19"/>
  </r>
  <r>
    <x v="17"/>
    <x v="1"/>
    <n v="92055"/>
    <d v="1899-12-30T08:50:00"/>
    <d v="1899-12-30T15:10:00"/>
    <d v="2016-02-22T09:31:39"/>
    <d v="2016-02-22T09:42:19"/>
    <n v="640"/>
    <n v="11"/>
    <n v="50"/>
    <x v="0"/>
    <d v="1899-12-30T00:10:40"/>
    <n v="1"/>
    <d v="1899-12-30T09:31:39"/>
    <d v="1899-12-30T09:42:19"/>
  </r>
  <r>
    <x v="17"/>
    <x v="19"/>
    <n v="93247"/>
    <d v="1899-12-30T08:00:00"/>
    <d v="1899-12-30T14:20:00"/>
    <d v="2016-02-22T09:40:30"/>
    <d v="2016-02-22T09:50:04"/>
    <n v="574"/>
    <n v="10"/>
    <n v="50"/>
    <x v="1"/>
    <d v="1899-12-30T00:09:34"/>
    <n v="1"/>
    <d v="1899-12-30T09:40:30"/>
    <d v="1899-12-30T09:50:04"/>
  </r>
  <r>
    <x v="17"/>
    <x v="2"/>
    <n v="92125"/>
    <d v="1899-12-30T08:50:00"/>
    <d v="1899-12-30T15:10:00"/>
    <d v="2016-02-22T09:53:17"/>
    <d v="2016-02-22T10:03:44"/>
    <n v="627"/>
    <n v="10"/>
    <n v="50"/>
    <x v="0"/>
    <d v="1899-12-30T00:10:27"/>
    <n v="1"/>
    <d v="1899-12-30T09:53:17"/>
    <d v="1899-12-30T10:03:44"/>
  </r>
  <r>
    <x v="17"/>
    <x v="3"/>
    <n v="92136"/>
    <d v="1899-12-30T08:40:00"/>
    <d v="1899-12-30T15:00:00"/>
    <d v="2016-02-22T10:00:32"/>
    <d v="2016-02-22T10:10:28"/>
    <n v="596"/>
    <n v="10"/>
    <n v="50"/>
    <x v="0"/>
    <d v="1899-12-30T00:09:56"/>
    <n v="1"/>
    <d v="1899-12-30T10:00:32"/>
    <d v="1899-12-30T10:10:28"/>
  </r>
  <r>
    <x v="17"/>
    <x v="4"/>
    <n v="95173"/>
    <d v="1899-12-30T11:40:00"/>
    <d v="1899-12-30T18:00:00"/>
    <d v="2016-02-22T10:14:34"/>
    <d v="2016-02-22T10:24:19"/>
    <n v="585"/>
    <n v="10"/>
    <n v="50"/>
    <x v="0"/>
    <d v="1899-12-30T00:09:45"/>
    <n v="1"/>
    <d v="1899-12-30T10:14:34"/>
    <d v="1899-12-30T10:24:19"/>
  </r>
  <r>
    <x v="17"/>
    <x v="5"/>
    <n v="92120"/>
    <d v="1899-12-30T08:50:00"/>
    <d v="1899-12-30T15:10:00"/>
    <d v="2016-02-22T10:14:44"/>
    <d v="2016-02-22T10:24:32"/>
    <n v="588"/>
    <n v="10"/>
    <n v="50"/>
    <x v="0"/>
    <d v="1899-12-30T00:09:48"/>
    <n v="1"/>
    <d v="1899-12-30T10:14:44"/>
    <d v="1899-12-30T10:24:32"/>
  </r>
  <r>
    <x v="17"/>
    <x v="6"/>
    <n v="92214"/>
    <d v="1899-12-30T08:40:00"/>
    <d v="1899-12-30T15:00:00"/>
    <d v="2016-02-22T10:20:09"/>
    <d v="2016-02-22T10:30:32"/>
    <n v="623"/>
    <n v="10"/>
    <n v="50"/>
    <x v="0"/>
    <d v="1899-12-30T00:10:23"/>
    <n v="1"/>
    <d v="1899-12-30T10:20:09"/>
    <d v="1899-12-30T10:30:32"/>
  </r>
  <r>
    <x v="17"/>
    <x v="7"/>
    <n v="92092"/>
    <d v="1899-12-30T08:50:00"/>
    <d v="1899-12-30T15:10:00"/>
    <d v="2016-02-22T10:40:14"/>
    <d v="2016-02-22T10:50:29"/>
    <n v="615"/>
    <n v="10"/>
    <n v="50"/>
    <x v="0"/>
    <d v="1899-12-30T00:10:15"/>
    <n v="1"/>
    <d v="1899-12-30T10:40:14"/>
    <d v="1899-12-30T10:50:29"/>
  </r>
  <r>
    <x v="17"/>
    <x v="5"/>
    <n v="92120"/>
    <d v="1899-12-30T08:50:00"/>
    <d v="1899-12-30T15:10:00"/>
    <d v="2016-02-22T11:02:36"/>
    <d v="2016-02-22T11:22:42"/>
    <n v="1206"/>
    <n v="20"/>
    <n v="50"/>
    <x v="1"/>
    <d v="1899-12-30T00:20:06"/>
    <n v="1"/>
    <d v="1899-12-30T11:02:36"/>
    <d v="1899-12-30T11:22:42"/>
  </r>
  <r>
    <x v="17"/>
    <x v="2"/>
    <n v="92125"/>
    <d v="1899-12-30T08:50:00"/>
    <d v="1899-12-30T15:10:00"/>
    <d v="2016-02-22T11:20:02"/>
    <d v="2016-02-22T11:40:35"/>
    <n v="1233"/>
    <n v="20"/>
    <n v="50"/>
    <x v="1"/>
    <d v="1899-12-30T00:20:33"/>
    <n v="1"/>
    <d v="1899-12-30T11:20:02"/>
    <d v="1899-12-30T11:40:35"/>
  </r>
  <r>
    <x v="17"/>
    <x v="0"/>
    <n v="92044"/>
    <d v="1899-12-30T08:00:00"/>
    <d v="1899-12-30T14:20:00"/>
    <d v="2016-02-22T11:20:08"/>
    <d v="2016-02-22T11:40:15"/>
    <n v="1207"/>
    <n v="20"/>
    <n v="50"/>
    <x v="1"/>
    <d v="1899-12-30T00:20:07"/>
    <n v="1"/>
    <d v="1899-12-30T11:20:08"/>
    <d v="1899-12-30T11:40:15"/>
  </r>
  <r>
    <x v="17"/>
    <x v="3"/>
    <n v="92136"/>
    <d v="1899-12-30T08:40:00"/>
    <d v="1899-12-30T15:00:00"/>
    <d v="2016-02-22T11:20:29"/>
    <d v="2016-02-22T11:40:35"/>
    <n v="1206"/>
    <n v="20"/>
    <n v="50"/>
    <x v="1"/>
    <d v="1899-12-30T00:20:06"/>
    <n v="1"/>
    <d v="1899-12-30T11:20:29"/>
    <d v="1899-12-30T11:40:35"/>
  </r>
  <r>
    <x v="17"/>
    <x v="1"/>
    <n v="92055"/>
    <d v="1899-12-30T08:50:00"/>
    <d v="1899-12-30T15:10:00"/>
    <d v="2016-02-22T11:41:55"/>
    <d v="2016-02-22T12:02:16"/>
    <n v="1221"/>
    <n v="21"/>
    <n v="50"/>
    <x v="1"/>
    <d v="1899-12-30T00:20:21"/>
    <n v="1"/>
    <d v="1899-12-30T11:41:55"/>
    <d v="1899-12-30T12:02:16"/>
  </r>
  <r>
    <x v="17"/>
    <x v="7"/>
    <n v="92092"/>
    <d v="1899-12-30T08:50:00"/>
    <d v="1899-12-30T15:10:00"/>
    <d v="2016-02-22T11:50:11"/>
    <d v="2016-02-22T12:10:19"/>
    <n v="1208"/>
    <n v="20"/>
    <n v="50"/>
    <x v="1"/>
    <d v="1899-12-30T00:20:08"/>
    <n v="1"/>
    <d v="1899-12-30T11:50:11"/>
    <d v="1899-12-30T12:10:19"/>
  </r>
  <r>
    <x v="17"/>
    <x v="6"/>
    <n v="92214"/>
    <d v="1899-12-30T08:40:00"/>
    <d v="1899-12-30T15:00:00"/>
    <d v="2016-02-22T12:00:08"/>
    <d v="2016-02-22T12:20:49"/>
    <n v="1241"/>
    <n v="20"/>
    <n v="50"/>
    <x v="1"/>
    <d v="1899-12-30T00:20:41"/>
    <n v="1"/>
    <d v="1899-12-30T12:00:08"/>
    <d v="1899-12-30T12:20:49"/>
  </r>
  <r>
    <x v="17"/>
    <x v="19"/>
    <n v="93247"/>
    <d v="1899-12-30T08:00:00"/>
    <d v="1899-12-30T14:20:00"/>
    <d v="2016-02-22T12:01:28"/>
    <d v="2016-02-22T12:20:34"/>
    <n v="1146"/>
    <n v="19"/>
    <n v="50"/>
    <x v="1"/>
    <d v="1899-12-30T00:19:06"/>
    <n v="2"/>
    <d v="1899-12-30T12:01:28"/>
    <d v="1899-12-30T12:20:34"/>
  </r>
  <r>
    <x v="17"/>
    <x v="0"/>
    <n v="92044"/>
    <d v="1899-12-30T08:00:00"/>
    <d v="1899-12-30T14:20:00"/>
    <d v="2016-02-22T12:31:14"/>
    <d v="2016-02-22T12:41:05"/>
    <n v="591"/>
    <n v="10"/>
    <n v="50"/>
    <x v="0"/>
    <d v="1899-12-30T00:09:51"/>
    <n v="2"/>
    <d v="1899-12-30T12:31:14"/>
    <d v="1899-12-30T12:41:05"/>
  </r>
  <r>
    <x v="17"/>
    <x v="1"/>
    <n v="92055"/>
    <d v="1899-12-30T08:50:00"/>
    <d v="1899-12-30T15:10:00"/>
    <d v="2016-02-22T12:40:30"/>
    <d v="2016-02-22T12:50:35"/>
    <n v="605"/>
    <n v="10"/>
    <n v="50"/>
    <x v="0"/>
    <d v="1899-12-30T00:10:05"/>
    <n v="2"/>
    <d v="1899-12-30T12:40:30"/>
    <d v="1899-12-30T12:50:35"/>
  </r>
  <r>
    <x v="17"/>
    <x v="4"/>
    <n v="95173"/>
    <d v="1899-12-30T11:40:00"/>
    <d v="1899-12-30T18:00:00"/>
    <d v="2016-02-22T12:50:09"/>
    <d v="2016-02-22T13:10:30"/>
    <n v="1221"/>
    <n v="20"/>
    <n v="50"/>
    <x v="1"/>
    <d v="1899-12-30T00:20:21"/>
    <n v="1"/>
    <d v="1899-12-30T12:50:09"/>
    <d v="1899-12-30T13:10:30"/>
  </r>
  <r>
    <x v="17"/>
    <x v="19"/>
    <n v="93247"/>
    <d v="1899-12-30T08:00:00"/>
    <d v="1899-12-30T14:20:00"/>
    <d v="2016-02-22T12:52:17"/>
    <d v="2016-02-22T13:02:49"/>
    <n v="632"/>
    <n v="10"/>
    <n v="50"/>
    <x v="0"/>
    <d v="1899-12-30T00:10:32"/>
    <n v="1"/>
    <d v="1899-12-30T12:52:17"/>
    <d v="1899-12-30T13:02:49"/>
  </r>
  <r>
    <x v="17"/>
    <x v="3"/>
    <n v="92136"/>
    <d v="1899-12-30T08:40:00"/>
    <d v="1899-12-30T15:00:00"/>
    <d v="2016-02-22T13:00:11"/>
    <d v="2016-02-22T13:10:29"/>
    <n v="618"/>
    <n v="10"/>
    <n v="50"/>
    <x v="0"/>
    <d v="1899-12-30T00:10:18"/>
    <n v="2"/>
    <d v="1899-12-30T13:00:11"/>
    <d v="1899-12-30T13:10:29"/>
  </r>
  <r>
    <x v="17"/>
    <x v="7"/>
    <n v="92092"/>
    <d v="1899-12-30T08:50:00"/>
    <d v="1899-12-30T15:10:00"/>
    <d v="2016-02-22T13:10:07"/>
    <d v="2016-02-22T13:20:26"/>
    <n v="619"/>
    <n v="10"/>
    <n v="50"/>
    <x v="0"/>
    <d v="1899-12-30T00:10:19"/>
    <n v="2"/>
    <d v="1899-12-30T13:10:07"/>
    <d v="1899-12-30T13:20:26"/>
  </r>
  <r>
    <x v="17"/>
    <x v="2"/>
    <n v="92125"/>
    <d v="1899-12-30T08:50:00"/>
    <d v="1899-12-30T15:10:00"/>
    <d v="2016-02-22T13:13:59"/>
    <d v="2016-02-22T13:24:28"/>
    <n v="629"/>
    <n v="11"/>
    <n v="50"/>
    <x v="0"/>
    <d v="1899-12-30T00:10:29"/>
    <n v="2"/>
    <d v="1899-12-30T13:13:59"/>
    <d v="1899-12-30T13:24:28"/>
  </r>
  <r>
    <x v="17"/>
    <x v="5"/>
    <n v="92120"/>
    <d v="1899-12-30T08:50:00"/>
    <d v="1899-12-30T15:10:00"/>
    <d v="2016-02-22T13:20:08"/>
    <d v="2016-02-22T13:30:25"/>
    <n v="617"/>
    <n v="10"/>
    <n v="50"/>
    <x v="0"/>
    <d v="1899-12-30T00:10:17"/>
    <n v="2"/>
    <d v="1899-12-30T13:20:08"/>
    <d v="1899-12-30T13:30:25"/>
  </r>
  <r>
    <x v="17"/>
    <x v="6"/>
    <n v="92214"/>
    <d v="1899-12-30T08:40:00"/>
    <d v="1899-12-30T15:00:00"/>
    <d v="2016-02-22T13:20:10"/>
    <d v="2016-02-22T13:30:34"/>
    <n v="624"/>
    <n v="10"/>
    <n v="50"/>
    <x v="0"/>
    <d v="1899-12-30T00:10:24"/>
    <n v="2"/>
    <d v="1899-12-30T13:20:10"/>
    <d v="1899-12-30T13:30:34"/>
  </r>
  <r>
    <x v="17"/>
    <x v="4"/>
    <n v="95173"/>
    <d v="1899-12-30T11:40:00"/>
    <d v="1899-12-30T18:00:00"/>
    <d v="2016-02-22T14:02:39"/>
    <d v="2016-02-22T14:12:55"/>
    <n v="616"/>
    <n v="10"/>
    <n v="50"/>
    <x v="0"/>
    <d v="1899-12-30T00:10:16"/>
    <n v="2"/>
    <d v="1899-12-30T14:02:39"/>
    <d v="1899-12-30T14:12:55"/>
  </r>
  <r>
    <x v="17"/>
    <x v="18"/>
    <n v="92137"/>
    <d v="1899-12-30T08:40:00"/>
    <d v="1899-12-30T15:00:00"/>
    <d v="2016-02-22T14:21:47"/>
    <d v="2016-02-22T14:23:37"/>
    <n v="110"/>
    <n v="2"/>
    <n v="50"/>
    <x v="2"/>
    <d v="1899-12-30T00:01:50"/>
    <n v="1"/>
    <d v="1899-12-30T14:21:47"/>
    <d v="1899-12-30T14:23:37"/>
  </r>
  <r>
    <x v="17"/>
    <x v="13"/>
    <n v="93528"/>
    <d v="1899-12-30T14:50:00"/>
    <d v="1899-12-30T21:10:00"/>
    <d v="2016-02-22T15:08:59"/>
    <d v="2016-02-22T15:14:14"/>
    <n v="315"/>
    <n v="6"/>
    <n v="50"/>
    <x v="2"/>
    <d v="1899-12-30T00:05:15"/>
    <n v="1"/>
    <d v="1899-12-30T15:08:59"/>
    <d v="1899-12-30T15:14:14"/>
  </r>
  <r>
    <x v="17"/>
    <x v="8"/>
    <n v="95049"/>
    <d v="1899-12-30T15:00:00"/>
    <d v="1899-12-30T21:20:00"/>
    <d v="2016-02-22T15:12:56"/>
    <d v="2016-02-22T15:23:15"/>
    <n v="619"/>
    <n v="11"/>
    <n v="50"/>
    <x v="0"/>
    <d v="1899-12-30T00:10:19"/>
    <n v="1"/>
    <d v="1899-12-30T15:12:56"/>
    <d v="1899-12-30T15:23:15"/>
  </r>
  <r>
    <x v="17"/>
    <x v="11"/>
    <n v="93346"/>
    <d v="1899-12-30T15:00:00"/>
    <d v="1899-12-30T21:20:00"/>
    <d v="2016-02-22T15:14:07"/>
    <d v="2016-02-22T15:19:52"/>
    <n v="345"/>
    <n v="5"/>
    <n v="50"/>
    <x v="2"/>
    <d v="1899-12-30T00:05:45"/>
    <n v="1"/>
    <d v="1899-12-30T15:14:07"/>
    <d v="1899-12-30T15:19:52"/>
  </r>
  <r>
    <x v="17"/>
    <x v="10"/>
    <n v="95005"/>
    <d v="1899-12-30T14:00:00"/>
    <d v="1899-12-30T20:20:00"/>
    <d v="2016-02-22T15:30:33"/>
    <d v="2016-02-22T15:41:09"/>
    <n v="636"/>
    <n v="11"/>
    <n v="50"/>
    <x v="0"/>
    <d v="1899-12-30T00:10:36"/>
    <n v="1"/>
    <d v="1899-12-30T15:30:33"/>
    <d v="1899-12-30T15:41:09"/>
  </r>
  <r>
    <x v="17"/>
    <x v="9"/>
    <n v="92031"/>
    <d v="1899-12-30T14:00:00"/>
    <d v="1899-12-30T20:20:00"/>
    <d v="2016-02-22T15:31:06"/>
    <d v="2016-02-22T15:40:52"/>
    <n v="586"/>
    <n v="9"/>
    <n v="50"/>
    <x v="0"/>
    <d v="1899-12-30T00:09:46"/>
    <n v="1"/>
    <d v="1899-12-30T15:31:06"/>
    <d v="1899-12-30T15:40:52"/>
  </r>
  <r>
    <x v="17"/>
    <x v="9"/>
    <n v="92031"/>
    <d v="1899-12-30T14:00:00"/>
    <d v="1899-12-30T20:20:00"/>
    <d v="2016-02-22T15:44:42"/>
    <d v="2016-02-22T16:02:43"/>
    <n v="1081"/>
    <n v="18"/>
    <n v="50"/>
    <x v="2"/>
    <d v="1899-12-30T00:18:01"/>
    <n v="1"/>
    <d v="1899-12-30T15:44:42"/>
    <d v="1899-12-30T16:02:43"/>
  </r>
  <r>
    <x v="17"/>
    <x v="13"/>
    <n v="93528"/>
    <d v="1899-12-30T14:50:00"/>
    <d v="1899-12-30T21:10:00"/>
    <d v="2016-02-22T15:47:13"/>
    <d v="2016-02-22T16:01:24"/>
    <n v="851"/>
    <n v="14"/>
    <n v="50"/>
    <x v="2"/>
    <d v="1899-12-30T00:14:11"/>
    <n v="2"/>
    <d v="1899-12-30T15:47:13"/>
    <d v="1899-12-30T16:01:24"/>
  </r>
  <r>
    <x v="17"/>
    <x v="11"/>
    <n v="93346"/>
    <d v="1899-12-30T15:00:00"/>
    <d v="1899-12-30T21:20:00"/>
    <d v="2016-02-22T16:00:54"/>
    <d v="2016-02-22T16:10:49"/>
    <n v="595"/>
    <n v="10"/>
    <n v="50"/>
    <x v="0"/>
    <d v="1899-12-30T00:09:55"/>
    <n v="1"/>
    <d v="1899-12-30T16:00:54"/>
    <d v="1899-12-30T16:10:49"/>
  </r>
  <r>
    <x v="17"/>
    <x v="14"/>
    <n v="92030"/>
    <d v="1899-12-30T15:00:00"/>
    <d v="1899-12-30T21:20:00"/>
    <d v="2016-02-22T16:21:00"/>
    <d v="2016-02-22T16:30:48"/>
    <n v="588"/>
    <n v="9"/>
    <n v="50"/>
    <x v="0"/>
    <d v="1899-12-30T00:09:48"/>
    <n v="1"/>
    <d v="1899-12-30T16:21:00"/>
    <d v="1899-12-30T16:30:48"/>
  </r>
  <r>
    <x v="17"/>
    <x v="15"/>
    <n v="95061"/>
    <d v="1899-12-30T15:00:00"/>
    <d v="1899-12-30T21:20:00"/>
    <d v="2016-02-22T16:40:12"/>
    <d v="2016-02-22T16:50:42"/>
    <n v="630"/>
    <n v="10"/>
    <n v="50"/>
    <x v="0"/>
    <d v="1899-12-30T00:10:30"/>
    <n v="1"/>
    <d v="1899-12-30T16:40:12"/>
    <d v="1899-12-30T16:50:42"/>
  </r>
  <r>
    <x v="17"/>
    <x v="16"/>
    <n v="92065"/>
    <d v="1899-12-30T15:00:00"/>
    <d v="1899-12-30T21:20:00"/>
    <d v="2016-02-22T16:40:40"/>
    <d v="2016-02-22T16:59:46"/>
    <n v="1146"/>
    <n v="19"/>
    <n v="50"/>
    <x v="0"/>
    <d v="1899-12-30T00:19:06"/>
    <n v="1"/>
    <d v="1899-12-30T16:40:40"/>
    <d v="1899-12-30T16:59:46"/>
  </r>
  <r>
    <x v="17"/>
    <x v="13"/>
    <n v="93528"/>
    <d v="1899-12-30T14:50:00"/>
    <d v="1899-12-30T21:10:00"/>
    <d v="2016-02-22T16:40:43"/>
    <d v="2016-02-22T16:51:27"/>
    <n v="644"/>
    <n v="11"/>
    <n v="50"/>
    <x v="0"/>
    <d v="1899-12-30T00:10:44"/>
    <n v="1"/>
    <d v="1899-12-30T16:40:43"/>
    <d v="1899-12-30T16:51:27"/>
  </r>
  <r>
    <x v="17"/>
    <x v="10"/>
    <n v="95005"/>
    <d v="1899-12-30T14:00:00"/>
    <d v="1899-12-30T20:20:00"/>
    <d v="2016-02-22T17:11:32"/>
    <d v="2016-02-22T17:30:41"/>
    <n v="1149"/>
    <n v="19"/>
    <n v="50"/>
    <x v="1"/>
    <d v="1899-12-30T00:19:09"/>
    <n v="1"/>
    <d v="1899-12-30T17:11:32"/>
    <d v="1899-12-30T17:30:41"/>
  </r>
  <r>
    <x v="17"/>
    <x v="8"/>
    <n v="95049"/>
    <d v="1899-12-30T15:00:00"/>
    <d v="1899-12-30T21:20:00"/>
    <d v="2016-02-22T17:35:38"/>
    <d v="2016-02-22T17:41:21"/>
    <n v="343"/>
    <n v="6"/>
    <n v="50"/>
    <x v="1"/>
    <d v="1899-12-30T00:05:43"/>
    <n v="1"/>
    <d v="1899-12-30T17:35:38"/>
    <d v="1899-12-30T17:41:21"/>
  </r>
  <r>
    <x v="17"/>
    <x v="9"/>
    <n v="92031"/>
    <d v="1899-12-30T14:00:00"/>
    <d v="1899-12-30T20:20:00"/>
    <d v="2016-02-22T17:43:35"/>
    <d v="2016-02-22T18:02:46"/>
    <n v="1151"/>
    <n v="19"/>
    <n v="50"/>
    <x v="1"/>
    <d v="1899-12-30T00:19:11"/>
    <n v="1"/>
    <d v="1899-12-30T17:43:35"/>
    <d v="1899-12-30T18:02:46"/>
  </r>
  <r>
    <x v="17"/>
    <x v="11"/>
    <n v="93346"/>
    <d v="1899-12-30T15:00:00"/>
    <d v="1899-12-30T21:20:00"/>
    <d v="2016-02-22T18:00:54"/>
    <d v="2016-02-22T18:20:13"/>
    <n v="1159"/>
    <n v="20"/>
    <n v="50"/>
    <x v="1"/>
    <d v="1899-12-30T00:19:19"/>
    <n v="1"/>
    <d v="1899-12-30T18:00:54"/>
    <d v="1899-12-30T18:20:13"/>
  </r>
  <r>
    <x v="17"/>
    <x v="14"/>
    <n v="92030"/>
    <d v="1899-12-30T15:00:00"/>
    <d v="1899-12-30T21:20:00"/>
    <d v="2016-02-22T18:20:10"/>
    <d v="2016-02-22T18:40:20"/>
    <n v="1210"/>
    <n v="20"/>
    <n v="50"/>
    <x v="1"/>
    <d v="1899-12-30T00:20:10"/>
    <n v="1"/>
    <d v="1899-12-30T18:20:10"/>
    <d v="1899-12-30T18:40:20"/>
  </r>
  <r>
    <x v="17"/>
    <x v="16"/>
    <n v="92065"/>
    <d v="1899-12-30T15:00:00"/>
    <d v="1899-12-30T21:20:00"/>
    <d v="2016-02-22T18:30:12"/>
    <d v="2016-02-22T18:51:22"/>
    <n v="1270"/>
    <n v="21"/>
    <n v="50"/>
    <x v="1"/>
    <d v="1899-12-30T00:21:10"/>
    <n v="1"/>
    <d v="1899-12-30T18:30:12"/>
    <d v="1899-12-30T18:51:22"/>
  </r>
  <r>
    <x v="17"/>
    <x v="13"/>
    <n v="93528"/>
    <d v="1899-12-30T14:50:00"/>
    <d v="1899-12-30T21:10:00"/>
    <d v="2016-02-22T18:40:03"/>
    <d v="2016-02-22T19:01:03"/>
    <n v="1260"/>
    <n v="21"/>
    <n v="50"/>
    <x v="1"/>
    <d v="1899-12-30T00:21:00"/>
    <n v="1"/>
    <d v="1899-12-30T18:40:03"/>
    <d v="1899-12-30T19:01:03"/>
  </r>
  <r>
    <x v="17"/>
    <x v="10"/>
    <n v="95005"/>
    <d v="1899-12-30T14:00:00"/>
    <d v="1899-12-30T20:20:00"/>
    <d v="2016-02-22T18:56:02"/>
    <d v="2016-02-22T19:05:30"/>
    <n v="568"/>
    <n v="9"/>
    <n v="50"/>
    <x v="0"/>
    <d v="1899-12-30T00:09:28"/>
    <n v="2"/>
    <d v="1899-12-30T18:56:02"/>
    <d v="1899-12-30T19:05:30"/>
  </r>
  <r>
    <x v="17"/>
    <x v="15"/>
    <n v="95061"/>
    <d v="1899-12-30T15:00:00"/>
    <d v="1899-12-30T21:20:00"/>
    <d v="2016-02-22T19:10:05"/>
    <d v="2016-02-22T19:30:39"/>
    <n v="1234"/>
    <n v="20"/>
    <n v="50"/>
    <x v="1"/>
    <d v="1899-12-30T00:20:34"/>
    <n v="1"/>
    <d v="1899-12-30T19:10:05"/>
    <d v="1899-12-30T19:30:39"/>
  </r>
  <r>
    <x v="17"/>
    <x v="8"/>
    <n v="95049"/>
    <d v="1899-12-30T15:00:00"/>
    <d v="1899-12-30T21:20:00"/>
    <d v="2016-02-22T19:10:11"/>
    <d v="2016-02-22T19:19:49"/>
    <n v="578"/>
    <n v="9"/>
    <n v="50"/>
    <x v="0"/>
    <d v="1899-12-30T00:09:38"/>
    <n v="2"/>
    <d v="1899-12-30T19:10:11"/>
    <d v="1899-12-30T19:19:49"/>
  </r>
  <r>
    <x v="17"/>
    <x v="9"/>
    <n v="92031"/>
    <d v="1899-12-30T14:00:00"/>
    <d v="1899-12-30T20:20:00"/>
    <d v="2016-02-22T19:20:19"/>
    <d v="2016-02-22T19:32:17"/>
    <n v="718"/>
    <n v="12"/>
    <n v="50"/>
    <x v="0"/>
    <d v="1899-12-30T00:11:58"/>
    <n v="2"/>
    <d v="1899-12-30T19:20:19"/>
    <d v="1899-12-30T19:32:17"/>
  </r>
  <r>
    <x v="17"/>
    <x v="11"/>
    <n v="93346"/>
    <d v="1899-12-30T15:00:00"/>
    <d v="1899-12-30T21:20:00"/>
    <d v="2016-02-22T19:30:26"/>
    <d v="2016-02-22T19:40:57"/>
    <n v="631"/>
    <n v="10"/>
    <n v="50"/>
    <x v="0"/>
    <d v="1899-12-30T00:10:31"/>
    <n v="2"/>
    <d v="1899-12-30T19:30:26"/>
    <d v="1899-12-30T19:40:57"/>
  </r>
  <r>
    <x v="17"/>
    <x v="16"/>
    <n v="92065"/>
    <d v="1899-12-30T15:00:00"/>
    <d v="1899-12-30T21:20:00"/>
    <d v="2016-02-22T19:40:47"/>
    <d v="2016-02-22T19:51:27"/>
    <n v="640"/>
    <n v="11"/>
    <n v="50"/>
    <x v="0"/>
    <d v="1899-12-30T00:10:40"/>
    <n v="2"/>
    <d v="1899-12-30T19:40:47"/>
    <d v="1899-12-30T19:51:27"/>
  </r>
  <r>
    <x v="17"/>
    <x v="14"/>
    <n v="92030"/>
    <d v="1899-12-30T15:00:00"/>
    <d v="1899-12-30T21:20:00"/>
    <d v="2016-02-22T19:43:00"/>
    <d v="2016-02-22T19:52:49"/>
    <n v="589"/>
    <n v="9"/>
    <n v="50"/>
    <x v="0"/>
    <d v="1899-12-30T00:09:49"/>
    <n v="2"/>
    <d v="1899-12-30T19:43:00"/>
    <d v="1899-12-30T19:52:49"/>
  </r>
  <r>
    <x v="17"/>
    <x v="13"/>
    <n v="93528"/>
    <d v="1899-12-30T14:50:00"/>
    <d v="1899-12-30T21:10:00"/>
    <d v="2016-02-22T19:49:44"/>
    <d v="2016-02-22T20:00:44"/>
    <n v="660"/>
    <n v="11"/>
    <n v="50"/>
    <x v="0"/>
    <d v="1899-12-30T00:11:00"/>
    <n v="2"/>
    <d v="1899-12-30T19:49:44"/>
    <d v="1899-12-30T20:00:44"/>
  </r>
  <r>
    <x v="17"/>
    <x v="15"/>
    <n v="95061"/>
    <d v="1899-12-30T15:00:00"/>
    <d v="1899-12-30T21:20:00"/>
    <d v="2016-02-22T20:00:01"/>
    <d v="2016-02-22T20:16:53"/>
    <n v="1012"/>
    <n v="16"/>
    <n v="50"/>
    <x v="0"/>
    <d v="1899-12-30T00:16:52"/>
    <n v="2"/>
    <d v="1899-12-30T20:00:01"/>
    <d v="1899-12-30T20:16:53"/>
  </r>
  <r>
    <x v="18"/>
    <x v="0"/>
    <n v="92044"/>
    <d v="1899-12-30T08:00:00"/>
    <d v="1899-12-30T14:20:00"/>
    <d v="2016-02-23T09:20:05"/>
    <d v="2016-02-23T09:30:28"/>
    <n v="623"/>
    <n v="10"/>
    <n v="50"/>
    <x v="0"/>
    <d v="1899-12-30T00:10:23"/>
    <n v="1"/>
    <d v="1899-12-30T09:20:05"/>
    <d v="1899-12-30T09:30:28"/>
  </r>
  <r>
    <x v="18"/>
    <x v="1"/>
    <n v="92055"/>
    <d v="1899-12-30T08:50:00"/>
    <d v="1899-12-30T15:10:00"/>
    <d v="2016-02-23T09:30:00"/>
    <d v="2016-02-23T09:39:57"/>
    <n v="597"/>
    <n v="9"/>
    <n v="50"/>
    <x v="0"/>
    <d v="1899-12-30T00:09:57"/>
    <n v="1"/>
    <d v="1899-12-30T09:30:00"/>
    <d v="1899-12-30T09:39:57"/>
  </r>
  <r>
    <x v="18"/>
    <x v="1"/>
    <n v="92055"/>
    <d v="1899-12-30T08:50:00"/>
    <d v="1899-12-30T15:10:00"/>
    <d v="2016-02-23T10:04:16"/>
    <d v="2016-02-23T10:06:56"/>
    <n v="160"/>
    <n v="2"/>
    <n v="50"/>
    <x v="2"/>
    <d v="1899-12-30T00:02:40"/>
    <n v="1"/>
    <d v="1899-12-30T10:04:16"/>
    <d v="1899-12-30T10:06:56"/>
  </r>
  <r>
    <x v="18"/>
    <x v="3"/>
    <n v="92136"/>
    <d v="1899-12-30T08:40:00"/>
    <d v="1899-12-30T15:00:00"/>
    <d v="2016-02-23T10:05:27"/>
    <d v="2016-02-23T10:15:25"/>
    <n v="598"/>
    <n v="10"/>
    <n v="50"/>
    <x v="0"/>
    <d v="1899-12-30T00:09:58"/>
    <n v="1"/>
    <d v="1899-12-30T10:05:27"/>
    <d v="1899-12-30T10:15:25"/>
  </r>
  <r>
    <x v="18"/>
    <x v="4"/>
    <n v="95173"/>
    <d v="1899-12-30T11:40:00"/>
    <d v="1899-12-30T18:00:00"/>
    <d v="2016-02-23T10:12:04"/>
    <d v="2016-02-23T10:22:35"/>
    <n v="631"/>
    <n v="10"/>
    <n v="50"/>
    <x v="0"/>
    <d v="1899-12-30T00:10:31"/>
    <n v="1"/>
    <d v="1899-12-30T10:12:04"/>
    <d v="1899-12-30T10:22:35"/>
  </r>
  <r>
    <x v="18"/>
    <x v="5"/>
    <n v="92120"/>
    <d v="1899-12-30T08:50:00"/>
    <d v="1899-12-30T15:10:00"/>
    <d v="2016-02-23T10:19:41"/>
    <d v="2016-02-23T10:30:46"/>
    <n v="665"/>
    <n v="11"/>
    <n v="50"/>
    <x v="0"/>
    <d v="1899-12-30T00:11:05"/>
    <n v="1"/>
    <d v="1899-12-30T10:19:41"/>
    <d v="1899-12-30T10:30:46"/>
  </r>
  <r>
    <x v="18"/>
    <x v="6"/>
    <n v="92214"/>
    <d v="1899-12-30T08:40:00"/>
    <d v="1899-12-30T15:00:00"/>
    <d v="2016-02-23T10:20:50"/>
    <d v="2016-02-23T10:31:17"/>
    <n v="627"/>
    <n v="11"/>
    <n v="50"/>
    <x v="0"/>
    <d v="1899-12-30T00:10:27"/>
    <n v="1"/>
    <d v="1899-12-30T10:20:50"/>
    <d v="1899-12-30T10:31:17"/>
  </r>
  <r>
    <x v="18"/>
    <x v="7"/>
    <n v="92092"/>
    <d v="1899-12-30T08:50:00"/>
    <d v="1899-12-30T15:10:00"/>
    <d v="2016-02-23T10:40:12"/>
    <d v="2016-02-23T10:50:07"/>
    <n v="595"/>
    <n v="10"/>
    <n v="50"/>
    <x v="0"/>
    <d v="1899-12-30T00:09:55"/>
    <n v="1"/>
    <d v="1899-12-30T10:40:12"/>
    <d v="1899-12-30T10:50:07"/>
  </r>
  <r>
    <x v="18"/>
    <x v="3"/>
    <n v="92136"/>
    <d v="1899-12-30T08:40:00"/>
    <d v="1899-12-30T15:00:00"/>
    <d v="2016-02-23T10:42:25"/>
    <d v="2016-02-23T10:54:34"/>
    <n v="729"/>
    <n v="12"/>
    <n v="50"/>
    <x v="3"/>
    <d v="1899-12-30T00:12:09"/>
    <n v="1"/>
    <d v="1899-12-30T10:42:25"/>
    <d v="1899-12-30T10:54:34"/>
  </r>
  <r>
    <x v="18"/>
    <x v="1"/>
    <n v="92055"/>
    <d v="1899-12-30T08:50:00"/>
    <d v="1899-12-30T15:10:00"/>
    <d v="2016-02-23T10:43:45"/>
    <d v="2016-02-23T10:49:14"/>
    <n v="329"/>
    <n v="6"/>
    <n v="50"/>
    <x v="2"/>
    <d v="1899-12-30T00:05:29"/>
    <n v="2"/>
    <d v="1899-12-30T10:43:45"/>
    <d v="1899-12-30T10:49:14"/>
  </r>
  <r>
    <x v="18"/>
    <x v="3"/>
    <n v="92136"/>
    <d v="1899-12-30T08:40:00"/>
    <d v="1899-12-30T15:00:00"/>
    <d v="2016-02-23T11:00:03"/>
    <d v="2016-02-23T11:20:28"/>
    <n v="1225"/>
    <n v="20"/>
    <n v="50"/>
    <x v="1"/>
    <d v="1899-12-30T00:20:25"/>
    <n v="1"/>
    <d v="1899-12-30T11:00:03"/>
    <d v="1899-12-30T11:20:28"/>
  </r>
  <r>
    <x v="18"/>
    <x v="5"/>
    <n v="92120"/>
    <d v="1899-12-30T08:50:00"/>
    <d v="1899-12-30T15:10:00"/>
    <d v="2016-02-23T11:00:20"/>
    <d v="2016-02-23T11:20:39"/>
    <n v="1219"/>
    <n v="20"/>
    <n v="50"/>
    <x v="1"/>
    <d v="1899-12-30T00:20:19"/>
    <n v="1"/>
    <d v="1899-12-30T11:00:20"/>
    <d v="1899-12-30T11:20:39"/>
  </r>
  <r>
    <x v="18"/>
    <x v="4"/>
    <n v="95173"/>
    <d v="1899-12-30T11:40:00"/>
    <d v="1899-12-30T18:00:00"/>
    <d v="2016-02-23T11:01:39"/>
    <d v="2016-02-23T11:08:07"/>
    <n v="388"/>
    <n v="7"/>
    <n v="50"/>
    <x v="4"/>
    <d v="1899-12-30T00:06:28"/>
    <n v="1"/>
    <d v="1899-12-30T11:01:39"/>
    <d v="1899-12-30T11:08:07"/>
  </r>
  <r>
    <x v="18"/>
    <x v="6"/>
    <n v="92214"/>
    <d v="1899-12-30T08:40:00"/>
    <d v="1899-12-30T15:00:00"/>
    <d v="2016-02-23T11:01:43"/>
    <d v="2016-02-23T11:08:06"/>
    <n v="383"/>
    <n v="7"/>
    <n v="50"/>
    <x v="4"/>
    <d v="1899-12-30T00:06:23"/>
    <n v="1"/>
    <d v="1899-12-30T11:01:43"/>
    <d v="1899-12-30T11:08:06"/>
  </r>
  <r>
    <x v="18"/>
    <x v="4"/>
    <n v="95173"/>
    <d v="1899-12-30T11:40:00"/>
    <d v="1899-12-30T18:00:00"/>
    <d v="2016-02-23T11:08:07"/>
    <d v="2016-02-23T11:17:44"/>
    <n v="577"/>
    <n v="9"/>
    <n v="50"/>
    <x v="2"/>
    <d v="1899-12-30T00:09:37"/>
    <n v="1"/>
    <d v="1899-12-30T11:08:07"/>
    <d v="1899-12-30T11:17:44"/>
  </r>
  <r>
    <x v="18"/>
    <x v="0"/>
    <n v="92044"/>
    <d v="1899-12-30T08:00:00"/>
    <d v="1899-12-30T14:20:00"/>
    <d v="2016-02-23T11:20:02"/>
    <d v="2016-02-23T11:40:51"/>
    <n v="1249"/>
    <n v="20"/>
    <n v="50"/>
    <x v="1"/>
    <d v="1899-12-30T00:20:49"/>
    <n v="1"/>
    <d v="1899-12-30T11:20:02"/>
    <d v="1899-12-30T11:40:51"/>
  </r>
  <r>
    <x v="18"/>
    <x v="1"/>
    <n v="92055"/>
    <d v="1899-12-30T08:50:00"/>
    <d v="1899-12-30T15:10:00"/>
    <d v="2016-02-23T11:31:36"/>
    <d v="2016-02-23T11:38:31"/>
    <n v="415"/>
    <n v="7"/>
    <n v="50"/>
    <x v="4"/>
    <d v="1899-12-30T00:06:55"/>
    <n v="1"/>
    <d v="1899-12-30T11:31:36"/>
    <d v="1899-12-30T11:38:31"/>
  </r>
  <r>
    <x v="18"/>
    <x v="3"/>
    <n v="92136"/>
    <d v="1899-12-30T08:40:00"/>
    <d v="1899-12-30T15:00:00"/>
    <d v="2016-02-23T11:31:38"/>
    <d v="2016-02-23T11:38:29"/>
    <n v="411"/>
    <n v="7"/>
    <n v="50"/>
    <x v="4"/>
    <d v="1899-12-30T00:06:51"/>
    <n v="1"/>
    <d v="1899-12-30T11:31:38"/>
    <d v="1899-12-30T11:38:29"/>
  </r>
  <r>
    <x v="18"/>
    <x v="7"/>
    <n v="92092"/>
    <d v="1899-12-30T08:50:00"/>
    <d v="1899-12-30T15:10:00"/>
    <d v="2016-02-23T11:50:07"/>
    <d v="2016-02-23T12:10:28"/>
    <n v="1221"/>
    <n v="20"/>
    <n v="50"/>
    <x v="1"/>
    <d v="1899-12-30T00:20:21"/>
    <n v="1"/>
    <d v="1899-12-30T11:50:07"/>
    <d v="1899-12-30T12:10:28"/>
  </r>
  <r>
    <x v="18"/>
    <x v="1"/>
    <n v="92055"/>
    <d v="1899-12-30T08:50:00"/>
    <d v="1899-12-30T15:10:00"/>
    <d v="2016-02-23T11:51:29"/>
    <d v="2016-02-23T12:11:36"/>
    <n v="1207"/>
    <n v="20"/>
    <n v="50"/>
    <x v="1"/>
    <d v="1899-12-30T00:20:07"/>
    <n v="1"/>
    <d v="1899-12-30T11:51:29"/>
    <d v="1899-12-30T12:11:36"/>
  </r>
  <r>
    <x v="18"/>
    <x v="6"/>
    <n v="92214"/>
    <d v="1899-12-30T08:40:00"/>
    <d v="1899-12-30T15:00:00"/>
    <d v="2016-02-23T12:17:55"/>
    <d v="2016-02-23T12:38:46"/>
    <n v="1251"/>
    <n v="21"/>
    <n v="50"/>
    <x v="1"/>
    <d v="1899-12-30T00:20:51"/>
    <n v="1"/>
    <d v="1899-12-30T12:17:55"/>
    <d v="1899-12-30T12:38:46"/>
  </r>
  <r>
    <x v="18"/>
    <x v="0"/>
    <n v="92044"/>
    <d v="1899-12-30T08:00:00"/>
    <d v="1899-12-30T14:20:00"/>
    <d v="2016-02-23T12:30:08"/>
    <d v="2016-02-23T12:40:28"/>
    <n v="620"/>
    <n v="10"/>
    <n v="50"/>
    <x v="0"/>
    <d v="1899-12-30T00:10:20"/>
    <n v="2"/>
    <d v="1899-12-30T12:30:08"/>
    <d v="1899-12-30T12:40:28"/>
  </r>
  <r>
    <x v="18"/>
    <x v="6"/>
    <n v="92214"/>
    <d v="1899-12-30T08:40:00"/>
    <d v="1899-12-30T15:00:00"/>
    <d v="2016-02-23T12:38:46"/>
    <d v="2016-02-23T12:40:59"/>
    <n v="133"/>
    <n v="2"/>
    <n v="50"/>
    <x v="2"/>
    <d v="1899-12-30T00:02:13"/>
    <n v="1"/>
    <d v="1899-12-30T12:38:46"/>
    <d v="1899-12-30T12:40:59"/>
  </r>
  <r>
    <x v="18"/>
    <x v="1"/>
    <n v="92055"/>
    <d v="1899-12-30T08:50:00"/>
    <d v="1899-12-30T15:10:00"/>
    <d v="2016-02-23T12:47:33"/>
    <d v="2016-02-23T12:57:36"/>
    <n v="603"/>
    <n v="10"/>
    <n v="50"/>
    <x v="0"/>
    <d v="1899-12-30T00:10:03"/>
    <n v="2"/>
    <d v="1899-12-30T12:47:33"/>
    <d v="1899-12-30T12:57:36"/>
  </r>
  <r>
    <x v="18"/>
    <x v="4"/>
    <n v="95173"/>
    <d v="1899-12-30T11:40:00"/>
    <d v="1899-12-30T18:00:00"/>
    <d v="2016-02-23T12:50:10"/>
    <d v="2016-02-23T13:10:55"/>
    <n v="1245"/>
    <n v="20"/>
    <n v="50"/>
    <x v="1"/>
    <d v="1899-12-30T00:20:45"/>
    <n v="1"/>
    <d v="1899-12-30T12:50:10"/>
    <d v="1899-12-30T13:10:55"/>
  </r>
  <r>
    <x v="18"/>
    <x v="3"/>
    <n v="92136"/>
    <d v="1899-12-30T08:40:00"/>
    <d v="1899-12-30T15:00:00"/>
    <d v="2016-02-23T13:04:33"/>
    <d v="2016-02-23T13:14:33"/>
    <n v="600"/>
    <n v="10"/>
    <n v="50"/>
    <x v="0"/>
    <d v="1899-12-30T00:10:00"/>
    <n v="2"/>
    <d v="1899-12-30T13:04:33"/>
    <d v="1899-12-30T13:14:33"/>
  </r>
  <r>
    <x v="18"/>
    <x v="7"/>
    <n v="92092"/>
    <d v="1899-12-30T08:50:00"/>
    <d v="1899-12-30T15:10:00"/>
    <d v="2016-02-23T13:10:08"/>
    <d v="2016-02-23T13:20:31"/>
    <n v="623"/>
    <n v="10"/>
    <n v="50"/>
    <x v="0"/>
    <d v="1899-12-30T00:10:23"/>
    <n v="2"/>
    <d v="1899-12-30T13:10:08"/>
    <d v="1899-12-30T13:20:31"/>
  </r>
  <r>
    <x v="18"/>
    <x v="6"/>
    <n v="92214"/>
    <d v="1899-12-30T08:40:00"/>
    <d v="1899-12-30T15:00:00"/>
    <d v="2016-02-23T13:20:26"/>
    <d v="2016-02-23T13:30:34"/>
    <n v="608"/>
    <n v="10"/>
    <n v="50"/>
    <x v="0"/>
    <d v="1899-12-30T00:10:08"/>
    <n v="2"/>
    <d v="1899-12-30T13:20:26"/>
    <d v="1899-12-30T13:30:34"/>
  </r>
  <r>
    <x v="18"/>
    <x v="4"/>
    <n v="95173"/>
    <d v="1899-12-30T11:40:00"/>
    <d v="1899-12-30T18:00:00"/>
    <d v="2016-02-23T13:51:38"/>
    <d v="2016-02-23T14:02:06"/>
    <n v="628"/>
    <n v="11"/>
    <n v="50"/>
    <x v="0"/>
    <d v="1899-12-30T00:10:28"/>
    <n v="2"/>
    <d v="1899-12-30T13:51:38"/>
    <d v="1899-12-30T14:02:06"/>
  </r>
  <r>
    <x v="18"/>
    <x v="8"/>
    <n v="95049"/>
    <d v="1899-12-30T15:00:00"/>
    <d v="1899-12-30T21:20:00"/>
    <d v="2016-02-23T15:11:07"/>
    <d v="2016-02-23T15:21:21"/>
    <n v="614"/>
    <n v="10"/>
    <n v="50"/>
    <x v="0"/>
    <d v="1899-12-30T00:10:14"/>
    <n v="1"/>
    <d v="1899-12-30T15:11:07"/>
    <d v="1899-12-30T15:21:21"/>
  </r>
  <r>
    <x v="18"/>
    <x v="10"/>
    <n v="95005"/>
    <d v="1899-12-30T14:00:00"/>
    <d v="1899-12-30T20:20:00"/>
    <d v="2016-02-23T15:25:55"/>
    <d v="2016-02-23T15:36:47"/>
    <n v="652"/>
    <n v="11"/>
    <n v="50"/>
    <x v="0"/>
    <d v="1899-12-30T00:10:52"/>
    <n v="1"/>
    <d v="1899-12-30T15:25:55"/>
    <d v="1899-12-30T15:36:47"/>
  </r>
  <r>
    <x v="18"/>
    <x v="9"/>
    <n v="92031"/>
    <d v="1899-12-30T14:00:00"/>
    <d v="1899-12-30T20:20:00"/>
    <d v="2016-02-23T15:30:05"/>
    <d v="2016-02-23T15:40:38"/>
    <n v="633"/>
    <n v="10"/>
    <n v="50"/>
    <x v="0"/>
    <d v="1899-12-30T00:10:33"/>
    <n v="1"/>
    <d v="1899-12-30T15:30:05"/>
    <d v="1899-12-30T15:40:38"/>
  </r>
  <r>
    <x v="18"/>
    <x v="14"/>
    <n v="92030"/>
    <d v="1899-12-30T15:00:00"/>
    <d v="1899-12-30T21:20:00"/>
    <d v="2016-02-23T16:26:35"/>
    <d v="2016-02-23T16:37:04"/>
    <n v="629"/>
    <n v="11"/>
    <n v="50"/>
    <x v="0"/>
    <d v="1899-12-30T00:10:29"/>
    <n v="1"/>
    <d v="1899-12-30T16:26:35"/>
    <d v="1899-12-30T16:37:04"/>
  </r>
  <r>
    <x v="18"/>
    <x v="16"/>
    <n v="92065"/>
    <d v="1899-12-30T15:00:00"/>
    <d v="1899-12-30T21:20:00"/>
    <d v="2016-02-23T16:45:52"/>
    <d v="2016-02-23T18:22:38"/>
    <n v="5806"/>
    <n v="97"/>
    <n v="50"/>
    <x v="0"/>
    <d v="1899-12-30T01:36:46"/>
    <n v="1"/>
    <d v="1899-12-30T16:45:52"/>
    <d v="1899-12-30T18:22:38"/>
  </r>
  <r>
    <x v="18"/>
    <x v="17"/>
    <n v="92217"/>
    <d v="1899-12-30T15:00:00"/>
    <d v="1899-12-30T21:20:00"/>
    <d v="2016-02-23T16:50:16"/>
    <d v="2016-02-23T17:00:38"/>
    <n v="622"/>
    <n v="10"/>
    <n v="50"/>
    <x v="0"/>
    <d v="1899-12-30T00:10:22"/>
    <n v="1"/>
    <d v="1899-12-30T16:50:16"/>
    <d v="1899-12-30T17:00:38"/>
  </r>
  <r>
    <x v="18"/>
    <x v="10"/>
    <n v="95005"/>
    <d v="1899-12-30T14:00:00"/>
    <d v="1899-12-30T20:20:00"/>
    <d v="2016-02-23T17:10:38"/>
    <d v="2016-02-23T17:31:01"/>
    <n v="1223"/>
    <n v="21"/>
    <n v="50"/>
    <x v="1"/>
    <d v="1899-12-30T00:20:23"/>
    <n v="1"/>
    <d v="1899-12-30T17:10:38"/>
    <d v="1899-12-30T17:31:01"/>
  </r>
  <r>
    <x v="18"/>
    <x v="8"/>
    <n v="95049"/>
    <d v="1899-12-30T15:00:00"/>
    <d v="1899-12-30T21:20:00"/>
    <d v="2016-02-23T17:20:06"/>
    <d v="2016-02-23T17:39:30"/>
    <n v="1164"/>
    <n v="19"/>
    <n v="50"/>
    <x v="1"/>
    <d v="1899-12-30T00:19:24"/>
    <n v="1"/>
    <d v="1899-12-30T17:20:06"/>
    <d v="1899-12-30T17:39:30"/>
  </r>
  <r>
    <x v="18"/>
    <x v="9"/>
    <n v="92031"/>
    <d v="1899-12-30T14:00:00"/>
    <d v="1899-12-30T20:20:00"/>
    <d v="2016-02-23T17:51:40"/>
    <d v="2016-02-23T18:12:43"/>
    <n v="1263"/>
    <n v="21"/>
    <n v="50"/>
    <x v="1"/>
    <d v="1899-12-30T00:21:03"/>
    <n v="1"/>
    <d v="1899-12-30T17:51:40"/>
    <d v="1899-12-30T18:12:43"/>
  </r>
  <r>
    <x v="18"/>
    <x v="11"/>
    <n v="93346"/>
    <d v="1899-12-30T15:00:00"/>
    <d v="1899-12-30T21:20:00"/>
    <d v="2016-02-23T18:00:58"/>
    <d v="2016-02-23T18:21:08"/>
    <n v="1210"/>
    <n v="21"/>
    <n v="50"/>
    <x v="1"/>
    <d v="1899-12-30T00:20:10"/>
    <n v="1"/>
    <d v="1899-12-30T18:00:58"/>
    <d v="1899-12-30T18:21:08"/>
  </r>
  <r>
    <x v="18"/>
    <x v="16"/>
    <n v="92065"/>
    <d v="1899-12-30T15:00:00"/>
    <d v="1899-12-30T21:20:00"/>
    <d v="2016-02-23T18:22:38"/>
    <d v="2016-02-23T18:42:31"/>
    <n v="1193"/>
    <n v="20"/>
    <n v="50"/>
    <x v="1"/>
    <d v="1899-12-30T00:19:53"/>
    <n v="1"/>
    <d v="1899-12-30T18:22:38"/>
    <d v="1899-12-30T18:42:31"/>
  </r>
  <r>
    <x v="18"/>
    <x v="14"/>
    <n v="92030"/>
    <d v="1899-12-30T15:00:00"/>
    <d v="1899-12-30T21:20:00"/>
    <d v="2016-02-23T18:36:49"/>
    <d v="2016-02-23T18:57:05"/>
    <n v="1216"/>
    <n v="21"/>
    <n v="50"/>
    <x v="1"/>
    <d v="1899-12-30T00:20:16"/>
    <n v="1"/>
    <d v="1899-12-30T18:36:49"/>
    <d v="1899-12-30T18:57:05"/>
  </r>
  <r>
    <x v="18"/>
    <x v="17"/>
    <n v="92217"/>
    <d v="1899-12-30T15:00:00"/>
    <d v="1899-12-30T21:20:00"/>
    <d v="2016-02-23T19:00:13"/>
    <d v="2016-02-23T19:20:35"/>
    <n v="1222"/>
    <n v="20"/>
    <n v="50"/>
    <x v="1"/>
    <d v="1899-12-30T00:20:22"/>
    <n v="1"/>
    <d v="1899-12-30T19:00:13"/>
    <d v="1899-12-30T19:20:35"/>
  </r>
  <r>
    <x v="18"/>
    <x v="8"/>
    <n v="95049"/>
    <d v="1899-12-30T15:00:00"/>
    <d v="1899-12-30T21:20:00"/>
    <d v="2016-02-23T19:10:06"/>
    <d v="2016-02-23T19:19:47"/>
    <n v="581"/>
    <n v="9"/>
    <n v="50"/>
    <x v="0"/>
    <d v="1899-12-30T00:09:41"/>
    <n v="2"/>
    <d v="1899-12-30T19:10:06"/>
    <d v="1899-12-30T19:19:47"/>
  </r>
  <r>
    <x v="18"/>
    <x v="10"/>
    <n v="95005"/>
    <d v="1899-12-30T14:00:00"/>
    <d v="1899-12-30T20:20:00"/>
    <d v="2016-02-23T19:17:28"/>
    <d v="2016-02-23T19:27:07"/>
    <n v="579"/>
    <n v="10"/>
    <n v="50"/>
    <x v="0"/>
    <d v="1899-12-30T00:09:39"/>
    <n v="2"/>
    <d v="1899-12-30T19:17:28"/>
    <d v="1899-12-30T19:27:07"/>
  </r>
  <r>
    <x v="18"/>
    <x v="9"/>
    <n v="92031"/>
    <d v="1899-12-30T14:00:00"/>
    <d v="1899-12-30T20:20:00"/>
    <d v="2016-02-23T19:22:52"/>
    <d v="2016-02-23T19:32:18"/>
    <n v="566"/>
    <n v="10"/>
    <n v="50"/>
    <x v="0"/>
    <d v="1899-12-30T00:09:26"/>
    <n v="2"/>
    <d v="1899-12-30T19:22:52"/>
    <d v="1899-12-30T19:32:18"/>
  </r>
  <r>
    <x v="18"/>
    <x v="11"/>
    <n v="93346"/>
    <d v="1899-12-30T15:00:00"/>
    <d v="1899-12-30T21:20:00"/>
    <d v="2016-02-23T19:35:30"/>
    <d v="2016-02-23T19:48:29"/>
    <n v="779"/>
    <n v="13"/>
    <n v="50"/>
    <x v="0"/>
    <d v="1899-12-30T00:12:59"/>
    <n v="1"/>
    <d v="1899-12-30T19:35:30"/>
    <d v="1899-12-30T19:48:29"/>
  </r>
  <r>
    <x v="18"/>
    <x v="16"/>
    <n v="92065"/>
    <d v="1899-12-30T15:00:00"/>
    <d v="1899-12-30T21:20:00"/>
    <d v="2016-02-23T19:48:29"/>
    <d v="2016-02-23T20:01:08"/>
    <n v="759"/>
    <n v="13"/>
    <n v="50"/>
    <x v="0"/>
    <d v="1899-12-30T00:12:39"/>
    <n v="2"/>
    <d v="1899-12-30T19:48:29"/>
    <d v="1899-12-30T20:01:08"/>
  </r>
  <r>
    <x v="18"/>
    <x v="17"/>
    <n v="92217"/>
    <d v="1899-12-30T15:00:00"/>
    <d v="1899-12-30T21:20:00"/>
    <d v="2016-02-23T19:50:31"/>
    <d v="2016-02-23T20:00:45"/>
    <n v="614"/>
    <n v="10"/>
    <n v="50"/>
    <x v="0"/>
    <d v="1899-12-30T00:10:14"/>
    <n v="2"/>
    <d v="1899-12-30T19:50:31"/>
    <d v="1899-12-30T20:00:45"/>
  </r>
  <r>
    <x v="18"/>
    <x v="14"/>
    <n v="92030"/>
    <d v="1899-12-30T15:00:00"/>
    <d v="1899-12-30T21:20:00"/>
    <d v="2016-02-23T19:52:43"/>
    <d v="2016-02-23T20:02:16"/>
    <n v="573"/>
    <n v="10"/>
    <n v="50"/>
    <x v="0"/>
    <d v="1899-12-30T00:09:33"/>
    <n v="2"/>
    <d v="1899-12-30T19:52:43"/>
    <d v="1899-12-30T20:02:16"/>
  </r>
  <r>
    <x v="19"/>
    <x v="0"/>
    <n v="92044"/>
    <d v="1899-12-30T08:00:00"/>
    <d v="1899-12-30T14:20:00"/>
    <d v="2016-02-24T09:20:07"/>
    <d v="2016-02-24T09:30:14"/>
    <n v="607"/>
    <n v="10"/>
    <n v="50"/>
    <x v="0"/>
    <d v="1899-12-30T00:10:07"/>
    <n v="1"/>
    <d v="1899-12-30T09:20:07"/>
    <d v="1899-12-30T09:30:14"/>
  </r>
  <r>
    <x v="19"/>
    <x v="1"/>
    <n v="92055"/>
    <d v="1899-12-30T08:50:00"/>
    <d v="1899-12-30T15:10:00"/>
    <d v="2016-02-24T09:30:07"/>
    <d v="2016-02-24T09:39:57"/>
    <n v="590"/>
    <n v="9"/>
    <n v="50"/>
    <x v="0"/>
    <d v="1899-12-30T00:09:50"/>
    <n v="1"/>
    <d v="1899-12-30T09:30:07"/>
    <d v="1899-12-30T09:39:57"/>
  </r>
  <r>
    <x v="19"/>
    <x v="3"/>
    <n v="92136"/>
    <d v="1899-12-30T08:40:00"/>
    <d v="1899-12-30T15:00:00"/>
    <d v="2016-02-24T10:00:08"/>
    <d v="2016-02-24T10:10:41"/>
    <n v="633"/>
    <n v="10"/>
    <n v="50"/>
    <x v="0"/>
    <d v="1899-12-30T00:10:33"/>
    <n v="1"/>
    <d v="1899-12-30T10:00:08"/>
    <d v="1899-12-30T10:10:41"/>
  </r>
  <r>
    <x v="19"/>
    <x v="5"/>
    <n v="92120"/>
    <d v="1899-12-30T08:50:00"/>
    <d v="1899-12-30T15:10:00"/>
    <d v="2016-02-24T10:10:42"/>
    <d v="2016-02-24T10:21:28"/>
    <n v="646"/>
    <n v="11"/>
    <n v="50"/>
    <x v="0"/>
    <d v="1899-12-30T00:10:46"/>
    <n v="1"/>
    <d v="1899-12-30T10:10:42"/>
    <d v="1899-12-30T10:21:28"/>
  </r>
  <r>
    <x v="19"/>
    <x v="4"/>
    <n v="95173"/>
    <d v="1899-12-30T11:40:00"/>
    <d v="1899-12-30T18:00:00"/>
    <d v="2016-02-24T10:13:27"/>
    <d v="2016-02-24T10:24:08"/>
    <n v="641"/>
    <n v="11"/>
    <n v="50"/>
    <x v="0"/>
    <d v="1899-12-30T00:10:41"/>
    <n v="1"/>
    <d v="1899-12-30T10:13:27"/>
    <d v="1899-12-30T10:24:08"/>
  </r>
  <r>
    <x v="19"/>
    <x v="6"/>
    <n v="92214"/>
    <d v="1899-12-30T08:40:00"/>
    <d v="1899-12-30T15:00:00"/>
    <d v="2016-02-24T10:26:49"/>
    <d v="2016-02-24T10:39:22"/>
    <n v="753"/>
    <n v="13"/>
    <n v="50"/>
    <x v="0"/>
    <d v="1899-12-30T00:12:33"/>
    <n v="1"/>
    <d v="1899-12-30T10:26:49"/>
    <d v="1899-12-30T10:39:22"/>
  </r>
  <r>
    <x v="19"/>
    <x v="7"/>
    <n v="92092"/>
    <d v="1899-12-30T08:50:00"/>
    <d v="1899-12-30T15:10:00"/>
    <d v="2016-02-24T10:40:03"/>
    <d v="2016-02-24T10:50:25"/>
    <n v="622"/>
    <n v="10"/>
    <n v="50"/>
    <x v="0"/>
    <d v="1899-12-30T00:10:22"/>
    <n v="1"/>
    <d v="1899-12-30T10:40:03"/>
    <d v="1899-12-30T10:50:25"/>
  </r>
  <r>
    <x v="19"/>
    <x v="3"/>
    <n v="92136"/>
    <d v="1899-12-30T08:40:00"/>
    <d v="1899-12-30T15:00:00"/>
    <d v="2016-02-24T11:00:07"/>
    <d v="2016-02-24T11:20:37"/>
    <n v="1230"/>
    <n v="20"/>
    <n v="50"/>
    <x v="1"/>
    <d v="1899-12-30T00:20:30"/>
    <n v="1"/>
    <d v="1899-12-30T11:00:07"/>
    <d v="1899-12-30T11:20:37"/>
  </r>
  <r>
    <x v="19"/>
    <x v="5"/>
    <n v="92120"/>
    <d v="1899-12-30T08:50:00"/>
    <d v="1899-12-30T15:10:00"/>
    <d v="2016-02-24T11:00:10"/>
    <d v="2016-02-24T11:20:54"/>
    <n v="1244"/>
    <n v="20"/>
    <n v="50"/>
    <x v="1"/>
    <d v="1899-12-30T00:20:44"/>
    <n v="1"/>
    <d v="1899-12-30T11:00:10"/>
    <d v="1899-12-30T11:20:54"/>
  </r>
  <r>
    <x v="19"/>
    <x v="0"/>
    <n v="92044"/>
    <d v="1899-12-30T08:00:00"/>
    <d v="1899-12-30T14:20:00"/>
    <d v="2016-02-24T11:20:12"/>
    <d v="2016-02-24T11:40:36"/>
    <n v="1224"/>
    <n v="20"/>
    <n v="50"/>
    <x v="1"/>
    <d v="1899-12-30T00:20:24"/>
    <n v="1"/>
    <d v="1899-12-30T11:20:12"/>
    <d v="1899-12-30T11:40:36"/>
  </r>
  <r>
    <x v="19"/>
    <x v="1"/>
    <n v="92055"/>
    <d v="1899-12-30T08:50:00"/>
    <d v="1899-12-30T15:10:00"/>
    <d v="2016-02-24T11:40:27"/>
    <d v="2016-02-24T12:00:24"/>
    <n v="1197"/>
    <n v="20"/>
    <n v="50"/>
    <x v="1"/>
    <d v="1899-12-30T00:19:57"/>
    <n v="1"/>
    <d v="1899-12-30T11:40:27"/>
    <d v="1899-12-30T12:00:24"/>
  </r>
  <r>
    <x v="19"/>
    <x v="7"/>
    <n v="92092"/>
    <d v="1899-12-30T08:50:00"/>
    <d v="1899-12-30T15:10:00"/>
    <d v="2016-02-24T11:50:30"/>
    <d v="2016-02-24T12:10:26"/>
    <n v="1196"/>
    <n v="20"/>
    <n v="50"/>
    <x v="1"/>
    <d v="1899-12-30T00:19:56"/>
    <n v="1"/>
    <d v="1899-12-30T11:50:30"/>
    <d v="1899-12-30T12:10:26"/>
  </r>
  <r>
    <x v="19"/>
    <x v="6"/>
    <n v="92214"/>
    <d v="1899-12-30T08:40:00"/>
    <d v="1899-12-30T15:00:00"/>
    <d v="2016-02-24T12:00:19"/>
    <d v="2016-02-24T12:20:53"/>
    <n v="1234"/>
    <n v="20"/>
    <n v="50"/>
    <x v="1"/>
    <d v="1899-12-30T00:20:34"/>
    <n v="1"/>
    <d v="1899-12-30T12:00:19"/>
    <d v="1899-12-30T12:20:53"/>
  </r>
  <r>
    <x v="19"/>
    <x v="0"/>
    <n v="92044"/>
    <d v="1899-12-30T08:00:00"/>
    <d v="1899-12-30T14:20:00"/>
    <d v="2016-02-24T12:31:18"/>
    <d v="2016-02-24T12:41:11"/>
    <n v="593"/>
    <n v="10"/>
    <n v="50"/>
    <x v="0"/>
    <d v="1899-12-30T00:09:53"/>
    <n v="2"/>
    <d v="1899-12-30T12:31:18"/>
    <d v="1899-12-30T12:41:11"/>
  </r>
  <r>
    <x v="19"/>
    <x v="1"/>
    <n v="92055"/>
    <d v="1899-12-30T08:50:00"/>
    <d v="1899-12-30T15:10:00"/>
    <d v="2016-02-24T12:40:14"/>
    <d v="2016-02-24T12:50:35"/>
    <n v="621"/>
    <n v="10"/>
    <n v="50"/>
    <x v="0"/>
    <d v="1899-12-30T00:10:21"/>
    <n v="2"/>
    <d v="1899-12-30T12:40:14"/>
    <d v="1899-12-30T12:50:35"/>
  </r>
  <r>
    <x v="19"/>
    <x v="4"/>
    <n v="95173"/>
    <d v="1899-12-30T11:40:00"/>
    <d v="1899-12-30T18:00:00"/>
    <d v="2016-02-24T12:50:07"/>
    <d v="2016-02-24T13:11:33"/>
    <n v="1286"/>
    <n v="21"/>
    <n v="50"/>
    <x v="1"/>
    <d v="1899-12-30T00:21:26"/>
    <n v="1"/>
    <d v="1899-12-30T12:50:07"/>
    <d v="1899-12-30T13:11:33"/>
  </r>
  <r>
    <x v="19"/>
    <x v="3"/>
    <n v="92136"/>
    <d v="1899-12-30T08:40:00"/>
    <d v="1899-12-30T15:00:00"/>
    <d v="2016-02-24T13:07:35"/>
    <d v="2016-02-24T13:17:53"/>
    <n v="618"/>
    <n v="10"/>
    <n v="50"/>
    <x v="0"/>
    <d v="1899-12-30T00:10:18"/>
    <n v="2"/>
    <d v="1899-12-30T13:07:35"/>
    <d v="1899-12-30T13:17:53"/>
  </r>
  <r>
    <x v="19"/>
    <x v="6"/>
    <n v="92214"/>
    <d v="1899-12-30T08:40:00"/>
    <d v="1899-12-30T15:00:00"/>
    <d v="2016-02-24T13:09:07"/>
    <d v="2016-02-24T13:12:04"/>
    <n v="177"/>
    <n v="3"/>
    <n v="50"/>
    <x v="2"/>
    <d v="1899-12-30T00:02:57"/>
    <n v="1"/>
    <d v="1899-12-30T13:09:07"/>
    <d v="1899-12-30T13:12:04"/>
  </r>
  <r>
    <x v="19"/>
    <x v="7"/>
    <n v="92092"/>
    <d v="1899-12-30T08:50:00"/>
    <d v="1899-12-30T15:10:00"/>
    <d v="2016-02-24T13:10:15"/>
    <d v="2016-02-24T13:20:36"/>
    <n v="621"/>
    <n v="10"/>
    <n v="50"/>
    <x v="0"/>
    <d v="1899-12-30T00:10:21"/>
    <n v="2"/>
    <d v="1899-12-30T13:10:15"/>
    <d v="1899-12-30T13:20:36"/>
  </r>
  <r>
    <x v="19"/>
    <x v="5"/>
    <n v="92120"/>
    <d v="1899-12-30T08:50:00"/>
    <d v="1899-12-30T15:10:00"/>
    <d v="2016-02-24T13:20:23"/>
    <d v="2016-02-24T13:30:32"/>
    <n v="609"/>
    <n v="10"/>
    <n v="50"/>
    <x v="0"/>
    <d v="1899-12-30T00:10:09"/>
    <n v="2"/>
    <d v="1899-12-30T13:20:23"/>
    <d v="1899-12-30T13:30:32"/>
  </r>
  <r>
    <x v="19"/>
    <x v="6"/>
    <n v="92214"/>
    <d v="1899-12-30T08:40:00"/>
    <d v="1899-12-30T15:00:00"/>
    <d v="2016-02-24T13:25:00"/>
    <d v="2016-02-24T13:35:32"/>
    <n v="632"/>
    <n v="10"/>
    <n v="50"/>
    <x v="0"/>
    <d v="1899-12-30T00:10:32"/>
    <n v="2"/>
    <d v="1899-12-30T13:25:00"/>
    <d v="1899-12-30T13:35:32"/>
  </r>
  <r>
    <x v="19"/>
    <x v="2"/>
    <n v="92125"/>
    <d v="1899-12-30T08:50:00"/>
    <d v="1899-12-30T15:10:00"/>
    <d v="2016-02-24T13:40:28"/>
    <d v="2016-02-24T13:50:41"/>
    <n v="613"/>
    <n v="10"/>
    <n v="50"/>
    <x v="0"/>
    <d v="1899-12-30T00:10:13"/>
    <n v="1"/>
    <d v="1899-12-30T13:40:28"/>
    <d v="1899-12-30T13:50:41"/>
  </r>
  <r>
    <x v="19"/>
    <x v="15"/>
    <n v="95061"/>
    <d v="1899-12-30T15:00:00"/>
    <d v="1899-12-30T21:20:00"/>
    <d v="2016-02-24T13:51:18"/>
    <d v="2016-02-24T14:01:24"/>
    <n v="606"/>
    <n v="10"/>
    <n v="50"/>
    <x v="0"/>
    <d v="1899-12-30T00:10:06"/>
    <n v="1"/>
    <d v="1899-12-30T13:51:18"/>
    <d v="1899-12-30T14:01:24"/>
  </r>
  <r>
    <x v="19"/>
    <x v="4"/>
    <n v="95173"/>
    <d v="1899-12-30T11:40:00"/>
    <d v="1899-12-30T18:00:00"/>
    <d v="2016-02-24T13:51:41"/>
    <d v="2016-02-24T14:02:12"/>
    <n v="631"/>
    <n v="11"/>
    <n v="50"/>
    <x v="0"/>
    <d v="1899-12-30T00:10:31"/>
    <n v="2"/>
    <d v="1899-12-30T13:51:41"/>
    <d v="1899-12-30T14:02:12"/>
  </r>
  <r>
    <x v="19"/>
    <x v="8"/>
    <n v="95049"/>
    <d v="1899-12-30T15:00:00"/>
    <d v="1899-12-30T21:20:00"/>
    <d v="2016-02-24T15:11:03"/>
    <d v="2016-02-24T15:20:19"/>
    <n v="556"/>
    <n v="9"/>
    <n v="50"/>
    <x v="0"/>
    <d v="1899-12-30T00:09:16"/>
    <n v="1"/>
    <d v="1899-12-30T15:11:03"/>
    <d v="1899-12-30T15:20:19"/>
  </r>
  <r>
    <x v="19"/>
    <x v="9"/>
    <n v="92031"/>
    <d v="1899-12-30T14:00:00"/>
    <d v="1899-12-30T20:20:00"/>
    <d v="2016-02-24T15:31:04"/>
    <d v="2016-02-24T15:42:12"/>
    <n v="668"/>
    <n v="11"/>
    <n v="50"/>
    <x v="0"/>
    <d v="1899-12-30T00:11:08"/>
    <n v="1"/>
    <d v="1899-12-30T15:31:04"/>
    <d v="1899-12-30T15:42:12"/>
  </r>
  <r>
    <x v="19"/>
    <x v="11"/>
    <n v="93346"/>
    <d v="1899-12-30T15:00:00"/>
    <d v="1899-12-30T21:20:00"/>
    <d v="2016-02-24T16:01:25"/>
    <d v="2016-02-24T16:13:41"/>
    <n v="736"/>
    <n v="12"/>
    <n v="50"/>
    <x v="0"/>
    <d v="1899-12-30T00:12:16"/>
    <n v="1"/>
    <d v="1899-12-30T16:01:25"/>
    <d v="1899-12-30T16:13:41"/>
  </r>
  <r>
    <x v="19"/>
    <x v="14"/>
    <n v="92030"/>
    <d v="1899-12-30T15:00:00"/>
    <d v="1899-12-30T21:20:00"/>
    <d v="2016-02-24T16:20:26"/>
    <d v="2016-02-24T16:30:31"/>
    <n v="605"/>
    <n v="10"/>
    <n v="50"/>
    <x v="0"/>
    <d v="1899-12-30T00:10:05"/>
    <n v="1"/>
    <d v="1899-12-30T16:20:26"/>
    <d v="1899-12-30T16:30:31"/>
  </r>
  <r>
    <x v="19"/>
    <x v="13"/>
    <n v="93528"/>
    <d v="1899-12-30T14:50:00"/>
    <d v="1899-12-30T21:10:00"/>
    <d v="2016-02-24T16:30:06"/>
    <d v="2016-02-24T16:40:39"/>
    <n v="633"/>
    <n v="10"/>
    <n v="50"/>
    <x v="0"/>
    <d v="1899-12-30T00:10:33"/>
    <n v="1"/>
    <d v="1899-12-30T16:30:06"/>
    <d v="1899-12-30T16:40:39"/>
  </r>
  <r>
    <x v="19"/>
    <x v="14"/>
    <n v="92030"/>
    <d v="1899-12-30T15:00:00"/>
    <d v="1899-12-30T21:20:00"/>
    <d v="2016-02-24T16:32:34"/>
    <d v="2016-02-24T18:09:31"/>
    <n v="5817"/>
    <n v="97"/>
    <n v="50"/>
    <x v="5"/>
    <d v="1899-12-30T01:36:57"/>
    <n v="1"/>
    <d v="1899-12-30T16:32:34"/>
    <d v="1899-12-30T18:09:31"/>
  </r>
  <r>
    <x v="19"/>
    <x v="16"/>
    <n v="92065"/>
    <d v="1899-12-30T15:00:00"/>
    <d v="1899-12-30T21:20:00"/>
    <d v="2016-02-24T16:39:02"/>
    <d v="2016-02-24T16:48:44"/>
    <n v="582"/>
    <n v="9"/>
    <n v="50"/>
    <x v="0"/>
    <d v="1899-12-30T00:09:42"/>
    <n v="1"/>
    <d v="1899-12-30T16:39:02"/>
    <d v="1899-12-30T16:48:44"/>
  </r>
  <r>
    <x v="19"/>
    <x v="8"/>
    <n v="95049"/>
    <d v="1899-12-30T15:00:00"/>
    <d v="1899-12-30T21:20:00"/>
    <d v="2016-02-24T17:20:03"/>
    <d v="2016-02-24T17:39:37"/>
    <n v="1174"/>
    <n v="19"/>
    <n v="50"/>
    <x v="1"/>
    <d v="1899-12-30T00:19:34"/>
    <n v="1"/>
    <d v="1899-12-30T17:20:03"/>
    <d v="1899-12-30T17:39:37"/>
  </r>
  <r>
    <x v="19"/>
    <x v="9"/>
    <n v="92031"/>
    <d v="1899-12-30T14:00:00"/>
    <d v="1899-12-30T20:20:00"/>
    <d v="2016-02-24T17:48:44"/>
    <d v="2016-02-24T18:09:26"/>
    <n v="1242"/>
    <n v="21"/>
    <n v="50"/>
    <x v="1"/>
    <d v="1899-12-30T00:20:42"/>
    <n v="1"/>
    <d v="1899-12-30T17:48:44"/>
    <d v="1899-12-30T18:09:26"/>
  </r>
  <r>
    <x v="19"/>
    <x v="11"/>
    <n v="93346"/>
    <d v="1899-12-30T15:00:00"/>
    <d v="1899-12-30T21:20:00"/>
    <d v="2016-02-24T18:01:07"/>
    <d v="2016-02-24T18:21:27"/>
    <n v="1220"/>
    <n v="20"/>
    <n v="50"/>
    <x v="1"/>
    <d v="1899-12-30T00:20:20"/>
    <n v="1"/>
    <d v="1899-12-30T18:01:07"/>
    <d v="1899-12-30T18:21:27"/>
  </r>
  <r>
    <x v="19"/>
    <x v="14"/>
    <n v="92030"/>
    <d v="1899-12-30T15:00:00"/>
    <d v="1899-12-30T21:20:00"/>
    <d v="2016-02-24T18:19:06"/>
    <d v="2016-02-24T18:39:23"/>
    <n v="1217"/>
    <n v="20"/>
    <n v="50"/>
    <x v="1"/>
    <d v="1899-12-30T00:20:17"/>
    <n v="1"/>
    <d v="1899-12-30T18:19:06"/>
    <d v="1899-12-30T18:39:23"/>
  </r>
  <r>
    <x v="19"/>
    <x v="13"/>
    <n v="93528"/>
    <d v="1899-12-30T14:50:00"/>
    <d v="1899-12-30T21:10:00"/>
    <d v="2016-02-24T18:40:29"/>
    <d v="2016-02-24T19:01:25"/>
    <n v="1256"/>
    <n v="21"/>
    <n v="50"/>
    <x v="1"/>
    <d v="1899-12-30T00:20:56"/>
    <n v="1"/>
    <d v="1899-12-30T18:40:29"/>
    <d v="1899-12-30T19:01:25"/>
  </r>
  <r>
    <x v="19"/>
    <x v="16"/>
    <n v="92065"/>
    <d v="1899-12-30T15:00:00"/>
    <d v="1899-12-30T21:20:00"/>
    <d v="2016-02-24T18:47:20"/>
    <d v="2016-02-24T19:08:49"/>
    <n v="1289"/>
    <n v="21"/>
    <n v="50"/>
    <x v="1"/>
    <d v="1899-12-30T00:21:29"/>
    <n v="1"/>
    <d v="1899-12-30T18:47:20"/>
    <d v="1899-12-30T19:08:49"/>
  </r>
  <r>
    <x v="19"/>
    <x v="8"/>
    <n v="95049"/>
    <d v="1899-12-30T15:00:00"/>
    <d v="1899-12-30T21:20:00"/>
    <d v="2016-02-24T19:12:47"/>
    <d v="2016-02-24T19:22:04"/>
    <n v="557"/>
    <n v="10"/>
    <n v="50"/>
    <x v="0"/>
    <d v="1899-12-30T00:09:17"/>
    <n v="2"/>
    <d v="1899-12-30T19:12:47"/>
    <d v="1899-12-30T19:22:04"/>
  </r>
  <r>
    <x v="19"/>
    <x v="9"/>
    <n v="92031"/>
    <d v="1899-12-30T14:00:00"/>
    <d v="1899-12-30T20:20:00"/>
    <d v="2016-02-24T19:30:38"/>
    <d v="2016-02-24T19:40:44"/>
    <n v="606"/>
    <n v="10"/>
    <n v="50"/>
    <x v="0"/>
    <d v="1899-12-30T00:10:06"/>
    <n v="2"/>
    <d v="1899-12-30T19:30:38"/>
    <d v="1899-12-30T19:40:44"/>
  </r>
  <r>
    <x v="19"/>
    <x v="11"/>
    <n v="93346"/>
    <d v="1899-12-30T15:00:00"/>
    <d v="1899-12-30T21:20:00"/>
    <d v="2016-02-24T19:30:39"/>
    <d v="2016-02-24T19:40:05"/>
    <n v="566"/>
    <n v="10"/>
    <n v="50"/>
    <x v="0"/>
    <d v="1899-12-30T00:09:26"/>
    <n v="2"/>
    <d v="1899-12-30T19:30:39"/>
    <d v="1899-12-30T19:40:05"/>
  </r>
  <r>
    <x v="19"/>
    <x v="16"/>
    <n v="92065"/>
    <d v="1899-12-30T15:00:00"/>
    <d v="1899-12-30T21:20:00"/>
    <d v="2016-02-24T19:40:34"/>
    <d v="2016-02-24T19:51:17"/>
    <n v="643"/>
    <n v="11"/>
    <n v="50"/>
    <x v="0"/>
    <d v="1899-12-30T00:10:43"/>
    <n v="2"/>
    <d v="1899-12-30T19:40:34"/>
    <d v="1899-12-30T19:51:17"/>
  </r>
  <r>
    <x v="19"/>
    <x v="13"/>
    <n v="93528"/>
    <d v="1899-12-30T14:50:00"/>
    <d v="1899-12-30T21:10:00"/>
    <d v="2016-02-24T19:50:16"/>
    <d v="2016-02-24T20:03:03"/>
    <n v="767"/>
    <n v="13"/>
    <n v="50"/>
    <x v="0"/>
    <d v="1899-12-30T00:12:47"/>
    <n v="2"/>
    <d v="1899-12-30T19:50:16"/>
    <d v="1899-12-30T20:03:03"/>
  </r>
  <r>
    <x v="19"/>
    <x v="14"/>
    <n v="92030"/>
    <d v="1899-12-30T15:00:00"/>
    <d v="1899-12-30T21:20:00"/>
    <d v="2016-02-24T19:52:01"/>
    <d v="2016-02-24T20:02:23"/>
    <n v="622"/>
    <n v="10"/>
    <n v="50"/>
    <x v="0"/>
    <d v="1899-12-30T00:10:22"/>
    <n v="2"/>
    <d v="1899-12-30T19:52:01"/>
    <d v="1899-12-30T20:02:23"/>
  </r>
  <r>
    <x v="20"/>
    <x v="0"/>
    <n v="92044"/>
    <d v="1899-12-30T08:00:00"/>
    <d v="1899-12-30T14:20:00"/>
    <d v="2016-02-25T09:20:17"/>
    <d v="2016-02-25T09:30:06"/>
    <n v="589"/>
    <n v="10"/>
    <n v="50"/>
    <x v="0"/>
    <d v="1899-12-30T00:09:49"/>
    <n v="1"/>
    <d v="1899-12-30T09:20:17"/>
    <d v="1899-12-30T09:30:06"/>
  </r>
  <r>
    <x v="20"/>
    <x v="18"/>
    <n v="92137"/>
    <d v="1899-12-30T08:40:00"/>
    <d v="1899-12-30T15:00:00"/>
    <d v="2016-02-25T09:41:04"/>
    <d v="2016-02-25T09:41:12"/>
    <n v="8"/>
    <n v="0"/>
    <n v="50"/>
    <x v="3"/>
    <d v="1899-12-30T00:00:08"/>
    <n v="1"/>
    <d v="1899-12-30T09:41:04"/>
    <d v="1899-12-30T09:41:12"/>
  </r>
  <r>
    <x v="20"/>
    <x v="18"/>
    <n v="92137"/>
    <d v="1899-12-30T08:40:00"/>
    <d v="1899-12-30T15:00:00"/>
    <d v="2016-02-25T09:41:30"/>
    <d v="2016-02-25T09:42:34"/>
    <n v="64"/>
    <n v="1"/>
    <n v="50"/>
    <x v="3"/>
    <d v="1899-12-30T00:01:04"/>
    <n v="2"/>
    <d v="1899-12-30T09:41:30"/>
    <d v="1899-12-30T09:42:34"/>
  </r>
  <r>
    <x v="20"/>
    <x v="1"/>
    <n v="92055"/>
    <d v="1899-12-30T08:50:00"/>
    <d v="1899-12-30T15:10:00"/>
    <d v="2016-02-25T09:43:31"/>
    <d v="2016-02-25T09:53:16"/>
    <n v="585"/>
    <n v="10"/>
    <n v="50"/>
    <x v="0"/>
    <d v="1899-12-30T00:09:45"/>
    <n v="1"/>
    <d v="1899-12-30T09:43:31"/>
    <d v="1899-12-30T09:53:16"/>
  </r>
  <r>
    <x v="20"/>
    <x v="3"/>
    <n v="92136"/>
    <d v="1899-12-30T08:40:00"/>
    <d v="1899-12-30T15:00:00"/>
    <d v="2016-02-25T10:00:00"/>
    <d v="2016-02-25T10:10:20"/>
    <n v="620"/>
    <n v="10"/>
    <n v="50"/>
    <x v="0"/>
    <d v="1899-12-30T00:10:20"/>
    <n v="1"/>
    <d v="1899-12-30T10:00:00"/>
    <d v="1899-12-30T10:10:20"/>
  </r>
  <r>
    <x v="20"/>
    <x v="18"/>
    <n v="92137"/>
    <d v="1899-12-30T08:40:00"/>
    <d v="1899-12-30T15:00:00"/>
    <d v="2016-02-25T10:20:02"/>
    <d v="2016-02-25T10:31:21"/>
    <n v="679"/>
    <n v="11"/>
    <n v="50"/>
    <x v="0"/>
    <d v="1899-12-30T00:11:19"/>
    <n v="1"/>
    <d v="1899-12-30T10:20:02"/>
    <d v="1899-12-30T10:31:21"/>
  </r>
  <r>
    <x v="20"/>
    <x v="3"/>
    <n v="92136"/>
    <d v="1899-12-30T08:40:00"/>
    <d v="1899-12-30T15:00:00"/>
    <d v="2016-02-25T11:04:27"/>
    <d v="2016-02-25T11:24:13"/>
    <n v="1186"/>
    <n v="20"/>
    <n v="50"/>
    <x v="1"/>
    <d v="1899-12-30T00:19:46"/>
    <n v="1"/>
    <d v="1899-12-30T11:04:27"/>
    <d v="1899-12-30T11:24:13"/>
  </r>
  <r>
    <x v="20"/>
    <x v="0"/>
    <n v="92044"/>
    <d v="1899-12-30T08:00:00"/>
    <d v="1899-12-30T14:20:00"/>
    <d v="2016-02-25T11:20:11"/>
    <d v="2016-02-25T11:40:13"/>
    <n v="1202"/>
    <n v="20"/>
    <n v="50"/>
    <x v="1"/>
    <d v="1899-12-30T00:20:02"/>
    <n v="1"/>
    <d v="1899-12-30T11:20:11"/>
    <d v="1899-12-30T11:40:13"/>
  </r>
  <r>
    <x v="20"/>
    <x v="1"/>
    <n v="92055"/>
    <d v="1899-12-30T08:50:00"/>
    <d v="1899-12-30T15:10:00"/>
    <d v="2016-02-25T11:42:09"/>
    <d v="2016-02-25T12:00:40"/>
    <n v="1111"/>
    <n v="18"/>
    <n v="50"/>
    <x v="1"/>
    <d v="1899-12-30T00:18:31"/>
    <n v="1"/>
    <d v="1899-12-30T11:42:09"/>
    <d v="1899-12-30T12:00:40"/>
  </r>
  <r>
    <x v="20"/>
    <x v="18"/>
    <n v="92137"/>
    <d v="1899-12-30T08:40:00"/>
    <d v="1899-12-30T15:00:00"/>
    <d v="2016-02-25T12:20:11"/>
    <d v="2016-02-25T12:40:19"/>
    <n v="1208"/>
    <n v="20"/>
    <n v="50"/>
    <x v="1"/>
    <d v="1899-12-30T00:20:08"/>
    <n v="1"/>
    <d v="1899-12-30T12:20:11"/>
    <d v="1899-12-30T12:40:19"/>
  </r>
  <r>
    <x v="20"/>
    <x v="0"/>
    <n v="92044"/>
    <d v="1899-12-30T08:00:00"/>
    <d v="1899-12-30T14:20:00"/>
    <d v="2016-02-25T12:30:12"/>
    <d v="2016-02-25T12:40:36"/>
    <n v="624"/>
    <n v="10"/>
    <n v="50"/>
    <x v="0"/>
    <d v="1899-12-30T00:10:24"/>
    <n v="2"/>
    <d v="1899-12-30T12:30:12"/>
    <d v="1899-12-30T12:40:36"/>
  </r>
  <r>
    <x v="20"/>
    <x v="1"/>
    <n v="92055"/>
    <d v="1899-12-30T08:50:00"/>
    <d v="1899-12-30T15:10:00"/>
    <d v="2016-02-25T12:43:06"/>
    <d v="2016-02-25T12:43:23"/>
    <n v="17"/>
    <n v="0"/>
    <n v="50"/>
    <x v="0"/>
    <d v="1899-12-30T00:00:17"/>
    <n v="2"/>
    <d v="1899-12-30T12:43:06"/>
    <d v="1899-12-30T12:43:23"/>
  </r>
  <r>
    <x v="20"/>
    <x v="1"/>
    <n v="92055"/>
    <d v="1899-12-30T08:50:00"/>
    <d v="1899-12-30T15:10:00"/>
    <d v="2016-02-25T12:43:41"/>
    <d v="2016-02-25T12:53:15"/>
    <n v="574"/>
    <n v="10"/>
    <n v="50"/>
    <x v="0"/>
    <d v="1899-12-30T00:09:34"/>
    <n v="3"/>
    <d v="1899-12-30T12:43:41"/>
    <d v="1899-12-30T12:53:15"/>
  </r>
  <r>
    <x v="20"/>
    <x v="3"/>
    <n v="92136"/>
    <d v="1899-12-30T08:40:00"/>
    <d v="1899-12-30T15:00:00"/>
    <d v="2016-02-25T13:06:50"/>
    <d v="2016-02-25T13:17:10"/>
    <n v="620"/>
    <n v="11"/>
    <n v="50"/>
    <x v="0"/>
    <d v="1899-12-30T00:10:20"/>
    <n v="2"/>
    <d v="1899-12-30T13:06:50"/>
    <d v="1899-12-30T13:17:10"/>
  </r>
  <r>
    <x v="20"/>
    <x v="18"/>
    <n v="92137"/>
    <d v="1899-12-30T08:40:00"/>
    <d v="1899-12-30T15:00:00"/>
    <d v="2016-02-25T13:40:40"/>
    <d v="2016-02-25T13:51:54"/>
    <n v="674"/>
    <n v="11"/>
    <n v="50"/>
    <x v="0"/>
    <d v="1899-12-30T00:11:14"/>
    <n v="2"/>
    <d v="1899-12-30T13:40:40"/>
    <d v="1899-12-30T13:51:54"/>
  </r>
  <r>
    <x v="20"/>
    <x v="1"/>
    <n v="92055"/>
    <d v="1899-12-30T08:50:00"/>
    <d v="1899-12-30T15:10:00"/>
    <d v="2016-02-25T13:44:56"/>
    <d v="2016-02-25T13:52:55"/>
    <n v="479"/>
    <n v="8"/>
    <n v="50"/>
    <x v="2"/>
    <d v="1899-12-30T00:07:59"/>
    <n v="1"/>
    <d v="1899-12-30T13:44:56"/>
    <d v="1899-12-30T13:52:55"/>
  </r>
  <r>
    <x v="20"/>
    <x v="10"/>
    <n v="95005"/>
    <d v="1899-12-30T14:00:00"/>
    <d v="1899-12-30T20:20:00"/>
    <d v="2016-02-25T15:19:59"/>
    <d v="2016-02-25T15:30:46"/>
    <n v="647"/>
    <n v="11"/>
    <n v="50"/>
    <x v="0"/>
    <d v="1899-12-30T00:10:47"/>
    <n v="1"/>
    <d v="1899-12-30T15:19:59"/>
    <d v="1899-12-30T15:30:46"/>
  </r>
  <r>
    <x v="20"/>
    <x v="9"/>
    <n v="92031"/>
    <d v="1899-12-30T14:00:00"/>
    <d v="1899-12-30T20:20:00"/>
    <d v="2016-02-25T15:33:04"/>
    <d v="2016-02-25T15:43:06"/>
    <n v="602"/>
    <n v="10"/>
    <n v="50"/>
    <x v="0"/>
    <d v="1899-12-30T00:10:02"/>
    <n v="1"/>
    <d v="1899-12-30T15:33:04"/>
    <d v="1899-12-30T15:43:06"/>
  </r>
  <r>
    <x v="20"/>
    <x v="11"/>
    <n v="93346"/>
    <d v="1899-12-30T15:00:00"/>
    <d v="1899-12-30T21:20:00"/>
    <d v="2016-02-25T16:00:17"/>
    <d v="2016-02-25T16:11:31"/>
    <n v="674"/>
    <n v="11"/>
    <n v="50"/>
    <x v="0"/>
    <d v="1899-12-30T00:11:14"/>
    <n v="1"/>
    <d v="1899-12-30T16:00:17"/>
    <d v="1899-12-30T16:11:31"/>
  </r>
  <r>
    <x v="20"/>
    <x v="13"/>
    <n v="93528"/>
    <d v="1899-12-30T14:50:00"/>
    <d v="1899-12-30T21:10:00"/>
    <d v="2016-02-25T16:35:10"/>
    <d v="2016-02-25T16:47:10"/>
    <n v="720"/>
    <n v="12"/>
    <n v="50"/>
    <x v="0"/>
    <d v="1899-12-30T00:12:00"/>
    <n v="1"/>
    <d v="1899-12-30T16:35:10"/>
    <d v="1899-12-30T16:47:10"/>
  </r>
  <r>
    <x v="20"/>
    <x v="16"/>
    <n v="92065"/>
    <d v="1899-12-30T15:00:00"/>
    <d v="1899-12-30T21:20:00"/>
    <d v="2016-02-25T16:40:21"/>
    <d v="2016-02-25T16:50:05"/>
    <n v="584"/>
    <n v="10"/>
    <n v="50"/>
    <x v="0"/>
    <d v="1899-12-30T00:09:44"/>
    <n v="1"/>
    <d v="1899-12-30T16:40:21"/>
    <d v="1899-12-30T16:50:05"/>
  </r>
  <r>
    <x v="20"/>
    <x v="10"/>
    <n v="95005"/>
    <d v="1899-12-30T14:00:00"/>
    <d v="1899-12-30T20:20:00"/>
    <d v="2016-02-25T17:04:24"/>
    <d v="2016-02-25T17:24:08"/>
    <n v="1184"/>
    <n v="20"/>
    <n v="50"/>
    <x v="1"/>
    <d v="1899-12-30T00:19:44"/>
    <n v="1"/>
    <d v="1899-12-30T17:04:24"/>
    <d v="1899-12-30T17:24:08"/>
  </r>
  <r>
    <x v="20"/>
    <x v="9"/>
    <n v="92031"/>
    <d v="1899-12-30T14:00:00"/>
    <d v="1899-12-30T20:20:00"/>
    <d v="2016-02-25T17:48:20"/>
    <d v="2016-02-25T18:09:24"/>
    <n v="1264"/>
    <n v="21"/>
    <n v="50"/>
    <x v="1"/>
    <d v="1899-12-30T00:21:04"/>
    <n v="1"/>
    <d v="1899-12-30T17:48:20"/>
    <d v="1899-12-30T18:09:24"/>
  </r>
  <r>
    <x v="20"/>
    <x v="11"/>
    <n v="93346"/>
    <d v="1899-12-30T15:00:00"/>
    <d v="1899-12-30T21:20:00"/>
    <d v="2016-02-25T18:00:42"/>
    <d v="2016-02-25T18:20:29"/>
    <n v="1187"/>
    <n v="20"/>
    <n v="50"/>
    <x v="1"/>
    <d v="1899-12-30T00:19:47"/>
    <n v="1"/>
    <d v="1899-12-30T18:00:42"/>
    <d v="1899-12-30T18:20:29"/>
  </r>
  <r>
    <x v="20"/>
    <x v="16"/>
    <n v="92065"/>
    <d v="1899-12-30T15:00:00"/>
    <d v="1899-12-30T21:20:00"/>
    <d v="2016-02-25T18:21:24"/>
    <d v="2016-02-25T18:46:19"/>
    <n v="1495"/>
    <n v="25"/>
    <n v="50"/>
    <x v="1"/>
    <d v="1899-12-30T00:24:55"/>
    <n v="1"/>
    <d v="1899-12-30T18:21:24"/>
    <d v="1899-12-30T18:46:19"/>
  </r>
  <r>
    <x v="20"/>
    <x v="13"/>
    <n v="93528"/>
    <d v="1899-12-30T14:50:00"/>
    <d v="1899-12-30T21:10:00"/>
    <d v="2016-02-25T18:39:54"/>
    <d v="2016-02-25T19:00:32"/>
    <n v="1238"/>
    <n v="21"/>
    <n v="50"/>
    <x v="1"/>
    <d v="1899-12-30T00:20:38"/>
    <n v="1"/>
    <d v="1899-12-30T18:39:54"/>
    <d v="1899-12-30T19:00:32"/>
  </r>
  <r>
    <x v="20"/>
    <x v="10"/>
    <n v="95005"/>
    <d v="1899-12-30T14:00:00"/>
    <d v="1899-12-30T20:20:00"/>
    <d v="2016-02-25T19:10:20"/>
    <d v="2016-02-25T20:20:35"/>
    <n v="4215"/>
    <n v="70"/>
    <n v="50"/>
    <x v="0"/>
    <d v="1899-12-30T01:10:15"/>
    <n v="2"/>
    <d v="1899-12-30T19:10:20"/>
    <d v="1899-12-30T20:20:35"/>
  </r>
  <r>
    <x v="20"/>
    <x v="9"/>
    <n v="92031"/>
    <d v="1899-12-30T14:00:00"/>
    <d v="1899-12-30T20:20:00"/>
    <d v="2016-02-25T19:20:24"/>
    <d v="2016-02-25T19:30:07"/>
    <n v="583"/>
    <n v="10"/>
    <n v="50"/>
    <x v="0"/>
    <d v="1899-12-30T00:09:43"/>
    <n v="2"/>
    <d v="1899-12-30T19:20:24"/>
    <d v="1899-12-30T19:30:07"/>
  </r>
  <r>
    <x v="20"/>
    <x v="11"/>
    <n v="93346"/>
    <d v="1899-12-30T15:00:00"/>
    <d v="1899-12-30T21:20:00"/>
    <d v="2016-02-25T19:34:05"/>
    <d v="2016-02-25T19:44:50"/>
    <n v="645"/>
    <n v="10"/>
    <n v="50"/>
    <x v="0"/>
    <d v="1899-12-30T00:10:45"/>
    <n v="2"/>
    <d v="1899-12-30T19:34:05"/>
    <d v="1899-12-30T19:44:50"/>
  </r>
  <r>
    <x v="20"/>
    <x v="13"/>
    <n v="93528"/>
    <d v="1899-12-30T14:50:00"/>
    <d v="1899-12-30T21:10:00"/>
    <d v="2016-02-25T19:50:37"/>
    <d v="2016-02-25T20:00:25"/>
    <n v="588"/>
    <n v="10"/>
    <n v="50"/>
    <x v="0"/>
    <d v="1899-12-30T00:09:48"/>
    <n v="2"/>
    <d v="1899-12-30T19:50:37"/>
    <d v="1899-12-30T20:00:25"/>
  </r>
  <r>
    <x v="21"/>
    <x v="0"/>
    <n v="92044"/>
    <d v="1899-12-30T08:00:00"/>
    <d v="1899-12-30T14:20:00"/>
    <d v="2016-02-26T09:20:26"/>
    <d v="2016-02-26T09:30:33"/>
    <n v="607"/>
    <n v="10"/>
    <n v="50"/>
    <x v="0"/>
    <d v="1899-12-30T00:10:07"/>
    <n v="1"/>
    <d v="1899-12-30T09:20:26"/>
    <d v="1899-12-30T09:30:33"/>
  </r>
  <r>
    <x v="21"/>
    <x v="1"/>
    <n v="92055"/>
    <d v="1899-12-30T08:50:00"/>
    <d v="1899-12-30T15:10:00"/>
    <d v="2016-02-26T09:30:05"/>
    <d v="2016-02-26T09:41:23"/>
    <n v="678"/>
    <n v="11"/>
    <n v="50"/>
    <x v="0"/>
    <d v="1899-12-30T00:11:18"/>
    <n v="1"/>
    <d v="1899-12-30T09:30:05"/>
    <d v="1899-12-30T09:41:23"/>
  </r>
  <r>
    <x v="21"/>
    <x v="3"/>
    <n v="92136"/>
    <d v="1899-12-30T08:40:00"/>
    <d v="1899-12-30T15:00:00"/>
    <d v="2016-02-26T09:50:03"/>
    <d v="2016-02-26T10:00:44"/>
    <n v="641"/>
    <n v="10"/>
    <n v="50"/>
    <x v="0"/>
    <d v="1899-12-30T00:10:41"/>
    <n v="1"/>
    <d v="1899-12-30T09:50:03"/>
    <d v="1899-12-30T10:00:44"/>
  </r>
  <r>
    <x v="21"/>
    <x v="9"/>
    <n v="92031"/>
    <d v="1899-12-30T14:00:00"/>
    <d v="1899-12-30T20:20:00"/>
    <d v="2016-02-26T10:01:57"/>
    <d v="2016-02-26T10:13:30"/>
    <n v="693"/>
    <n v="12"/>
    <n v="50"/>
    <x v="0"/>
    <d v="1899-12-30T00:11:33"/>
    <n v="1"/>
    <d v="1899-12-30T10:01:57"/>
    <d v="1899-12-30T10:13:30"/>
  </r>
  <r>
    <x v="21"/>
    <x v="3"/>
    <n v="92136"/>
    <d v="1899-12-30T08:40:00"/>
    <d v="1899-12-30T15:00:00"/>
    <d v="2016-02-26T11:00:35"/>
    <d v="2016-02-26T11:20:23"/>
    <n v="1188"/>
    <n v="20"/>
    <n v="50"/>
    <x v="1"/>
    <d v="1899-12-30T00:19:48"/>
    <n v="1"/>
    <d v="1899-12-30T11:00:35"/>
    <d v="1899-12-30T11:20:23"/>
  </r>
  <r>
    <x v="21"/>
    <x v="0"/>
    <n v="92044"/>
    <d v="1899-12-30T08:00:00"/>
    <d v="1899-12-30T14:20:00"/>
    <d v="2016-02-26T11:22:21"/>
    <d v="2016-02-26T11:42:12"/>
    <n v="1191"/>
    <n v="20"/>
    <n v="50"/>
    <x v="1"/>
    <d v="1899-12-30T00:19:51"/>
    <n v="1"/>
    <d v="1899-12-30T11:22:21"/>
    <d v="1899-12-30T11:42:12"/>
  </r>
  <r>
    <x v="21"/>
    <x v="1"/>
    <n v="92055"/>
    <d v="1899-12-30T08:50:00"/>
    <d v="1899-12-30T15:10:00"/>
    <d v="2016-02-26T11:46:37"/>
    <d v="2016-02-26T12:06:39"/>
    <n v="1202"/>
    <n v="20"/>
    <n v="50"/>
    <x v="1"/>
    <d v="1899-12-30T00:20:02"/>
    <n v="1"/>
    <d v="1899-12-30T11:46:37"/>
    <d v="1899-12-30T12:06:39"/>
  </r>
  <r>
    <x v="21"/>
    <x v="16"/>
    <n v="92065"/>
    <d v="1899-12-30T15:00:00"/>
    <d v="1899-12-30T21:20:00"/>
    <d v="2016-02-26T12:17:58"/>
    <d v="2016-02-26T12:36:41"/>
    <n v="1123"/>
    <n v="19"/>
    <n v="50"/>
    <x v="1"/>
    <d v="1899-12-30T00:18:43"/>
    <n v="1"/>
    <d v="1899-12-30T12:17:58"/>
    <d v="1899-12-30T12:36:41"/>
  </r>
  <r>
    <x v="21"/>
    <x v="0"/>
    <n v="92044"/>
    <d v="1899-12-30T08:00:00"/>
    <d v="1899-12-30T14:20:00"/>
    <d v="2016-02-26T12:31:30"/>
    <d v="2016-02-26T12:41:17"/>
    <n v="587"/>
    <n v="10"/>
    <n v="50"/>
    <x v="0"/>
    <d v="1899-12-30T00:09:47"/>
    <n v="2"/>
    <d v="1899-12-30T12:31:30"/>
    <d v="1899-12-30T12:41:17"/>
  </r>
  <r>
    <x v="21"/>
    <x v="9"/>
    <n v="92031"/>
    <d v="1899-12-30T14:00:00"/>
    <d v="1899-12-30T20:20:00"/>
    <d v="2016-02-26T12:45:34"/>
    <d v="2016-02-26T13:05:28"/>
    <n v="1194"/>
    <n v="20"/>
    <n v="50"/>
    <x v="1"/>
    <d v="1899-12-30T00:19:54"/>
    <n v="1"/>
    <d v="1899-12-30T12:45:34"/>
    <d v="1899-12-30T13:05:28"/>
  </r>
  <r>
    <x v="21"/>
    <x v="1"/>
    <n v="92055"/>
    <d v="1899-12-30T08:50:00"/>
    <d v="1899-12-30T15:10:00"/>
    <d v="2016-02-26T13:12:31"/>
    <d v="2016-02-26T13:22:15"/>
    <n v="584"/>
    <n v="10"/>
    <n v="50"/>
    <x v="0"/>
    <d v="1899-12-30T00:09:44"/>
    <n v="2"/>
    <d v="1899-12-30T13:12:31"/>
    <d v="1899-12-30T13:22:15"/>
  </r>
  <r>
    <x v="21"/>
    <x v="1"/>
    <n v="92055"/>
    <d v="1899-12-30T08:50:00"/>
    <d v="1899-12-30T15:10:00"/>
    <d v="2016-02-26T13:22:15"/>
    <d v="2016-02-26T13:27:09"/>
    <n v="294"/>
    <n v="5"/>
    <n v="50"/>
    <x v="6"/>
    <d v="1899-12-30T00:04:54"/>
    <n v="1"/>
    <d v="1899-12-30T13:22:15"/>
    <d v="1899-12-30T13:27:09"/>
  </r>
  <r>
    <x v="21"/>
    <x v="16"/>
    <n v="92065"/>
    <d v="1899-12-30T15:00:00"/>
    <d v="1899-12-30T21:20:00"/>
    <d v="2016-02-26T13:25:18"/>
    <d v="2016-02-26T13:38:01"/>
    <n v="763"/>
    <n v="13"/>
    <n v="50"/>
    <x v="0"/>
    <d v="1899-12-30T00:12:43"/>
    <n v="1"/>
    <d v="1899-12-30T13:25:18"/>
    <d v="1899-12-30T13:38:01"/>
  </r>
  <r>
    <x v="21"/>
    <x v="1"/>
    <n v="92055"/>
    <d v="1899-12-30T08:50:00"/>
    <d v="1899-12-30T15:10:00"/>
    <d v="2016-02-26T13:30:18"/>
    <d v="2016-02-26T13:34:09"/>
    <n v="231"/>
    <n v="4"/>
    <n v="50"/>
    <x v="2"/>
    <d v="1899-12-30T00:03:51"/>
    <n v="1"/>
    <d v="1899-12-30T13:30:18"/>
    <d v="1899-12-30T13:34:09"/>
  </r>
  <r>
    <x v="21"/>
    <x v="9"/>
    <n v="92031"/>
    <d v="1899-12-30T14:00:00"/>
    <d v="1899-12-30T20:20:00"/>
    <d v="2016-02-26T14:03:28"/>
    <d v="2016-02-26T14:12:18"/>
    <n v="530"/>
    <n v="9"/>
    <n v="50"/>
    <x v="0"/>
    <d v="1899-12-30T00:08:50"/>
    <n v="2"/>
    <d v="1899-12-30T14:03:28"/>
    <d v="1899-12-30T14:12:18"/>
  </r>
  <r>
    <x v="21"/>
    <x v="9"/>
    <n v="92031"/>
    <d v="1899-12-30T14:00:00"/>
    <d v="1899-12-30T20:20:00"/>
    <d v="2016-02-26T15:30:41"/>
    <d v="2016-02-26T15:40:30"/>
    <n v="589"/>
    <n v="10"/>
    <n v="50"/>
    <x v="0"/>
    <d v="1899-12-30T00:09:49"/>
    <n v="3"/>
    <d v="1899-12-30T15:30:41"/>
    <d v="1899-12-30T15:40:30"/>
  </r>
  <r>
    <x v="21"/>
    <x v="10"/>
    <n v="95005"/>
    <d v="1899-12-30T14:00:00"/>
    <d v="1899-12-30T20:20:00"/>
    <d v="2016-02-26T15:40:51"/>
    <d v="2016-02-26T15:51:00"/>
    <n v="609"/>
    <n v="11"/>
    <n v="50"/>
    <x v="0"/>
    <d v="1899-12-30T00:10:09"/>
    <n v="1"/>
    <d v="1899-12-30T15:40:51"/>
    <d v="1899-12-30T15:51:00"/>
  </r>
  <r>
    <x v="21"/>
    <x v="11"/>
    <n v="93346"/>
    <d v="1899-12-30T15:00:00"/>
    <d v="1899-12-30T21:20:00"/>
    <d v="2016-02-26T16:01:56"/>
    <d v="2016-02-26T16:13:31"/>
    <n v="695"/>
    <n v="12"/>
    <n v="50"/>
    <x v="0"/>
    <d v="1899-12-30T00:11:35"/>
    <n v="1"/>
    <d v="1899-12-30T16:01:56"/>
    <d v="1899-12-30T16:13:31"/>
  </r>
  <r>
    <x v="21"/>
    <x v="13"/>
    <n v="93528"/>
    <d v="1899-12-30T14:50:00"/>
    <d v="1899-12-30T21:10:00"/>
    <d v="2016-02-26T16:31:38"/>
    <d v="2016-02-26T16:40:43"/>
    <n v="545"/>
    <n v="9"/>
    <n v="50"/>
    <x v="0"/>
    <d v="1899-12-30T00:09:05"/>
    <n v="1"/>
    <d v="1899-12-30T16:31:38"/>
    <d v="1899-12-30T16:40:43"/>
  </r>
  <r>
    <x v="21"/>
    <x v="16"/>
    <n v="92065"/>
    <d v="1899-12-30T15:00:00"/>
    <d v="1899-12-30T21:20:00"/>
    <d v="2016-02-26T16:39:12"/>
    <d v="2016-02-26T16:50:19"/>
    <n v="667"/>
    <n v="11"/>
    <n v="50"/>
    <x v="0"/>
    <d v="1899-12-30T00:11:07"/>
    <n v="2"/>
    <d v="1899-12-30T16:39:12"/>
    <d v="1899-12-30T16:50:19"/>
  </r>
  <r>
    <x v="21"/>
    <x v="10"/>
    <n v="95005"/>
    <d v="1899-12-30T14:00:00"/>
    <d v="1899-12-30T20:20:00"/>
    <d v="2016-02-26T17:07:34"/>
    <d v="2016-02-26T17:42:52"/>
    <n v="2118"/>
    <n v="35"/>
    <n v="50"/>
    <x v="1"/>
    <d v="1899-12-30T00:35:18"/>
    <n v="1"/>
    <d v="1899-12-30T17:07:34"/>
    <d v="1899-12-30T17:42:52"/>
  </r>
  <r>
    <x v="21"/>
    <x v="11"/>
    <n v="93346"/>
    <d v="1899-12-30T15:00:00"/>
    <d v="1899-12-30T21:20:00"/>
    <d v="2016-02-26T18:01:45"/>
    <d v="2016-02-26T18:23:07"/>
    <n v="1282"/>
    <n v="22"/>
    <n v="50"/>
    <x v="1"/>
    <d v="1899-12-30T00:21:22"/>
    <n v="1"/>
    <d v="1899-12-30T18:01:45"/>
    <d v="1899-12-30T18:23:07"/>
  </r>
  <r>
    <x v="21"/>
    <x v="13"/>
    <n v="93528"/>
    <d v="1899-12-30T14:50:00"/>
    <d v="1899-12-30T21:10:00"/>
    <d v="2016-02-26T18:40:02"/>
    <d v="2016-02-26T19:00:29"/>
    <n v="1227"/>
    <n v="20"/>
    <n v="50"/>
    <x v="1"/>
    <d v="1899-12-30T00:20:27"/>
    <n v="1"/>
    <d v="1899-12-30T18:40:02"/>
    <d v="1899-12-30T19:00:29"/>
  </r>
  <r>
    <x v="21"/>
    <x v="10"/>
    <n v="95005"/>
    <d v="1899-12-30T14:00:00"/>
    <d v="1899-12-30T20:20:00"/>
    <d v="2016-02-26T19:15:01"/>
    <d v="2016-02-26T19:26:57"/>
    <n v="716"/>
    <n v="11"/>
    <n v="50"/>
    <x v="0"/>
    <d v="1899-12-30T00:11:56"/>
    <n v="2"/>
    <d v="1899-12-30T19:15:01"/>
    <d v="1899-12-30T19:26:57"/>
  </r>
  <r>
    <x v="21"/>
    <x v="11"/>
    <n v="93346"/>
    <d v="1899-12-30T15:00:00"/>
    <d v="1899-12-30T21:20:00"/>
    <d v="2016-02-26T19:31:23"/>
    <d v="2016-02-26T19:41:30"/>
    <n v="607"/>
    <n v="10"/>
    <n v="50"/>
    <x v="0"/>
    <d v="1899-12-30T00:10:07"/>
    <n v="2"/>
    <d v="1899-12-30T19:31:23"/>
    <d v="1899-12-30T19:41:30"/>
  </r>
  <r>
    <x v="21"/>
    <x v="13"/>
    <n v="93528"/>
    <d v="1899-12-30T14:50:00"/>
    <d v="1899-12-30T21:10:00"/>
    <d v="2016-02-26T19:51:50"/>
    <d v="2016-02-26T19:59:45"/>
    <n v="475"/>
    <n v="8"/>
    <n v="50"/>
    <x v="0"/>
    <d v="1899-12-30T00:07:55"/>
    <n v="2"/>
    <d v="1899-12-30T19:51:50"/>
    <d v="1899-12-30T19:59:45"/>
  </r>
  <r>
    <x v="22"/>
    <x v="1"/>
    <n v="92055"/>
    <d v="1899-12-30T08:50:00"/>
    <d v="1899-12-30T15:10:00"/>
    <d v="2016-02-27T09:35:43"/>
    <d v="2016-02-27T09:46:31"/>
    <n v="648"/>
    <n v="11"/>
    <n v="50"/>
    <x v="0"/>
    <d v="1899-12-30T00:10:48"/>
    <n v="1"/>
    <d v="1899-12-30T09:35:43"/>
    <d v="1899-12-30T09:46:31"/>
  </r>
  <r>
    <x v="22"/>
    <x v="19"/>
    <n v="93247"/>
    <d v="1899-12-30T08:00:00"/>
    <d v="1899-12-30T14:20:00"/>
    <d v="2016-02-27T09:42:46"/>
    <d v="2016-02-27T09:52:14"/>
    <n v="568"/>
    <n v="10"/>
    <n v="50"/>
    <x v="0"/>
    <d v="1899-12-30T00:09:28"/>
    <n v="1"/>
    <d v="1899-12-30T09:42:46"/>
    <d v="1899-12-30T09:52:14"/>
  </r>
  <r>
    <x v="22"/>
    <x v="3"/>
    <n v="92136"/>
    <d v="1899-12-30T08:40:00"/>
    <d v="1899-12-30T15:00:00"/>
    <d v="2016-02-27T10:00:05"/>
    <d v="2016-02-27T10:10:20"/>
    <n v="615"/>
    <n v="10"/>
    <n v="50"/>
    <x v="0"/>
    <d v="1899-12-30T00:10:15"/>
    <n v="1"/>
    <d v="1899-12-30T10:00:05"/>
    <d v="1899-12-30T10:10:20"/>
  </r>
  <r>
    <x v="22"/>
    <x v="3"/>
    <n v="92136"/>
    <d v="1899-12-30T08:40:00"/>
    <d v="1899-12-30T15:00:00"/>
    <d v="2016-02-27T11:00:25"/>
    <d v="2016-02-27T11:20:28"/>
    <n v="1203"/>
    <n v="20"/>
    <n v="50"/>
    <x v="1"/>
    <d v="1899-12-30T00:20:03"/>
    <n v="1"/>
    <d v="1899-12-30T11:00:25"/>
    <d v="1899-12-30T11:20:28"/>
  </r>
  <r>
    <x v="22"/>
    <x v="1"/>
    <n v="92055"/>
    <d v="1899-12-30T08:50:00"/>
    <d v="1899-12-30T15:10:00"/>
    <d v="2016-02-27T11:40:09"/>
    <d v="2016-02-27T11:59:47"/>
    <n v="1178"/>
    <n v="19"/>
    <n v="50"/>
    <x v="1"/>
    <d v="1899-12-30T00:19:38"/>
    <n v="1"/>
    <d v="1899-12-30T11:40:09"/>
    <d v="1899-12-30T11:59:47"/>
  </r>
  <r>
    <x v="22"/>
    <x v="1"/>
    <n v="92055"/>
    <d v="1899-12-30T08:50:00"/>
    <d v="1899-12-30T15:10:00"/>
    <d v="2016-02-27T12:40:02"/>
    <d v="2016-02-27T12:50:27"/>
    <n v="625"/>
    <n v="10"/>
    <n v="50"/>
    <x v="0"/>
    <d v="1899-12-30T00:10:25"/>
    <n v="2"/>
    <d v="1899-12-30T12:40:02"/>
    <d v="1899-12-30T12:50:27"/>
  </r>
  <r>
    <x v="22"/>
    <x v="19"/>
    <n v="93247"/>
    <d v="1899-12-30T08:00:00"/>
    <d v="1899-12-30T14:20:00"/>
    <d v="2016-02-27T12:49:12"/>
    <d v="2016-02-27T12:59:00"/>
    <n v="588"/>
    <n v="10"/>
    <n v="50"/>
    <x v="0"/>
    <d v="1899-12-30T00:09:48"/>
    <n v="2"/>
    <d v="1899-12-30T12:49:12"/>
    <d v="1899-12-30T12:59:00"/>
  </r>
  <r>
    <x v="22"/>
    <x v="3"/>
    <n v="92136"/>
    <d v="1899-12-30T08:40:00"/>
    <d v="1899-12-30T15:00:00"/>
    <d v="2016-02-27T13:06:03"/>
    <d v="2016-02-27T13:16:23"/>
    <n v="620"/>
    <n v="10"/>
    <n v="50"/>
    <x v="0"/>
    <d v="1899-12-30T00:10:20"/>
    <n v="2"/>
    <d v="1899-12-30T13:06:03"/>
    <d v="1899-12-30T13:16:23"/>
  </r>
  <r>
    <x v="22"/>
    <x v="9"/>
    <n v="92031"/>
    <d v="1899-12-30T14:00:00"/>
    <d v="1899-12-30T20:20:00"/>
    <d v="2016-02-27T15:40:49"/>
    <d v="2016-02-27T16:22:59"/>
    <n v="2530"/>
    <n v="42"/>
    <n v="50"/>
    <x v="0"/>
    <d v="1899-12-30T00:42:10"/>
    <n v="1"/>
    <d v="1899-12-30T15:40:49"/>
    <d v="1899-12-30T16:22:59"/>
  </r>
  <r>
    <x v="22"/>
    <x v="11"/>
    <n v="93346"/>
    <d v="1899-12-30T15:00:00"/>
    <d v="1899-12-30T21:20:00"/>
    <d v="2016-02-27T16:00:40"/>
    <d v="2016-02-27T16:10:19"/>
    <n v="579"/>
    <n v="10"/>
    <n v="50"/>
    <x v="0"/>
    <d v="1899-12-30T00:09:39"/>
    <n v="1"/>
    <d v="1899-12-30T16:00:40"/>
    <d v="1899-12-30T16:10:19"/>
  </r>
  <r>
    <x v="22"/>
    <x v="13"/>
    <n v="93528"/>
    <d v="1899-12-30T14:50:00"/>
    <d v="1899-12-30T21:10:00"/>
    <d v="2016-02-27T16:56:43"/>
    <d v="2016-02-27T17:06:21"/>
    <n v="578"/>
    <n v="10"/>
    <n v="50"/>
    <x v="0"/>
    <d v="1899-12-30T00:09:38"/>
    <n v="1"/>
    <d v="1899-12-30T16:56:43"/>
    <d v="1899-12-30T17:06:21"/>
  </r>
  <r>
    <x v="22"/>
    <x v="10"/>
    <n v="95005"/>
    <d v="1899-12-30T14:00:00"/>
    <d v="1899-12-30T20:20:00"/>
    <d v="2016-02-27T17:08:21"/>
    <d v="2016-02-27T17:08:34"/>
    <n v="13"/>
    <n v="0"/>
    <n v="50"/>
    <x v="1"/>
    <d v="1899-12-30T00:00:13"/>
    <n v="1"/>
    <d v="1899-12-30T17:08:21"/>
    <d v="1899-12-30T17:08:34"/>
  </r>
  <r>
    <x v="22"/>
    <x v="10"/>
    <n v="95005"/>
    <d v="1899-12-30T14:00:00"/>
    <d v="1899-12-30T20:20:00"/>
    <d v="2016-02-27T17:09:21"/>
    <d v="2016-02-27T17:29:38"/>
    <n v="1217"/>
    <n v="20"/>
    <n v="50"/>
    <x v="1"/>
    <d v="1899-12-30T00:20:17"/>
    <n v="2"/>
    <d v="1899-12-30T17:09:21"/>
    <d v="1899-12-30T17:29:38"/>
  </r>
  <r>
    <x v="22"/>
    <x v="9"/>
    <n v="92031"/>
    <d v="1899-12-30T14:00:00"/>
    <d v="1899-12-30T20:20:00"/>
    <d v="2016-02-27T18:02:39"/>
    <d v="2016-02-27T18:23:11"/>
    <n v="1232"/>
    <n v="21"/>
    <n v="50"/>
    <x v="1"/>
    <d v="1899-12-30T00:20:32"/>
    <n v="1"/>
    <d v="1899-12-30T18:02:39"/>
    <d v="1899-12-30T18:23:11"/>
  </r>
  <r>
    <x v="22"/>
    <x v="11"/>
    <n v="93346"/>
    <d v="1899-12-30T15:00:00"/>
    <d v="1899-12-30T21:20:00"/>
    <d v="2016-02-27T18:31:24"/>
    <d v="2016-02-27T18:52:46"/>
    <n v="1282"/>
    <n v="21"/>
    <n v="50"/>
    <x v="1"/>
    <d v="1899-12-30T00:21:22"/>
    <n v="1"/>
    <d v="1899-12-30T18:31:24"/>
    <d v="1899-12-30T18:52:46"/>
  </r>
  <r>
    <x v="22"/>
    <x v="13"/>
    <n v="93528"/>
    <d v="1899-12-30T14:50:00"/>
    <d v="1899-12-30T21:10:00"/>
    <d v="2016-02-27T18:49:52"/>
    <d v="2016-02-27T19:09:15"/>
    <n v="1163"/>
    <n v="20"/>
    <n v="50"/>
    <x v="1"/>
    <d v="1899-12-30T00:19:23"/>
    <n v="1"/>
    <d v="1899-12-30T18:49:52"/>
    <d v="1899-12-30T19:09:15"/>
  </r>
  <r>
    <x v="22"/>
    <x v="10"/>
    <n v="95005"/>
    <d v="1899-12-30T14:00:00"/>
    <d v="1899-12-30T20:20:00"/>
    <d v="2016-02-27T19:13:07"/>
    <d v="2016-02-27T19:22:19"/>
    <n v="552"/>
    <n v="9"/>
    <n v="50"/>
    <x v="0"/>
    <d v="1899-12-30T00:09:12"/>
    <n v="1"/>
    <d v="1899-12-30T19:13:07"/>
    <d v="1899-12-30T19:22:19"/>
  </r>
  <r>
    <x v="22"/>
    <x v="9"/>
    <n v="92031"/>
    <d v="1899-12-30T14:00:00"/>
    <d v="1899-12-30T20:20:00"/>
    <d v="2016-02-27T19:20:17"/>
    <d v="2016-02-27T19:30:08"/>
    <n v="591"/>
    <n v="10"/>
    <n v="50"/>
    <x v="0"/>
    <d v="1899-12-30T00:09:51"/>
    <n v="2"/>
    <d v="1899-12-30T19:20:17"/>
    <d v="1899-12-30T19:30:08"/>
  </r>
  <r>
    <x v="22"/>
    <x v="13"/>
    <n v="93528"/>
    <d v="1899-12-30T14:50:00"/>
    <d v="1899-12-30T21:10:00"/>
    <d v="2016-02-27T19:55:59"/>
    <d v="2016-02-27T20:05:30"/>
    <n v="571"/>
    <n v="10"/>
    <n v="50"/>
    <x v="0"/>
    <d v="1899-12-30T00:09:31"/>
    <n v="2"/>
    <d v="1899-12-30T19:55:59"/>
    <d v="1899-12-30T20:05:30"/>
  </r>
  <r>
    <x v="22"/>
    <x v="11"/>
    <n v="93346"/>
    <d v="1899-12-30T15:00:00"/>
    <d v="1899-12-30T21:20:00"/>
    <d v="2016-02-27T20:05:51"/>
    <d v="2016-02-27T20:15:57"/>
    <n v="606"/>
    <n v="10"/>
    <n v="50"/>
    <x v="0"/>
    <d v="1899-12-30T00:10:06"/>
    <n v="2"/>
    <d v="1899-12-30T20:05:51"/>
    <d v="1899-12-30T20:15:57"/>
  </r>
  <r>
    <x v="23"/>
    <x v="20"/>
    <m/>
    <m/>
    <m/>
    <m/>
    <m/>
    <m/>
    <m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2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>
  <location ref="A3:I43" firstHeaderRow="1" firstDataRow="2" firstDataCol="1"/>
  <pivotFields count="15">
    <pivotField axis="axisRow" multipleItemSelectionAllowed="1" showAll="0" sortType="ascending">
      <items count="121">
        <item sd="0" m="1" x="105"/>
        <item sd="0" m="1" x="79"/>
        <item sd="0" m="1" x="55"/>
        <item sd="0" m="1" x="103"/>
        <item sd="0" m="1" x="77"/>
        <item sd="0" m="1" x="53"/>
        <item sd="0" m="1" x="30"/>
        <item sd="0" m="1" x="101"/>
        <item sd="0" m="1" x="76"/>
        <item sd="0" m="1" x="100"/>
        <item sd="0" m="1" x="74"/>
        <item sd="0" m="1" x="50"/>
        <item sd="0" m="1" x="28"/>
        <item sd="0" m="1" x="98"/>
        <item sd="0" m="1" x="48"/>
        <item sd="0" m="1" x="27"/>
        <item sd="0" m="1" x="96"/>
        <item sd="0" m="1" x="70"/>
        <item sd="0" m="1" x="45"/>
        <item sd="0" m="1" x="24"/>
        <item sd="0" m="1" x="67"/>
        <item sd="0" m="1" x="44"/>
        <item sd="0" m="1" x="117"/>
        <item sd="0" m="1" x="91"/>
        <item sd="0" m="1" x="64"/>
        <item sd="0" m="1" x="41"/>
        <item sd="0" m="1" x="72"/>
        <item sd="0" m="1" x="47"/>
        <item sd="0" m="1" x="26"/>
        <item sd="0" m="1" x="95"/>
        <item sd="0" m="1" x="69"/>
        <item sd="0" m="1" x="119"/>
        <item sd="0" m="1" x="93"/>
        <item sd="0" m="1" x="66"/>
        <item sd="0" m="1" x="43"/>
        <item sd="0" m="1" x="116"/>
        <item sd="0" m="1" x="90"/>
        <item sd="0" m="1" x="40"/>
        <item sd="0" m="1" x="114"/>
        <item sd="0" m="1" x="88"/>
        <item sd="0" m="1" x="63"/>
        <item sd="0" m="1" x="111"/>
        <item sd="0" m="1" x="60"/>
        <item sd="0" m="1" x="35"/>
        <item sd="0" m="1" x="109"/>
        <item sd="0" m="1" x="84"/>
        <item sd="0" m="1" x="58"/>
        <item sd="0" m="1" x="33"/>
        <item sd="0" m="1" x="82"/>
        <item sd="0" m="1" x="38"/>
        <item sd="0" m="1" x="112"/>
        <item sd="0" m="1" x="86"/>
        <item sd="0" m="1" x="61"/>
        <item sd="0" m="1" x="36"/>
        <item sd="0" m="1" x="85"/>
        <item sd="0" m="1" x="59"/>
        <item sd="0" m="1" x="34"/>
        <item sd="0" m="1" x="108"/>
        <item sd="0" m="1" x="83"/>
        <item sd="0" m="1" x="57"/>
        <item sd="0" m="1" x="107"/>
        <item sd="0" m="1" x="81"/>
        <item sd="0" m="1" x="56"/>
        <item sd="0" m="1" x="32"/>
        <item sd="0" m="1" x="106"/>
        <item sd="0" m="1" x="80"/>
        <item sd="0" m="1" x="31"/>
        <item sd="0" m="1" x="104"/>
        <item sd="0" m="1" x="78"/>
        <item sd="0" m="1" x="54"/>
        <item sd="0" m="1" x="102"/>
        <item sd="0" m="1" x="52"/>
        <item sd="0" m="1" x="75"/>
        <item sd="0" m="1" x="51"/>
        <item sd="0" m="1" x="29"/>
        <item sd="0" m="1" x="99"/>
        <item sd="0" m="1" x="73"/>
        <item sd="0" m="1" x="49"/>
        <item sd="0" m="1" x="97"/>
        <item sd="0" m="1" x="71"/>
        <item sd="0" m="1" x="46"/>
        <item sd="0" m="1" x="25"/>
        <item sd="0" m="1" x="94"/>
        <item sd="0" m="1" x="68"/>
        <item sd="0" m="1" x="118"/>
        <item sd="0" m="1" x="92"/>
        <item sd="0" m="1" x="65"/>
        <item sd="0" m="1" x="42"/>
        <item sd="0" m="1" x="115"/>
        <item sd="0" m="1" x="89"/>
        <item sd="0" m="1" x="39"/>
        <item sd="0" m="1" x="113"/>
        <item sd="0" m="1" x="87"/>
        <item sd="0" m="1" x="62"/>
        <item m="1" x="37"/>
        <item m="1" x="110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x="21"/>
        <item x="22"/>
        <item sd="0" x="23"/>
        <item t="default" sd="0"/>
      </items>
    </pivotField>
    <pivotField axis="axisRow" showAll="0" sortType="ascending">
      <items count="39">
        <item x="15"/>
        <item x="18"/>
        <item m="1" x="27"/>
        <item x="10"/>
        <item x="5"/>
        <item x="4"/>
        <item x="1"/>
        <item x="16"/>
        <item m="1" x="29"/>
        <item m="1" x="21"/>
        <item x="2"/>
        <item m="1" x="24"/>
        <item m="1" x="30"/>
        <item m="1" x="23"/>
        <item x="12"/>
        <item x="19"/>
        <item x="3"/>
        <item m="1" x="34"/>
        <item m="1" x="26"/>
        <item x="0"/>
        <item x="11"/>
        <item x="13"/>
        <item x="8"/>
        <item m="1" x="31"/>
        <item m="1" x="37"/>
        <item m="1" x="22"/>
        <item m="1" x="32"/>
        <item m="1" x="35"/>
        <item m="1" x="25"/>
        <item m="1" x="33"/>
        <item m="1" x="28"/>
        <item x="6"/>
        <item x="9"/>
        <item x="14"/>
        <item x="17"/>
        <item x="7"/>
        <item m="1" x="36"/>
        <item x="2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12">
        <item n="QTDE LOGIN" m="1" x="8"/>
        <item n="QTDE DESCANSO 20 M" x="1"/>
        <item n="QTDE PAUSA 10" x="0"/>
        <item n="QTDE PAUSA FEEDBACK" x="2"/>
        <item x="7"/>
        <item m="1" x="9"/>
        <item x="3"/>
        <item x="4"/>
        <item x="5"/>
        <item x="6"/>
        <item m="1" x="10"/>
        <item t="default"/>
      </items>
    </pivotField>
    <pivotField showAll="0" defaultSubtotal="0"/>
    <pivotField showAll="0"/>
    <pivotField showAll="0"/>
    <pivotField showAll="0"/>
  </pivotFields>
  <rowFields count="2">
    <field x="0"/>
    <field x="1"/>
  </rowFields>
  <rowItems count="39"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 r="1">
      <x v="3"/>
    </i>
    <i r="1">
      <x v="6"/>
    </i>
    <i r="1">
      <x v="7"/>
    </i>
    <i r="1">
      <x v="16"/>
    </i>
    <i r="1">
      <x v="19"/>
    </i>
    <i r="1">
      <x v="20"/>
    </i>
    <i r="1">
      <x v="21"/>
    </i>
    <i r="1">
      <x v="32"/>
    </i>
    <i>
      <x v="118"/>
    </i>
    <i r="1">
      <x v="3"/>
    </i>
    <i r="1">
      <x v="6"/>
    </i>
    <i r="1">
      <x v="15"/>
    </i>
    <i r="1">
      <x v="16"/>
    </i>
    <i r="1">
      <x v="20"/>
    </i>
    <i r="1">
      <x v="21"/>
    </i>
    <i r="1">
      <x v="32"/>
    </i>
    <i>
      <x v="119"/>
    </i>
  </rowItems>
  <colFields count="1">
    <field x="10"/>
  </colFields>
  <colItems count="8">
    <i>
      <x v="1"/>
    </i>
    <i>
      <x v="2"/>
    </i>
    <i>
      <x v="3"/>
    </i>
    <i>
      <x v="4"/>
    </i>
    <i>
      <x v="6"/>
    </i>
    <i>
      <x v="7"/>
    </i>
    <i>
      <x v="8"/>
    </i>
    <i>
      <x v="9"/>
    </i>
  </colItems>
  <dataFields count="1">
    <dataField name="CONTAGEM DE PAISAS" fld="5" subtotal="count" baseField="0" baseItem="0"/>
  </dataFields>
  <formats count="104">
    <format dxfId="157">
      <pivotArea outline="0" collapsedLevelsAreSubtotals="1" fieldPosition="0"/>
    </format>
    <format dxfId="156">
      <pivotArea dataOnly="0" labelOnly="1" outline="0" fieldPosition="0">
        <references count="1">
          <reference field="0" count="0"/>
        </references>
      </pivotArea>
    </format>
    <format dxfId="155">
      <pivotArea dataOnly="0" labelOnly="1" fieldPosition="0">
        <references count="1">
          <reference field="10" count="3">
            <x v="0"/>
            <x v="1"/>
            <x v="2"/>
          </reference>
        </references>
      </pivotArea>
    </format>
    <format dxfId="154">
      <pivotArea dataOnly="0" labelOnly="1" fieldPosition="0">
        <references count="1">
          <reference field="0" count="0"/>
        </references>
      </pivotArea>
    </format>
    <format dxfId="153">
      <pivotArea dataOnly="0" labelOnly="1" fieldPosition="0">
        <references count="2">
          <reference field="0" count="0" selected="0"/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152">
      <pivotArea dataOnly="0" labelOnly="1" fieldPosition="0">
        <references count="1">
          <reference field="10" count="1">
            <x v="3"/>
          </reference>
        </references>
      </pivotArea>
    </format>
    <format dxfId="151">
      <pivotArea dataOnly="0" labelOnly="1" fieldPosition="0">
        <references count="1">
          <reference field="10" count="0"/>
        </references>
      </pivotArea>
    </format>
    <format dxfId="150">
      <pivotArea dataOnly="0" labelOnly="1" fieldPosition="0">
        <references count="1">
          <reference field="10" count="0"/>
        </references>
      </pivotArea>
    </format>
    <format dxfId="149">
      <pivotArea collapsedLevelsAreSubtotals="1" fieldPosition="0">
        <references count="2">
          <reference field="0" count="1">
            <x v="0"/>
          </reference>
          <reference field="10" count="4" selected="0">
            <x v="0"/>
            <x v="1"/>
            <x v="2"/>
            <x v="3"/>
          </reference>
        </references>
      </pivotArea>
    </format>
    <format dxfId="148">
      <pivotArea collapsedLevelsAreSubtotals="1" fieldPosition="0">
        <references count="2">
          <reference field="0" count="1">
            <x v="1"/>
          </reference>
          <reference field="10" count="4" selected="0">
            <x v="0"/>
            <x v="1"/>
            <x v="2"/>
            <x v="3"/>
          </reference>
        </references>
      </pivotArea>
    </format>
    <format dxfId="147">
      <pivotArea collapsedLevelsAreSubtotals="1" fieldPosition="0">
        <references count="2">
          <reference field="0" count="1">
            <x v="2"/>
          </reference>
          <reference field="10" count="4" selected="0">
            <x v="0"/>
            <x v="1"/>
            <x v="2"/>
            <x v="3"/>
          </reference>
        </references>
      </pivotArea>
    </format>
    <format dxfId="146">
      <pivotArea collapsedLevelsAreSubtotals="1" fieldPosition="0">
        <references count="2">
          <reference field="0" count="1">
            <x v="3"/>
          </reference>
          <reference field="10" count="4" selected="0">
            <x v="0"/>
            <x v="1"/>
            <x v="2"/>
            <x v="3"/>
          </reference>
        </references>
      </pivotArea>
    </format>
    <format dxfId="145">
      <pivotArea collapsedLevelsAreSubtotals="1" fieldPosition="0">
        <references count="2">
          <reference field="0" count="1">
            <x v="4"/>
          </reference>
          <reference field="10" count="4" selected="0">
            <x v="0"/>
            <x v="1"/>
            <x v="2"/>
            <x v="3"/>
          </reference>
        </references>
      </pivotArea>
    </format>
    <format dxfId="144">
      <pivotArea collapsedLevelsAreSubtotals="1" fieldPosition="0">
        <references count="2">
          <reference field="0" count="1">
            <x v="5"/>
          </reference>
          <reference field="10" count="4" selected="0">
            <x v="0"/>
            <x v="1"/>
            <x v="2"/>
            <x v="3"/>
          </reference>
        </references>
      </pivotArea>
    </format>
    <format dxfId="143">
      <pivotArea collapsedLevelsAreSubtotals="1" fieldPosition="0">
        <references count="2">
          <reference field="0" count="1">
            <x v="6"/>
          </reference>
          <reference field="10" count="4" selected="0">
            <x v="0"/>
            <x v="1"/>
            <x v="2"/>
            <x v="3"/>
          </reference>
        </references>
      </pivotArea>
    </format>
    <format dxfId="142">
      <pivotArea collapsedLevelsAreSubtotals="1" fieldPosition="0">
        <references count="2">
          <reference field="0" count="1">
            <x v="7"/>
          </reference>
          <reference field="10" count="4" selected="0">
            <x v="0"/>
            <x v="1"/>
            <x v="2"/>
            <x v="3"/>
          </reference>
        </references>
      </pivotArea>
    </format>
    <format dxfId="141">
      <pivotArea collapsedLevelsAreSubtotals="1" fieldPosition="0">
        <references count="2">
          <reference field="0" count="1">
            <x v="8"/>
          </reference>
          <reference field="10" count="4" selected="0">
            <x v="0"/>
            <x v="1"/>
            <x v="2"/>
            <x v="3"/>
          </reference>
        </references>
      </pivotArea>
    </format>
    <format dxfId="140">
      <pivotArea collapsedLevelsAreSubtotals="1" fieldPosition="0">
        <references count="2">
          <reference field="0" count="1">
            <x v="9"/>
          </reference>
          <reference field="10" count="4" selected="0">
            <x v="0"/>
            <x v="1"/>
            <x v="2"/>
            <x v="3"/>
          </reference>
        </references>
      </pivotArea>
    </format>
    <format dxfId="139">
      <pivotArea collapsedLevelsAreSubtotals="1" fieldPosition="0">
        <references count="2">
          <reference field="0" count="1">
            <x v="10"/>
          </reference>
          <reference field="10" count="4" selected="0">
            <x v="0"/>
            <x v="1"/>
            <x v="2"/>
            <x v="3"/>
          </reference>
        </references>
      </pivotArea>
    </format>
    <format dxfId="138">
      <pivotArea collapsedLevelsAreSubtotals="1" fieldPosition="0">
        <references count="2">
          <reference field="0" count="1">
            <x v="11"/>
          </reference>
          <reference field="10" count="4" selected="0">
            <x v="0"/>
            <x v="1"/>
            <x v="2"/>
            <x v="3"/>
          </reference>
        </references>
      </pivotArea>
    </format>
    <format dxfId="137">
      <pivotArea collapsedLevelsAreSubtotals="1" fieldPosition="0">
        <references count="2">
          <reference field="0" count="1">
            <x v="12"/>
          </reference>
          <reference field="10" count="4" selected="0">
            <x v="0"/>
            <x v="1"/>
            <x v="2"/>
            <x v="3"/>
          </reference>
        </references>
      </pivotArea>
    </format>
    <format dxfId="136">
      <pivotArea collapsedLevelsAreSubtotals="1" fieldPosition="0">
        <references count="2">
          <reference field="0" count="1">
            <x v="13"/>
          </reference>
          <reference field="10" count="4" selected="0">
            <x v="0"/>
            <x v="1"/>
            <x v="2"/>
            <x v="3"/>
          </reference>
        </references>
      </pivotArea>
    </format>
    <format dxfId="135">
      <pivotArea collapsedLevelsAreSubtotals="1" fieldPosition="0">
        <references count="2">
          <reference field="0" count="1">
            <x v="14"/>
          </reference>
          <reference field="10" count="4" selected="0">
            <x v="0"/>
            <x v="1"/>
            <x v="2"/>
            <x v="3"/>
          </reference>
        </references>
      </pivotArea>
    </format>
    <format dxfId="134">
      <pivotArea collapsedLevelsAreSubtotals="1" fieldPosition="0">
        <references count="2">
          <reference field="0" count="1">
            <x v="15"/>
          </reference>
          <reference field="10" count="4" selected="0">
            <x v="0"/>
            <x v="1"/>
            <x v="2"/>
            <x v="3"/>
          </reference>
        </references>
      </pivotArea>
    </format>
    <format dxfId="133">
      <pivotArea dataOnly="0" labelOnly="1" fieldPosition="0">
        <references count="1">
          <reference field="0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32">
      <pivotArea collapsedLevelsAreSubtotals="1" fieldPosition="0">
        <references count="2">
          <reference field="0" count="1">
            <x v="0"/>
          </reference>
          <reference field="10" count="4" selected="0">
            <x v="0"/>
            <x v="1"/>
            <x v="2"/>
            <x v="3"/>
          </reference>
        </references>
      </pivotArea>
    </format>
    <format dxfId="131">
      <pivotArea collapsedLevelsAreSubtotals="1" fieldPosition="0">
        <references count="2">
          <reference field="0" count="1">
            <x v="1"/>
          </reference>
          <reference field="10" count="4" selected="0">
            <x v="0"/>
            <x v="1"/>
            <x v="2"/>
            <x v="3"/>
          </reference>
        </references>
      </pivotArea>
    </format>
    <format dxfId="130">
      <pivotArea collapsedLevelsAreSubtotals="1" fieldPosition="0">
        <references count="2">
          <reference field="0" count="1">
            <x v="2"/>
          </reference>
          <reference field="10" count="4" selected="0">
            <x v="0"/>
            <x v="1"/>
            <x v="2"/>
            <x v="3"/>
          </reference>
        </references>
      </pivotArea>
    </format>
    <format dxfId="129">
      <pivotArea collapsedLevelsAreSubtotals="1" fieldPosition="0">
        <references count="2">
          <reference field="0" count="1">
            <x v="3"/>
          </reference>
          <reference field="10" count="4" selected="0">
            <x v="0"/>
            <x v="1"/>
            <x v="2"/>
            <x v="3"/>
          </reference>
        </references>
      </pivotArea>
    </format>
    <format dxfId="128">
      <pivotArea collapsedLevelsAreSubtotals="1" fieldPosition="0">
        <references count="2">
          <reference field="0" count="1">
            <x v="4"/>
          </reference>
          <reference field="10" count="4" selected="0">
            <x v="0"/>
            <x v="1"/>
            <x v="2"/>
            <x v="3"/>
          </reference>
        </references>
      </pivotArea>
    </format>
    <format dxfId="127">
      <pivotArea collapsedLevelsAreSubtotals="1" fieldPosition="0">
        <references count="2">
          <reference field="0" count="1">
            <x v="5"/>
          </reference>
          <reference field="10" count="4" selected="0">
            <x v="0"/>
            <x v="1"/>
            <x v="2"/>
            <x v="3"/>
          </reference>
        </references>
      </pivotArea>
    </format>
    <format dxfId="126">
      <pivotArea collapsedLevelsAreSubtotals="1" fieldPosition="0">
        <references count="2">
          <reference field="0" count="1">
            <x v="6"/>
          </reference>
          <reference field="10" count="4" selected="0">
            <x v="0"/>
            <x v="1"/>
            <x v="2"/>
            <x v="3"/>
          </reference>
        </references>
      </pivotArea>
    </format>
    <format dxfId="125">
      <pivotArea collapsedLevelsAreSubtotals="1" fieldPosition="0">
        <references count="2">
          <reference field="0" count="1">
            <x v="7"/>
          </reference>
          <reference field="10" count="4" selected="0">
            <x v="0"/>
            <x v="1"/>
            <x v="2"/>
            <x v="3"/>
          </reference>
        </references>
      </pivotArea>
    </format>
    <format dxfId="124">
      <pivotArea collapsedLevelsAreSubtotals="1" fieldPosition="0">
        <references count="2">
          <reference field="0" count="1">
            <x v="8"/>
          </reference>
          <reference field="10" count="4" selected="0">
            <x v="0"/>
            <x v="1"/>
            <x v="2"/>
            <x v="3"/>
          </reference>
        </references>
      </pivotArea>
    </format>
    <format dxfId="123">
      <pivotArea collapsedLevelsAreSubtotals="1" fieldPosition="0">
        <references count="2">
          <reference field="0" count="1">
            <x v="9"/>
          </reference>
          <reference field="10" count="4" selected="0">
            <x v="0"/>
            <x v="1"/>
            <x v="2"/>
            <x v="3"/>
          </reference>
        </references>
      </pivotArea>
    </format>
    <format dxfId="122">
      <pivotArea collapsedLevelsAreSubtotals="1" fieldPosition="0">
        <references count="2">
          <reference field="0" count="1">
            <x v="10"/>
          </reference>
          <reference field="10" count="4" selected="0">
            <x v="0"/>
            <x v="1"/>
            <x v="2"/>
            <x v="3"/>
          </reference>
        </references>
      </pivotArea>
    </format>
    <format dxfId="121">
      <pivotArea collapsedLevelsAreSubtotals="1" fieldPosition="0">
        <references count="2">
          <reference field="0" count="1">
            <x v="11"/>
          </reference>
          <reference field="10" count="4" selected="0">
            <x v="0"/>
            <x v="1"/>
            <x v="2"/>
            <x v="3"/>
          </reference>
        </references>
      </pivotArea>
    </format>
    <format dxfId="120">
      <pivotArea collapsedLevelsAreSubtotals="1" fieldPosition="0">
        <references count="2">
          <reference field="0" count="1">
            <x v="12"/>
          </reference>
          <reference field="10" count="4" selected="0">
            <x v="0"/>
            <x v="1"/>
            <x v="2"/>
            <x v="3"/>
          </reference>
        </references>
      </pivotArea>
    </format>
    <format dxfId="119">
      <pivotArea collapsedLevelsAreSubtotals="1" fieldPosition="0">
        <references count="2">
          <reference field="0" count="1">
            <x v="13"/>
          </reference>
          <reference field="10" count="4" selected="0">
            <x v="0"/>
            <x v="1"/>
            <x v="2"/>
            <x v="3"/>
          </reference>
        </references>
      </pivotArea>
    </format>
    <format dxfId="118">
      <pivotArea collapsedLevelsAreSubtotals="1" fieldPosition="0">
        <references count="2">
          <reference field="0" count="1">
            <x v="14"/>
          </reference>
          <reference field="10" count="4" selected="0">
            <x v="0"/>
            <x v="1"/>
            <x v="2"/>
            <x v="3"/>
          </reference>
        </references>
      </pivotArea>
    </format>
    <format dxfId="117">
      <pivotArea collapsedLevelsAreSubtotals="1" fieldPosition="0">
        <references count="2">
          <reference field="0" count="1">
            <x v="15"/>
          </reference>
          <reference field="10" count="4" selected="0">
            <x v="0"/>
            <x v="1"/>
            <x v="2"/>
            <x v="3"/>
          </reference>
        </references>
      </pivotArea>
    </format>
    <format dxfId="116">
      <pivotArea dataOnly="0" labelOnly="1" fieldPosition="0">
        <references count="1">
          <reference field="0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15">
      <pivotArea collapsedLevelsAreSubtotals="1" fieldPosition="0">
        <references count="3">
          <reference field="0" count="1" selected="0">
            <x v="0"/>
          </reference>
          <reference field="1" count="1">
            <x v="3"/>
          </reference>
          <reference field="10" count="4" selected="0">
            <x v="0"/>
            <x v="1"/>
            <x v="2"/>
            <x v="3"/>
          </reference>
        </references>
      </pivotArea>
    </format>
    <format dxfId="114">
      <pivotArea collapsedLevelsAreSubtotals="1" fieldPosition="0">
        <references count="3">
          <reference field="0" count="1" selected="0">
            <x v="0"/>
          </reference>
          <reference field="1" count="18"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  <reference field="10" count="4" selected="0">
            <x v="0"/>
            <x v="1"/>
            <x v="2"/>
            <x v="3"/>
          </reference>
        </references>
      </pivotArea>
    </format>
    <format dxfId="113">
      <pivotArea dataOnly="0" labelOnly="1" fieldPosition="0">
        <references count="2">
          <reference field="0" count="1" selected="0">
            <x v="0"/>
          </reference>
          <reference field="1" count="18"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112">
      <pivotArea collapsedLevelsAreSubtotals="1" fieldPosition="0">
        <references count="3">
          <reference field="0" count="1" selected="0">
            <x v="1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  <reference field="10" count="4" selected="0">
            <x v="0"/>
            <x v="1"/>
            <x v="2"/>
            <x v="3"/>
          </reference>
        </references>
      </pivotArea>
    </format>
    <format dxfId="111">
      <pivotArea dataOnly="0" labelOnly="1" fieldPosition="0">
        <references count="2">
          <reference field="0" count="1" selected="0">
            <x v="1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110">
      <pivotArea dataOnly="0" labelOnly="1" fieldPosition="0">
        <references count="2">
          <reference field="0" count="1" selected="0">
            <x v="2"/>
          </reference>
          <reference field="1" count="18">
            <x v="3"/>
            <x v="4"/>
            <x v="5"/>
            <x v="6"/>
            <x v="7"/>
            <x v="9"/>
            <x v="10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109">
      <pivotArea collapsedLevelsAreSubtotals="1" fieldPosition="0">
        <references count="3">
          <reference field="0" count="1" selected="0">
            <x v="2"/>
          </reference>
          <reference field="1" count="18">
            <x v="3"/>
            <x v="4"/>
            <x v="5"/>
            <x v="6"/>
            <x v="7"/>
            <x v="9"/>
            <x v="10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  <reference field="10" count="4" selected="0">
            <x v="0"/>
            <x v="1"/>
            <x v="2"/>
            <x v="3"/>
          </reference>
        </references>
      </pivotArea>
    </format>
    <format dxfId="108">
      <pivotArea collapsedLevelsAreSubtotals="1" fieldPosition="0">
        <references count="3">
          <reference field="0" count="1" selected="0">
            <x v="3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  <reference field="10" count="4" selected="0">
            <x v="0"/>
            <x v="1"/>
            <x v="2"/>
            <x v="3"/>
          </reference>
        </references>
      </pivotArea>
    </format>
    <format dxfId="107">
      <pivotArea dataOnly="0" labelOnly="1" fieldPosition="0">
        <references count="2">
          <reference field="0" count="1" selected="0">
            <x v="3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106">
      <pivotArea collapsedLevelsAreSubtotals="1" fieldPosition="0">
        <references count="3">
          <reference field="0" count="1" selected="0">
            <x v="4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  <reference field="10" count="4" selected="0">
            <x v="0"/>
            <x v="1"/>
            <x v="2"/>
            <x v="3"/>
          </reference>
        </references>
      </pivotArea>
    </format>
    <format dxfId="105">
      <pivotArea dataOnly="0" labelOnly="1" fieldPosition="0">
        <references count="2">
          <reference field="0" count="1" selected="0">
            <x v="4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104">
      <pivotArea collapsedLevelsAreSubtotals="1" fieldPosition="0">
        <references count="3">
          <reference field="0" count="1" selected="0">
            <x v="5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  <reference field="10" count="4" selected="0">
            <x v="0"/>
            <x v="1"/>
            <x v="2"/>
            <x v="3"/>
          </reference>
        </references>
      </pivotArea>
    </format>
    <format dxfId="103">
      <pivotArea dataOnly="0" labelOnly="1" fieldPosition="0">
        <references count="2">
          <reference field="0" count="1" selected="0">
            <x v="5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102">
      <pivotArea collapsedLevelsAreSubtotals="1" fieldPosition="0">
        <references count="3">
          <reference field="0" count="1" selected="0">
            <x v="6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  <reference field="10" count="4" selected="0">
            <x v="0"/>
            <x v="1"/>
            <x v="2"/>
            <x v="3"/>
          </reference>
        </references>
      </pivotArea>
    </format>
    <format dxfId="101">
      <pivotArea dataOnly="0" labelOnly="1" fieldPosition="0">
        <references count="2">
          <reference field="0" count="1" selected="0">
            <x v="6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100">
      <pivotArea collapsedLevelsAreSubtotals="1" fieldPosition="0">
        <references count="3">
          <reference field="0" count="1" selected="0">
            <x v="7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  <reference field="10" count="4" selected="0">
            <x v="0"/>
            <x v="1"/>
            <x v="2"/>
            <x v="3"/>
          </reference>
        </references>
      </pivotArea>
    </format>
    <format dxfId="99">
      <pivotArea dataOnly="0" labelOnly="1" fieldPosition="0">
        <references count="2">
          <reference field="0" count="1" selected="0">
            <x v="7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98">
      <pivotArea collapsedLevelsAreSubtotals="1" fieldPosition="0">
        <references count="3">
          <reference field="0" count="1" selected="0">
            <x v="8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  <reference field="10" count="4" selected="0">
            <x v="0"/>
            <x v="1"/>
            <x v="2"/>
            <x v="3"/>
          </reference>
        </references>
      </pivotArea>
    </format>
    <format dxfId="97">
      <pivotArea dataOnly="0" labelOnly="1" fieldPosition="0">
        <references count="2">
          <reference field="0" count="1" selected="0">
            <x v="8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96">
      <pivotArea collapsedLevelsAreSubtotals="1" fieldPosition="0">
        <references count="3">
          <reference field="0" count="1" selected="0">
            <x v="9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  <reference field="10" count="4" selected="0">
            <x v="0"/>
            <x v="1"/>
            <x v="2"/>
            <x v="3"/>
          </reference>
        </references>
      </pivotArea>
    </format>
    <format dxfId="95">
      <pivotArea dataOnly="0" labelOnly="1" fieldPosition="0">
        <references count="2">
          <reference field="0" count="1" selected="0">
            <x v="9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94">
      <pivotArea collapsedLevelsAreSubtotals="1" fieldPosition="0">
        <references count="3">
          <reference field="0" count="1" selected="0">
            <x v="10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  <reference field="10" count="4" selected="0">
            <x v="0"/>
            <x v="1"/>
            <x v="2"/>
            <x v="3"/>
          </reference>
        </references>
      </pivotArea>
    </format>
    <format dxfId="93">
      <pivotArea dataOnly="0" labelOnly="1" fieldPosition="0">
        <references count="2">
          <reference field="0" count="1" selected="0">
            <x v="10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92">
      <pivotArea collapsedLevelsAreSubtotals="1" fieldPosition="0">
        <references count="3">
          <reference field="0" count="1" selected="0">
            <x v="11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  <reference field="10" count="4" selected="0">
            <x v="0"/>
            <x v="1"/>
            <x v="2"/>
            <x v="3"/>
          </reference>
        </references>
      </pivotArea>
    </format>
    <format dxfId="91">
      <pivotArea dataOnly="0" labelOnly="1" fieldPosition="0">
        <references count="2">
          <reference field="0" count="1" selected="0">
            <x v="11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90">
      <pivotArea collapsedLevelsAreSubtotals="1" fieldPosition="0">
        <references count="3">
          <reference field="0" count="1" selected="0">
            <x v="12"/>
          </reference>
          <reference field="1" count="18">
            <x v="3"/>
            <x v="4"/>
            <x v="5"/>
            <x v="6"/>
            <x v="7"/>
            <x v="9"/>
            <x v="10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  <reference field="10" count="4" selected="0">
            <x v="0"/>
            <x v="1"/>
            <x v="2"/>
            <x v="3"/>
          </reference>
        </references>
      </pivotArea>
    </format>
    <format dxfId="89">
      <pivotArea dataOnly="0" labelOnly="1" fieldPosition="0">
        <references count="2">
          <reference field="0" count="1" selected="0">
            <x v="12"/>
          </reference>
          <reference field="1" count="18">
            <x v="3"/>
            <x v="4"/>
            <x v="5"/>
            <x v="6"/>
            <x v="7"/>
            <x v="9"/>
            <x v="10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88">
      <pivotArea collapsedLevelsAreSubtotals="1" fieldPosition="0">
        <references count="3">
          <reference field="0" count="1" selected="0">
            <x v="13"/>
          </reference>
          <reference field="1" count="18">
            <x v="3"/>
            <x v="4"/>
            <x v="5"/>
            <x v="6"/>
            <x v="7"/>
            <x v="9"/>
            <x v="10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  <reference field="10" count="4" selected="0">
            <x v="0"/>
            <x v="1"/>
            <x v="2"/>
            <x v="3"/>
          </reference>
        </references>
      </pivotArea>
    </format>
    <format dxfId="87">
      <pivotArea dataOnly="0" labelOnly="1" fieldPosition="0">
        <references count="2">
          <reference field="0" count="1" selected="0">
            <x v="13"/>
          </reference>
          <reference field="1" count="18">
            <x v="3"/>
            <x v="4"/>
            <x v="5"/>
            <x v="6"/>
            <x v="7"/>
            <x v="9"/>
            <x v="10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86">
      <pivotArea collapsedLevelsAreSubtotals="1" fieldPosition="0">
        <references count="3">
          <reference field="0" count="1" selected="0">
            <x v="14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  <reference field="10" count="4" selected="0">
            <x v="0"/>
            <x v="1"/>
            <x v="2"/>
            <x v="3"/>
          </reference>
        </references>
      </pivotArea>
    </format>
    <format dxfId="85">
      <pivotArea dataOnly="0" labelOnly="1" fieldPosition="0">
        <references count="2">
          <reference field="0" count="1" selected="0">
            <x v="14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84">
      <pivotArea collapsedLevelsAreSubtotals="1" fieldPosition="0">
        <references count="3">
          <reference field="0" count="1" selected="0">
            <x v="15"/>
          </reference>
          <reference field="1" count="8">
            <x v="7"/>
            <x v="9"/>
            <x v="13"/>
            <x v="19"/>
            <x v="20"/>
            <x v="21"/>
            <x v="25"/>
            <x v="33"/>
          </reference>
          <reference field="10" count="4" selected="0">
            <x v="0"/>
            <x v="1"/>
            <x v="2"/>
            <x v="3"/>
          </reference>
        </references>
      </pivotArea>
    </format>
    <format dxfId="83">
      <pivotArea dataOnly="0" labelOnly="1" fieldPosition="0">
        <references count="2">
          <reference field="0" count="1" selected="0">
            <x v="15"/>
          </reference>
          <reference field="1" count="8">
            <x v="7"/>
            <x v="9"/>
            <x v="13"/>
            <x v="19"/>
            <x v="20"/>
            <x v="21"/>
            <x v="25"/>
            <x v="33"/>
          </reference>
        </references>
      </pivotArea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dataOnly="0" labelOnly="1" fieldPosition="0">
        <references count="1">
          <reference field="0" count="0"/>
        </references>
      </pivotArea>
    </format>
    <format dxfId="79">
      <pivotArea dataOnly="0" labelOnly="1" fieldPosition="0">
        <references count="2">
          <reference field="0" count="1" selected="0">
            <x v="0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78">
      <pivotArea dataOnly="0" labelOnly="1" fieldPosition="0">
        <references count="2">
          <reference field="0" count="1" selected="0">
            <x v="2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77">
      <pivotArea dataOnly="0" labelOnly="1" fieldPosition="0">
        <references count="2">
          <reference field="0" count="1" selected="0">
            <x v="5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76">
      <pivotArea dataOnly="0" labelOnly="1" fieldPosition="0">
        <references count="2">
          <reference field="0" count="1" selected="0">
            <x v="7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75">
      <pivotArea dataOnly="0" labelOnly="1" fieldPosition="0">
        <references count="2">
          <reference field="0" count="1" selected="0">
            <x v="10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74">
      <pivotArea dataOnly="0" labelOnly="1" fieldPosition="0">
        <references count="2">
          <reference field="0" count="1" selected="0">
            <x v="13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73">
      <pivotArea dataOnly="0" labelOnly="1" fieldPosition="0">
        <references count="2">
          <reference field="0" count="1" selected="0">
            <x v="16"/>
          </reference>
          <reference field="1" count="17">
            <x v="4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72">
      <pivotArea dataOnly="0" labelOnly="1" fieldPosition="0">
        <references count="1">
          <reference field="10" count="0"/>
        </references>
      </pivotArea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fieldPosition="0">
        <references count="2">
          <reference field="0" count="1" selected="0">
            <x v="0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67">
      <pivotArea dataOnly="0" labelOnly="1" fieldPosition="0">
        <references count="2">
          <reference field="0" count="1" selected="0">
            <x v="2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66">
      <pivotArea dataOnly="0" labelOnly="1" fieldPosition="0">
        <references count="2">
          <reference field="0" count="1" selected="0">
            <x v="5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65">
      <pivotArea dataOnly="0" labelOnly="1" fieldPosition="0">
        <references count="2">
          <reference field="0" count="1" selected="0">
            <x v="7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64">
      <pivotArea dataOnly="0" labelOnly="1" fieldPosition="0">
        <references count="2">
          <reference field="0" count="1" selected="0">
            <x v="10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63">
      <pivotArea dataOnly="0" labelOnly="1" fieldPosition="0">
        <references count="2">
          <reference field="0" count="1" selected="0">
            <x v="13"/>
          </reference>
          <reference field="1" count="19">
            <x v="3"/>
            <x v="4"/>
            <x v="5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62">
      <pivotArea dataOnly="0" labelOnly="1" fieldPosition="0">
        <references count="2">
          <reference field="0" count="1" selected="0">
            <x v="16"/>
          </reference>
          <reference field="1" count="17">
            <x v="4"/>
            <x v="6"/>
            <x v="7"/>
            <x v="9"/>
            <x v="10"/>
            <x v="11"/>
            <x v="13"/>
            <x v="18"/>
            <x v="19"/>
            <x v="20"/>
            <x v="21"/>
            <x v="23"/>
            <x v="24"/>
            <x v="25"/>
            <x v="32"/>
            <x v="33"/>
            <x v="35"/>
          </reference>
        </references>
      </pivotArea>
    </format>
    <format dxfId="61">
      <pivotArea dataOnly="0" labelOnly="1" fieldPosition="0">
        <references count="1">
          <reference field="10" count="0"/>
        </references>
      </pivotArea>
    </format>
    <format dxfId="60">
      <pivotArea outline="0" collapsedLevelsAreSubtotals="1" fieldPosition="0"/>
    </format>
    <format dxfId="59">
      <pivotArea dataOnly="0" labelOnly="1" fieldPosition="0">
        <references count="1">
          <reference field="10" count="0"/>
        </references>
      </pivotArea>
    </format>
    <format dxfId="58">
      <pivotArea dataOnly="0" labelOnly="1" fieldPosition="0">
        <references count="1">
          <reference field="10" count="0"/>
        </references>
      </pivotArea>
    </format>
    <format dxfId="57">
      <pivotArea dataOnly="0" labelOnly="1" fieldPosition="0">
        <references count="1">
          <reference field="0" count="0"/>
        </references>
      </pivotArea>
    </format>
    <format dxfId="56">
      <pivotArea dataOnly="0" labelOnly="1" fieldPosition="0">
        <references count="1">
          <reference field="1" count="0"/>
        </references>
      </pivotArea>
    </format>
    <format dxfId="55">
      <pivotArea field="10" type="button" dataOnly="0" labelOnly="1" outline="0" axis="axisCol" fieldPosition="0"/>
    </format>
    <format dxfId="54">
      <pivotArea dataOnly="0" labelOnly="1" fieldPosition="0">
        <references count="1">
          <reference field="10" count="1">
            <x v="1"/>
          </reference>
        </references>
      </pivotArea>
    </format>
  </formats>
  <pivotTableStyleInfo name="PivotStyleDark1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>
    <tabColor theme="0"/>
  </sheetPr>
  <dimension ref="B1:L19"/>
  <sheetViews>
    <sheetView showGridLines="0" tabSelected="1" workbookViewId="0">
      <selection activeCell="H8" sqref="H8"/>
    </sheetView>
  </sheetViews>
  <sheetFormatPr defaultColWidth="0" defaultRowHeight="15" zeroHeight="1" x14ac:dyDescent="0.25"/>
  <cols>
    <col min="1" max="1" width="3.7109375" customWidth="1"/>
    <col min="2" max="3" width="19.140625" customWidth="1"/>
    <col min="4" max="10" width="9.140625" customWidth="1"/>
    <col min="11" max="11" width="3.7109375" customWidth="1"/>
    <col min="12" max="12" width="9.140625" hidden="1" customWidth="1"/>
  </cols>
  <sheetData>
    <row r="1" spans="2:8" x14ac:dyDescent="0.25"/>
    <row r="2" spans="2:8" x14ac:dyDescent="0.25"/>
    <row r="3" spans="2:8" x14ac:dyDescent="0.25"/>
    <row r="4" spans="2:8" x14ac:dyDescent="0.25"/>
    <row r="5" spans="2:8" x14ac:dyDescent="0.25"/>
    <row r="6" spans="2:8" x14ac:dyDescent="0.25"/>
    <row r="7" spans="2:8" x14ac:dyDescent="0.25"/>
    <row r="8" spans="2:8" x14ac:dyDescent="0.25"/>
    <row r="9" spans="2:8" x14ac:dyDescent="0.25">
      <c r="E9" s="59"/>
      <c r="F9" s="59"/>
      <c r="G9" s="59"/>
      <c r="H9" s="59"/>
    </row>
    <row r="10" spans="2:8" x14ac:dyDescent="0.25">
      <c r="E10" s="59"/>
      <c r="F10" s="59"/>
      <c r="G10" s="59"/>
      <c r="H10" s="59"/>
    </row>
    <row r="11" spans="2:8" x14ac:dyDescent="0.25">
      <c r="E11" s="59"/>
      <c r="F11" s="59"/>
      <c r="G11" s="59"/>
      <c r="H11" s="59"/>
    </row>
    <row r="12" spans="2:8" ht="15" customHeight="1" x14ac:dyDescent="0.25">
      <c r="E12" s="59"/>
      <c r="F12" s="59"/>
      <c r="G12" s="59"/>
      <c r="H12" s="59"/>
    </row>
    <row r="13" spans="2:8" ht="15" customHeight="1" x14ac:dyDescent="0.25">
      <c r="E13" s="59"/>
      <c r="F13" s="59"/>
      <c r="G13" s="59"/>
      <c r="H13" s="59"/>
    </row>
    <row r="14" spans="2:8" ht="18.75" customHeight="1" x14ac:dyDescent="0.25">
      <c r="E14" s="59"/>
      <c r="F14" s="59"/>
      <c r="G14" s="59"/>
      <c r="H14" s="59"/>
    </row>
    <row r="15" spans="2:8" x14ac:dyDescent="0.25">
      <c r="B15" s="62" t="s">
        <v>92</v>
      </c>
      <c r="C15" s="62" t="s">
        <v>55</v>
      </c>
    </row>
    <row r="16" spans="2:8" x14ac:dyDescent="0.25">
      <c r="B16" s="63" t="s">
        <v>93</v>
      </c>
      <c r="C16" s="66">
        <f>SUMIFS(HISTORICO!$E:$E,HISTORICO!$F:$F,CAPA!$B16)/SUMIFS(HISTORICO!$D:$D,HISTORICO!$F:$F,CAPA!$B16)</f>
        <v>0.74147045244691012</v>
      </c>
    </row>
    <row r="17" spans="2:3" x14ac:dyDescent="0.25">
      <c r="B17" s="63" t="s">
        <v>94</v>
      </c>
      <c r="C17" s="66">
        <f>SUMIFS(HISTORICO!$E:$E,HISTORICO!$F:$F,CAPA!$B17)/SUMIFS(HISTORICO!$D:$D,HISTORICO!$F:$F,CAPA!$B17)</f>
        <v>0.80326167531505133</v>
      </c>
    </row>
    <row r="18" spans="2:3" x14ac:dyDescent="0.25">
      <c r="B18" s="67" t="s">
        <v>97</v>
      </c>
      <c r="C18" s="68">
        <f>SUM(HISTORICO!E:E)/SUM(HISTORICO!D:D)</f>
        <v>0.77131519274377169</v>
      </c>
    </row>
    <row r="19" spans="2:3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rgb="FFFFFF00"/>
  </sheetPr>
  <dimension ref="A1:L34"/>
  <sheetViews>
    <sheetView showGridLines="0" workbookViewId="0">
      <selection activeCell="D3" sqref="D3:E3"/>
    </sheetView>
  </sheetViews>
  <sheetFormatPr defaultColWidth="0" defaultRowHeight="15" zeroHeight="1" x14ac:dyDescent="0.25"/>
  <cols>
    <col min="1" max="1" width="9.140625" style="6" customWidth="1"/>
    <col min="2" max="2" width="23.5703125" customWidth="1"/>
    <col min="3" max="3" width="18" customWidth="1"/>
    <col min="4" max="10" width="20.42578125" customWidth="1"/>
    <col min="11" max="11" width="6.7109375" style="6" customWidth="1"/>
    <col min="12" max="12" width="10.7109375" hidden="1" customWidth="1"/>
    <col min="13" max="16384" width="9.140625" hidden="1"/>
  </cols>
  <sheetData>
    <row r="1" spans="2:12" s="6" customFormat="1" x14ac:dyDescent="0.25"/>
    <row r="2" spans="2:12" x14ac:dyDescent="0.25">
      <c r="C2" s="44" t="s">
        <v>44</v>
      </c>
      <c r="D2" s="286" t="s">
        <v>41</v>
      </c>
      <c r="E2" s="286"/>
      <c r="G2" s="11" t="s">
        <v>15</v>
      </c>
      <c r="L2" s="10" t="s">
        <v>45</v>
      </c>
    </row>
    <row r="3" spans="2:12" s="6" customFormat="1" x14ac:dyDescent="0.25">
      <c r="B3" s="57" t="s">
        <v>89</v>
      </c>
      <c r="C3" s="56">
        <v>42427</v>
      </c>
      <c r="D3" s="287" t="s">
        <v>24</v>
      </c>
      <c r="E3" s="288"/>
      <c r="G3" s="12">
        <f>VLOOKUP(D3,SCHEDULLE!A:B,2,0)</f>
        <v>92092</v>
      </c>
      <c r="L3" s="7">
        <v>42401</v>
      </c>
    </row>
    <row r="4" spans="2:12" s="6" customFormat="1" x14ac:dyDescent="0.25">
      <c r="L4" s="7">
        <f>IF(MONTH(L3)=MONTH(L3+1),L3+1,"")</f>
        <v>42402</v>
      </c>
    </row>
    <row r="5" spans="2:12" s="6" customFormat="1" x14ac:dyDescent="0.25">
      <c r="D5" s="16">
        <v>6.9444444444444441E-3</v>
      </c>
      <c r="F5" s="16">
        <v>1.3888888888888888E-2</v>
      </c>
      <c r="H5" s="16">
        <v>6.9444444444444441E-3</v>
      </c>
      <c r="L5" s="7">
        <f t="shared" ref="L5:L33" si="0">IF(MONTH(L4)=MONTH(L4+1),L4+1,"")</f>
        <v>42403</v>
      </c>
    </row>
    <row r="6" spans="2:12" x14ac:dyDescent="0.25">
      <c r="C6" s="1" t="s">
        <v>12</v>
      </c>
      <c r="D6" s="1" t="s">
        <v>73</v>
      </c>
      <c r="E6" s="1" t="s">
        <v>75</v>
      </c>
      <c r="F6" s="1" t="s">
        <v>3</v>
      </c>
      <c r="G6" s="1" t="s">
        <v>14</v>
      </c>
      <c r="H6" s="1" t="s">
        <v>74</v>
      </c>
      <c r="I6" s="1" t="s">
        <v>76</v>
      </c>
      <c r="J6" s="1" t="s">
        <v>4</v>
      </c>
      <c r="L6" s="7">
        <f t="shared" si="0"/>
        <v>42404</v>
      </c>
    </row>
    <row r="7" spans="2:12" x14ac:dyDescent="0.25">
      <c r="B7" s="52" t="s">
        <v>42</v>
      </c>
      <c r="C7" s="3">
        <f>VALUE(VLOOKUP($G$3,SCHEDULLE!$B:$K,3,0))</f>
        <v>0.3611111111111111</v>
      </c>
      <c r="D7" s="3">
        <f>VALUE(VLOOKUP($G$3,SCHEDULLE!$B:$K,4,0))</f>
        <v>0.44444444444444442</v>
      </c>
      <c r="E7" s="3">
        <f>VALUE(VLOOKUP($G$3,SCHEDULLE!$B:$K,5,0))</f>
        <v>0.45138888888888884</v>
      </c>
      <c r="F7" s="3">
        <f>VALUE(VLOOKUP($G$3,SCHEDULLE!$B:$K,6,0))</f>
        <v>0.49305555555555558</v>
      </c>
      <c r="G7" s="3">
        <f>VALUE(VLOOKUP($G$3,SCHEDULLE!$B:$K,7,0))</f>
        <v>0.50694444444444442</v>
      </c>
      <c r="H7" s="3">
        <f>VALUE(VLOOKUP($G$3,SCHEDULLE!$B:$K,8,0))</f>
        <v>0.54861111111111105</v>
      </c>
      <c r="I7" s="3">
        <f>VALUE(VLOOKUP($G$3,SCHEDULLE!$B:$K,9,0))</f>
        <v>0.55555555555555547</v>
      </c>
      <c r="J7" s="3">
        <f>VALUE(VLOOKUP($G$3,SCHEDULLE!$B:$K,10,0))</f>
        <v>0.625</v>
      </c>
      <c r="L7" s="7">
        <f t="shared" si="0"/>
        <v>42405</v>
      </c>
    </row>
    <row r="8" spans="2:12" x14ac:dyDescent="0.25">
      <c r="B8" s="52" t="s">
        <v>43</v>
      </c>
      <c r="C8" s="3">
        <f>SUMIFS('base LOGINLOGOUT'!U:U,'base LOGINLOGOUT'!$A:$A,'ANALISE AGENTE'!$C$3,'base LOGINLOGOUT'!$G:$G,'ANALISE AGENTE'!$G$3)</f>
        <v>0</v>
      </c>
      <c r="D8" s="3">
        <f>SUMIFS('base PAUSAS'!$N:$N,'base PAUSAS'!$A:$A,'ANALISE AGENTE'!$C$3,'base PAUSAS'!$C:$C,'ANALISE AGENTE'!$G$3,'base PAUSAS'!$K:$K,3,'base PAUSAS'!$M:$M,1)</f>
        <v>0</v>
      </c>
      <c r="E8" s="3">
        <f>SUMIFS('base PAUSAS'!$O:$O,'base PAUSAS'!$A:$A,'ANALISE AGENTE'!$C$3,'base PAUSAS'!$C:$C,'ANALISE AGENTE'!$G$3,'base PAUSAS'!$K:$K,3,'base PAUSAS'!$M:$M,1)</f>
        <v>0</v>
      </c>
      <c r="F8" s="3">
        <f>SUMIFS('base PAUSAS'!$N:$N,'base PAUSAS'!$A:$A,'ANALISE AGENTE'!$C$3,'base PAUSAS'!$C:$C,'ANALISE AGENTE'!$G$3,'base PAUSAS'!$K:$K,1,'base PAUSAS'!$M:$M,1)</f>
        <v>0</v>
      </c>
      <c r="G8" s="3">
        <f>SUMIFS('base PAUSAS'!$O:$O,'base PAUSAS'!$A:$A,'ANALISE AGENTE'!$C$3,'base PAUSAS'!$C:$C,'ANALISE AGENTE'!$G$3,'base PAUSAS'!$K:$K,1,'base PAUSAS'!$M:$M,1)</f>
        <v>0</v>
      </c>
      <c r="H8" s="3">
        <f>SUMIFS('base PAUSAS'!$N:$N,'base PAUSAS'!$A:$A,'ANALISE AGENTE'!$C$3,'base PAUSAS'!$C:$C,'ANALISE AGENTE'!$G$3,'base PAUSAS'!$K:$K,3,'base PAUSAS'!$M:$M,2)</f>
        <v>0</v>
      </c>
      <c r="I8" s="3">
        <f>SUMIFS('base PAUSAS'!$O:$O,'base PAUSAS'!$A:$A,'ANALISE AGENTE'!$C$3,'base PAUSAS'!$C:$C,'ANALISE AGENTE'!$G$3,'base PAUSAS'!$K:$K,3,'base PAUSAS'!$M:$M,2)</f>
        <v>0</v>
      </c>
      <c r="J8" s="3">
        <f>SUMIFS('base LOGINLOGOUT'!V:V,'base LOGINLOGOUT'!$A:$A,'ANALISE AGENTE'!$C$3,'base LOGINLOGOUT'!$G:$G,'ANALISE AGENTE'!$G$3)</f>
        <v>0</v>
      </c>
      <c r="K8" s="24"/>
      <c r="L8" s="7">
        <f t="shared" si="0"/>
        <v>42406</v>
      </c>
    </row>
    <row r="9" spans="2:12" x14ac:dyDescent="0.25">
      <c r="L9" s="7">
        <f t="shared" si="0"/>
        <v>42407</v>
      </c>
    </row>
    <row r="10" spans="2:12" x14ac:dyDescent="0.25">
      <c r="B10" s="61" t="s">
        <v>55</v>
      </c>
      <c r="C10" s="20">
        <f>'ESCALA AGENTE'!H19</f>
        <v>0</v>
      </c>
      <c r="L10" s="7">
        <f t="shared" si="0"/>
        <v>42408</v>
      </c>
    </row>
    <row r="11" spans="2:12" x14ac:dyDescent="0.25">
      <c r="L11" s="7">
        <f t="shared" si="0"/>
        <v>42409</v>
      </c>
    </row>
    <row r="12" spans="2:12" x14ac:dyDescent="0.25">
      <c r="D12" s="14"/>
      <c r="L12" s="7">
        <f t="shared" si="0"/>
        <v>42410</v>
      </c>
    </row>
    <row r="13" spans="2:12" x14ac:dyDescent="0.25">
      <c r="L13" s="7">
        <f t="shared" si="0"/>
        <v>42411</v>
      </c>
    </row>
    <row r="14" spans="2:12" x14ac:dyDescent="0.25">
      <c r="D14" s="14"/>
      <c r="L14" s="7">
        <f t="shared" si="0"/>
        <v>42412</v>
      </c>
    </row>
    <row r="15" spans="2:12" x14ac:dyDescent="0.25">
      <c r="L15" s="7">
        <f t="shared" si="0"/>
        <v>42413</v>
      </c>
    </row>
    <row r="16" spans="2:12" hidden="1" x14ac:dyDescent="0.25">
      <c r="L16" s="7">
        <f t="shared" si="0"/>
        <v>42414</v>
      </c>
    </row>
    <row r="17" spans="12:12" hidden="1" x14ac:dyDescent="0.25">
      <c r="L17" s="7">
        <f t="shared" si="0"/>
        <v>42415</v>
      </c>
    </row>
    <row r="18" spans="12:12" hidden="1" x14ac:dyDescent="0.25">
      <c r="L18" s="7">
        <f t="shared" si="0"/>
        <v>42416</v>
      </c>
    </row>
    <row r="19" spans="12:12" hidden="1" x14ac:dyDescent="0.25">
      <c r="L19" s="7">
        <f t="shared" si="0"/>
        <v>42417</v>
      </c>
    </row>
    <row r="20" spans="12:12" hidden="1" x14ac:dyDescent="0.25">
      <c r="L20" s="7">
        <f t="shared" si="0"/>
        <v>42418</v>
      </c>
    </row>
    <row r="21" spans="12:12" hidden="1" x14ac:dyDescent="0.25">
      <c r="L21" s="7">
        <f t="shared" si="0"/>
        <v>42419</v>
      </c>
    </row>
    <row r="22" spans="12:12" hidden="1" x14ac:dyDescent="0.25">
      <c r="L22" s="7">
        <f t="shared" si="0"/>
        <v>42420</v>
      </c>
    </row>
    <row r="23" spans="12:12" hidden="1" x14ac:dyDescent="0.25">
      <c r="L23" s="7">
        <f t="shared" si="0"/>
        <v>42421</v>
      </c>
    </row>
    <row r="24" spans="12:12" hidden="1" x14ac:dyDescent="0.25">
      <c r="L24" s="7">
        <f t="shared" si="0"/>
        <v>42422</v>
      </c>
    </row>
    <row r="25" spans="12:12" hidden="1" x14ac:dyDescent="0.25">
      <c r="L25" s="7">
        <f t="shared" si="0"/>
        <v>42423</v>
      </c>
    </row>
    <row r="26" spans="12:12" hidden="1" x14ac:dyDescent="0.25">
      <c r="L26" s="7">
        <f t="shared" si="0"/>
        <v>42424</v>
      </c>
    </row>
    <row r="27" spans="12:12" hidden="1" x14ac:dyDescent="0.25">
      <c r="L27" s="7">
        <f t="shared" si="0"/>
        <v>42425</v>
      </c>
    </row>
    <row r="28" spans="12:12" hidden="1" x14ac:dyDescent="0.25">
      <c r="L28" s="7">
        <f t="shared" si="0"/>
        <v>42426</v>
      </c>
    </row>
    <row r="29" spans="12:12" hidden="1" x14ac:dyDescent="0.25">
      <c r="L29" s="7">
        <f t="shared" si="0"/>
        <v>42427</v>
      </c>
    </row>
    <row r="30" spans="12:12" hidden="1" x14ac:dyDescent="0.25">
      <c r="L30" s="7">
        <f t="shared" si="0"/>
        <v>42428</v>
      </c>
    </row>
    <row r="31" spans="12:12" hidden="1" x14ac:dyDescent="0.25">
      <c r="L31" s="7">
        <f t="shared" si="0"/>
        <v>42429</v>
      </c>
    </row>
    <row r="32" spans="12:12" hidden="1" x14ac:dyDescent="0.25">
      <c r="L32" s="7" t="str">
        <f t="shared" si="0"/>
        <v/>
      </c>
    </row>
    <row r="33" spans="12:12" hidden="1" x14ac:dyDescent="0.25">
      <c r="L33" s="7" t="e">
        <f t="shared" si="0"/>
        <v>#VALUE!</v>
      </c>
    </row>
    <row r="34" spans="12:12" hidden="1" x14ac:dyDescent="0.25">
      <c r="L34" s="7"/>
    </row>
  </sheetData>
  <mergeCells count="2">
    <mergeCell ref="D2:E2"/>
    <mergeCell ref="D3:E3"/>
  </mergeCells>
  <dataValidations count="1">
    <dataValidation type="list" allowBlank="1" showInputMessage="1" showErrorMessage="1" sqref="C3">
      <formula1>OFFSET($L$3,0,0,COUNT($L:$L),1)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OFFSET(SCHEDULLE!$A$3,0,0,COUNTA(SCHEDULLE!$A:$A)-1,1)</xm:f>
          </x14:formula1>
          <xm:sqref>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tabColor rgb="FFFFFF00"/>
  </sheetPr>
  <dimension ref="A1:AIW24"/>
  <sheetViews>
    <sheetView showGridLines="0" showRowColHeaders="0" zoomScaleNormal="100" workbookViewId="0">
      <pane xSplit="7" topLeftCell="ME1" activePane="topRight" state="frozenSplit"/>
      <selection pane="topRight"/>
    </sheetView>
  </sheetViews>
  <sheetFormatPr defaultColWidth="6.140625" defaultRowHeight="15" x14ac:dyDescent="0.25"/>
  <cols>
    <col min="3" max="5" width="6.140625" style="6"/>
    <col min="6" max="6" width="6.140625" style="6" customWidth="1"/>
    <col min="7" max="7" width="2.5703125" customWidth="1"/>
    <col min="8" max="8" width="0.28515625" customWidth="1"/>
    <col min="9" max="60" width="0.28515625" style="25" customWidth="1"/>
    <col min="61" max="61" width="0.28515625" style="6" customWidth="1"/>
    <col min="62" max="840" width="0.28515625" customWidth="1"/>
    <col min="841" max="868" width="0.28515625" style="6" customWidth="1"/>
    <col min="869" max="889" width="0.28515625" style="25" customWidth="1"/>
    <col min="890" max="891" width="0.28515625" style="6" customWidth="1"/>
    <col min="892" max="907" width="0.28515625" customWidth="1"/>
  </cols>
  <sheetData>
    <row r="1" spans="1:933" s="25" customFormat="1" x14ac:dyDescent="0.25"/>
    <row r="2" spans="1:933" s="25" customFormat="1" x14ac:dyDescent="0.25"/>
    <row r="3" spans="1:933" ht="15.75" thickBot="1" x14ac:dyDescent="0.3">
      <c r="A3" s="300">
        <v>6.9444444444444447E-4</v>
      </c>
      <c r="B3" s="301"/>
      <c r="C3" s="5"/>
      <c r="D3" s="5"/>
      <c r="E3" s="5"/>
      <c r="F3" s="5"/>
      <c r="I3" s="302" t="str">
        <f>"Agente: "&amp;'ANALISE AGENTE'!D3&amp;" /// PIN: "&amp;'ANALISE AGENTE'!G3</f>
        <v>Agente: THAUANI DE LIMA SOUZA /// PIN: 92092</v>
      </c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2"/>
      <c r="V3" s="302"/>
      <c r="W3" s="302"/>
      <c r="X3" s="302"/>
      <c r="Y3" s="302"/>
      <c r="Z3" s="302"/>
      <c r="AA3" s="302"/>
      <c r="AB3" s="302"/>
      <c r="AC3" s="302"/>
      <c r="AD3" s="302"/>
      <c r="AE3" s="302"/>
      <c r="AF3" s="302"/>
      <c r="AG3" s="302"/>
      <c r="AH3" s="302"/>
      <c r="AI3" s="302"/>
      <c r="AJ3" s="302"/>
      <c r="AK3" s="302"/>
      <c r="AL3" s="302"/>
      <c r="AM3" s="302"/>
      <c r="AN3" s="302"/>
      <c r="AO3" s="302"/>
      <c r="AP3" s="302"/>
      <c r="AQ3" s="302"/>
      <c r="AR3" s="302"/>
      <c r="AS3" s="302"/>
      <c r="AT3" s="302"/>
      <c r="AU3" s="302"/>
      <c r="AV3" s="302"/>
      <c r="AW3" s="302"/>
      <c r="AX3" s="302"/>
      <c r="AY3" s="302"/>
      <c r="AZ3" s="302"/>
      <c r="BA3" s="302"/>
      <c r="BB3" s="302"/>
      <c r="BC3" s="302"/>
      <c r="BD3" s="302"/>
      <c r="BE3" s="302"/>
      <c r="BF3" s="302"/>
      <c r="BG3" s="302"/>
      <c r="BH3" s="302"/>
      <c r="BI3" s="302"/>
      <c r="BJ3" s="302"/>
      <c r="BK3" s="302"/>
      <c r="BL3" s="302"/>
      <c r="BM3" s="302"/>
      <c r="BN3" s="302"/>
      <c r="BO3" s="302"/>
      <c r="BP3" s="302"/>
      <c r="BQ3" s="302"/>
      <c r="BR3" s="302"/>
      <c r="BS3" s="302"/>
      <c r="BT3" s="302"/>
      <c r="BU3" s="302"/>
      <c r="BV3" s="302"/>
      <c r="BW3" s="302"/>
      <c r="BX3" s="302"/>
      <c r="BY3" s="302"/>
      <c r="BZ3" s="302"/>
      <c r="CA3" s="302"/>
      <c r="CB3" s="302"/>
      <c r="CC3" s="302"/>
      <c r="CD3" s="302"/>
      <c r="CE3" s="302"/>
      <c r="CF3" s="302"/>
      <c r="CG3" s="302"/>
      <c r="CH3" s="302"/>
      <c r="CI3" s="302"/>
      <c r="CJ3" s="302"/>
      <c r="CK3" s="302"/>
      <c r="CL3" s="302"/>
      <c r="CM3" s="302"/>
      <c r="CN3" s="302"/>
      <c r="CO3" s="302"/>
      <c r="CP3" s="302"/>
      <c r="CQ3" s="302"/>
      <c r="CR3" s="302"/>
      <c r="CS3" s="302"/>
      <c r="CT3" s="302"/>
      <c r="CU3" s="302"/>
      <c r="CV3" s="302"/>
      <c r="CW3" s="302"/>
      <c r="CX3" s="302"/>
      <c r="CY3" s="302"/>
      <c r="CZ3" s="302"/>
      <c r="DA3" s="302"/>
      <c r="DB3" s="302"/>
      <c r="DC3" s="302"/>
      <c r="DD3" s="302"/>
      <c r="DE3" s="302"/>
      <c r="DF3" s="302"/>
      <c r="DG3" s="302"/>
      <c r="DH3" s="302"/>
      <c r="DI3" s="302"/>
      <c r="DJ3" s="302"/>
      <c r="DK3" s="302"/>
      <c r="DL3" s="302"/>
      <c r="DM3" s="302"/>
      <c r="DN3" s="302"/>
      <c r="DO3" s="302"/>
      <c r="DP3" s="302"/>
      <c r="DQ3" s="302"/>
      <c r="DR3" s="302"/>
      <c r="DS3" s="302"/>
      <c r="DT3" s="302"/>
      <c r="DU3" s="302"/>
      <c r="DV3" s="302"/>
      <c r="DW3" s="302"/>
      <c r="DX3" s="302"/>
      <c r="DY3" s="302"/>
      <c r="DZ3" s="302"/>
      <c r="EA3" s="302"/>
      <c r="EB3" s="302"/>
      <c r="EC3" s="302"/>
      <c r="ED3" s="302"/>
      <c r="EE3" s="302"/>
      <c r="EF3" s="302"/>
      <c r="EG3" s="302"/>
      <c r="EH3" s="302"/>
      <c r="EI3" s="302"/>
      <c r="EJ3" s="302"/>
      <c r="EK3" s="302"/>
      <c r="EL3" s="302"/>
      <c r="EM3" s="302"/>
      <c r="EN3" s="302"/>
      <c r="EO3" s="302"/>
      <c r="EP3" s="302"/>
      <c r="EQ3" s="302"/>
      <c r="ER3" s="302"/>
      <c r="ES3" s="302"/>
      <c r="ET3" s="302"/>
      <c r="EU3" s="302"/>
      <c r="EV3" s="302"/>
      <c r="EW3" s="302"/>
      <c r="EX3" s="302"/>
      <c r="EY3" s="302"/>
      <c r="EZ3" s="302"/>
      <c r="FA3" s="302"/>
      <c r="FB3" s="302"/>
      <c r="FC3" s="302"/>
      <c r="FD3" s="302"/>
      <c r="FE3" s="302"/>
      <c r="FF3" s="302"/>
      <c r="FG3" s="302"/>
      <c r="FH3" s="302"/>
      <c r="FI3" s="302"/>
      <c r="FJ3" s="302"/>
      <c r="FK3" s="302"/>
      <c r="FL3" s="302"/>
      <c r="FM3" s="302"/>
      <c r="FN3" s="302"/>
      <c r="FO3" s="302"/>
      <c r="FP3" s="302"/>
      <c r="FQ3" s="302"/>
      <c r="FR3" s="302"/>
      <c r="FS3" s="302"/>
      <c r="FT3" s="302"/>
      <c r="FU3" s="302"/>
      <c r="FV3" s="302"/>
      <c r="FW3" s="302"/>
      <c r="FX3" s="302"/>
      <c r="FY3" s="302"/>
      <c r="FZ3" s="302"/>
      <c r="GA3" s="302"/>
      <c r="GB3" s="302"/>
      <c r="GC3" s="302"/>
      <c r="GD3" s="302"/>
      <c r="GE3" s="302"/>
      <c r="GF3" s="302"/>
      <c r="GG3" s="302"/>
      <c r="GH3" s="302"/>
      <c r="GI3" s="302"/>
      <c r="GJ3" s="302"/>
      <c r="GK3" s="302"/>
      <c r="GL3" s="302"/>
      <c r="GM3" s="302"/>
      <c r="GN3" s="302"/>
      <c r="GO3" s="302"/>
      <c r="GP3" s="302"/>
      <c r="GQ3" s="302"/>
      <c r="GR3" s="302"/>
      <c r="GS3" s="302"/>
      <c r="GT3" s="302"/>
      <c r="GU3" s="302"/>
      <c r="GV3" s="302"/>
      <c r="GW3" s="302"/>
      <c r="GX3" s="302"/>
      <c r="GY3" s="302"/>
      <c r="GZ3" s="302"/>
      <c r="HA3" s="302"/>
      <c r="HB3" s="302"/>
      <c r="HC3" s="302"/>
      <c r="HD3" s="302"/>
      <c r="HE3" s="302"/>
      <c r="HF3" s="302"/>
      <c r="HG3" s="302"/>
      <c r="HH3" s="302"/>
      <c r="HI3" s="302"/>
      <c r="HJ3" s="302"/>
      <c r="HK3" s="302"/>
      <c r="HL3" s="302"/>
      <c r="HM3" s="302"/>
      <c r="HN3" s="302"/>
      <c r="HO3" s="302"/>
      <c r="HP3" s="302"/>
      <c r="HQ3" s="302"/>
      <c r="HR3" s="302"/>
      <c r="HS3" s="302"/>
      <c r="HT3" s="302"/>
      <c r="HU3" s="302"/>
      <c r="HV3" s="302"/>
      <c r="HW3" s="302"/>
      <c r="HX3" s="302"/>
      <c r="HY3" s="302"/>
      <c r="HZ3" s="302"/>
      <c r="IA3" s="302"/>
      <c r="IB3" s="302"/>
      <c r="IC3" s="302"/>
      <c r="ID3" s="302"/>
      <c r="IE3" s="302"/>
      <c r="IF3" s="302"/>
      <c r="IG3" s="302"/>
      <c r="IH3" s="302"/>
      <c r="II3" s="302"/>
      <c r="IJ3" s="302"/>
      <c r="IK3" s="302"/>
      <c r="IL3" s="302"/>
      <c r="IM3" s="302"/>
      <c r="IN3" s="302"/>
      <c r="IO3" s="302"/>
      <c r="IP3" s="302"/>
      <c r="IQ3" s="302"/>
      <c r="IR3" s="302"/>
      <c r="IS3" s="302"/>
      <c r="IT3" s="302"/>
      <c r="IU3" s="302"/>
      <c r="IV3" s="302"/>
      <c r="IW3" s="302"/>
      <c r="IX3" s="302"/>
      <c r="IY3" s="302"/>
      <c r="IZ3" s="302"/>
    </row>
    <row r="4" spans="1:933" s="43" customFormat="1" ht="13.5" thickBot="1" x14ac:dyDescent="0.25">
      <c r="A4" s="301"/>
      <c r="B4" s="301"/>
      <c r="C4" s="42"/>
      <c r="D4" s="42"/>
      <c r="E4" s="42"/>
      <c r="F4" s="42"/>
      <c r="H4" s="291">
        <v>0.29166666666666669</v>
      </c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3"/>
      <c r="AB4" s="291">
        <v>0.30555555555555552</v>
      </c>
      <c r="AC4" s="292"/>
      <c r="AD4" s="292"/>
      <c r="AE4" s="292"/>
      <c r="AF4" s="292"/>
      <c r="AG4" s="292"/>
      <c r="AH4" s="292"/>
      <c r="AI4" s="292"/>
      <c r="AJ4" s="292"/>
      <c r="AK4" s="292"/>
      <c r="AL4" s="292"/>
      <c r="AM4" s="292"/>
      <c r="AN4" s="292"/>
      <c r="AO4" s="292"/>
      <c r="AP4" s="292"/>
      <c r="AQ4" s="292"/>
      <c r="AR4" s="292"/>
      <c r="AS4" s="292"/>
      <c r="AT4" s="292"/>
      <c r="AU4" s="293"/>
      <c r="AV4" s="291">
        <v>0.31944444444444398</v>
      </c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292"/>
      <c r="BM4" s="292"/>
      <c r="BN4" s="292"/>
      <c r="BO4" s="293"/>
      <c r="BP4" s="291">
        <v>0.33333333333333298</v>
      </c>
      <c r="BQ4" s="292"/>
      <c r="BR4" s="292"/>
      <c r="BS4" s="292"/>
      <c r="BT4" s="292"/>
      <c r="BU4" s="292"/>
      <c r="BV4" s="292"/>
      <c r="BW4" s="292"/>
      <c r="BX4" s="292"/>
      <c r="BY4" s="292"/>
      <c r="BZ4" s="292"/>
      <c r="CA4" s="292"/>
      <c r="CB4" s="292"/>
      <c r="CC4" s="292"/>
      <c r="CD4" s="292"/>
      <c r="CE4" s="292"/>
      <c r="CF4" s="292"/>
      <c r="CG4" s="292"/>
      <c r="CH4" s="292"/>
      <c r="CI4" s="293"/>
      <c r="CJ4" s="291">
        <v>0.34722222222222199</v>
      </c>
      <c r="CK4" s="292"/>
      <c r="CL4" s="292"/>
      <c r="CM4" s="292"/>
      <c r="CN4" s="292"/>
      <c r="CO4" s="292"/>
      <c r="CP4" s="292"/>
      <c r="CQ4" s="292"/>
      <c r="CR4" s="292"/>
      <c r="CS4" s="292"/>
      <c r="CT4" s="292"/>
      <c r="CU4" s="292"/>
      <c r="CV4" s="292"/>
      <c r="CW4" s="292"/>
      <c r="CX4" s="292"/>
      <c r="CY4" s="292"/>
      <c r="CZ4" s="292"/>
      <c r="DA4" s="292"/>
      <c r="DB4" s="292"/>
      <c r="DC4" s="293"/>
      <c r="DD4" s="291">
        <v>0.36111111111111099</v>
      </c>
      <c r="DE4" s="292"/>
      <c r="DF4" s="292"/>
      <c r="DG4" s="292"/>
      <c r="DH4" s="292"/>
      <c r="DI4" s="292"/>
      <c r="DJ4" s="292"/>
      <c r="DK4" s="292"/>
      <c r="DL4" s="292"/>
      <c r="DM4" s="292"/>
      <c r="DN4" s="292"/>
      <c r="DO4" s="292"/>
      <c r="DP4" s="292"/>
      <c r="DQ4" s="292"/>
      <c r="DR4" s="292"/>
      <c r="DS4" s="292"/>
      <c r="DT4" s="292"/>
      <c r="DU4" s="292"/>
      <c r="DV4" s="292"/>
      <c r="DW4" s="293"/>
      <c r="DX4" s="291">
        <v>0.375</v>
      </c>
      <c r="DY4" s="292"/>
      <c r="DZ4" s="292"/>
      <c r="EA4" s="292"/>
      <c r="EB4" s="292"/>
      <c r="EC4" s="292"/>
      <c r="ED4" s="292"/>
      <c r="EE4" s="292"/>
      <c r="EF4" s="292"/>
      <c r="EG4" s="292"/>
      <c r="EH4" s="292"/>
      <c r="EI4" s="292"/>
      <c r="EJ4" s="292"/>
      <c r="EK4" s="292"/>
      <c r="EL4" s="292"/>
      <c r="EM4" s="292"/>
      <c r="EN4" s="292"/>
      <c r="EO4" s="292"/>
      <c r="EP4" s="292"/>
      <c r="EQ4" s="293"/>
      <c r="ER4" s="291">
        <v>0.38888888888888901</v>
      </c>
      <c r="ES4" s="292"/>
      <c r="ET4" s="292"/>
      <c r="EU4" s="292"/>
      <c r="EV4" s="292"/>
      <c r="EW4" s="292"/>
      <c r="EX4" s="292"/>
      <c r="EY4" s="292"/>
      <c r="EZ4" s="292"/>
      <c r="FA4" s="292"/>
      <c r="FB4" s="292"/>
      <c r="FC4" s="292"/>
      <c r="FD4" s="292"/>
      <c r="FE4" s="292"/>
      <c r="FF4" s="292"/>
      <c r="FG4" s="292"/>
      <c r="FH4" s="292"/>
      <c r="FI4" s="292"/>
      <c r="FJ4" s="292"/>
      <c r="FK4" s="293"/>
      <c r="FL4" s="291">
        <v>0.40277777777777801</v>
      </c>
      <c r="FM4" s="292"/>
      <c r="FN4" s="292"/>
      <c r="FO4" s="292"/>
      <c r="FP4" s="292"/>
      <c r="FQ4" s="292"/>
      <c r="FR4" s="292"/>
      <c r="FS4" s="292"/>
      <c r="FT4" s="292"/>
      <c r="FU4" s="292"/>
      <c r="FV4" s="292"/>
      <c r="FW4" s="292"/>
      <c r="FX4" s="292"/>
      <c r="FY4" s="292"/>
      <c r="FZ4" s="292"/>
      <c r="GA4" s="292"/>
      <c r="GB4" s="292"/>
      <c r="GC4" s="292"/>
      <c r="GD4" s="292"/>
      <c r="GE4" s="293"/>
      <c r="GF4" s="291">
        <v>0.41666666666666702</v>
      </c>
      <c r="GG4" s="292"/>
      <c r="GH4" s="292"/>
      <c r="GI4" s="292"/>
      <c r="GJ4" s="292"/>
      <c r="GK4" s="292"/>
      <c r="GL4" s="292"/>
      <c r="GM4" s="292"/>
      <c r="GN4" s="292"/>
      <c r="GO4" s="292"/>
      <c r="GP4" s="292"/>
      <c r="GQ4" s="292"/>
      <c r="GR4" s="292"/>
      <c r="GS4" s="292"/>
      <c r="GT4" s="292"/>
      <c r="GU4" s="292"/>
      <c r="GV4" s="292"/>
      <c r="GW4" s="292"/>
      <c r="GX4" s="292"/>
      <c r="GY4" s="293"/>
      <c r="GZ4" s="291">
        <v>0.43055555555555503</v>
      </c>
      <c r="HA4" s="292"/>
      <c r="HB4" s="292"/>
      <c r="HC4" s="292"/>
      <c r="HD4" s="292"/>
      <c r="HE4" s="292"/>
      <c r="HF4" s="292"/>
      <c r="HG4" s="292"/>
      <c r="HH4" s="292"/>
      <c r="HI4" s="292"/>
      <c r="HJ4" s="292"/>
      <c r="HK4" s="292"/>
      <c r="HL4" s="292"/>
      <c r="HM4" s="292"/>
      <c r="HN4" s="292"/>
      <c r="HO4" s="292"/>
      <c r="HP4" s="292"/>
      <c r="HQ4" s="292"/>
      <c r="HR4" s="292"/>
      <c r="HS4" s="293"/>
      <c r="HT4" s="291">
        <v>0.44444444444444398</v>
      </c>
      <c r="HU4" s="292"/>
      <c r="HV4" s="292"/>
      <c r="HW4" s="292"/>
      <c r="HX4" s="292"/>
      <c r="HY4" s="292"/>
      <c r="HZ4" s="292"/>
      <c r="IA4" s="292"/>
      <c r="IB4" s="292"/>
      <c r="IC4" s="292"/>
      <c r="ID4" s="292"/>
      <c r="IE4" s="292"/>
      <c r="IF4" s="292"/>
      <c r="IG4" s="292"/>
      <c r="IH4" s="292"/>
      <c r="II4" s="292"/>
      <c r="IJ4" s="292"/>
      <c r="IK4" s="292"/>
      <c r="IL4" s="292"/>
      <c r="IM4" s="293"/>
      <c r="IN4" s="291">
        <v>0.45833333333333298</v>
      </c>
      <c r="IO4" s="292"/>
      <c r="IP4" s="292"/>
      <c r="IQ4" s="292"/>
      <c r="IR4" s="292"/>
      <c r="IS4" s="292"/>
      <c r="IT4" s="292"/>
      <c r="IU4" s="292"/>
      <c r="IV4" s="292"/>
      <c r="IW4" s="292"/>
      <c r="IX4" s="292"/>
      <c r="IY4" s="292"/>
      <c r="IZ4" s="292"/>
      <c r="JA4" s="292"/>
      <c r="JB4" s="292"/>
      <c r="JC4" s="292"/>
      <c r="JD4" s="292"/>
      <c r="JE4" s="292"/>
      <c r="JF4" s="292"/>
      <c r="JG4" s="293"/>
      <c r="JH4" s="291">
        <v>0.47222222222222199</v>
      </c>
      <c r="JI4" s="292"/>
      <c r="JJ4" s="292"/>
      <c r="JK4" s="292"/>
      <c r="JL4" s="292"/>
      <c r="JM4" s="292"/>
      <c r="JN4" s="292"/>
      <c r="JO4" s="292"/>
      <c r="JP4" s="292"/>
      <c r="JQ4" s="292"/>
      <c r="JR4" s="292"/>
      <c r="JS4" s="292"/>
      <c r="JT4" s="292"/>
      <c r="JU4" s="292"/>
      <c r="JV4" s="292"/>
      <c r="JW4" s="292"/>
      <c r="JX4" s="292"/>
      <c r="JY4" s="292"/>
      <c r="JZ4" s="292"/>
      <c r="KA4" s="293"/>
      <c r="KB4" s="291">
        <v>0.48611111111111099</v>
      </c>
      <c r="KC4" s="292"/>
      <c r="KD4" s="292"/>
      <c r="KE4" s="292"/>
      <c r="KF4" s="292"/>
      <c r="KG4" s="292"/>
      <c r="KH4" s="292"/>
      <c r="KI4" s="292"/>
      <c r="KJ4" s="292"/>
      <c r="KK4" s="292"/>
      <c r="KL4" s="292"/>
      <c r="KM4" s="292"/>
      <c r="KN4" s="292"/>
      <c r="KO4" s="292"/>
      <c r="KP4" s="292"/>
      <c r="KQ4" s="292"/>
      <c r="KR4" s="292"/>
      <c r="KS4" s="292"/>
      <c r="KT4" s="292"/>
      <c r="KU4" s="293"/>
      <c r="KV4" s="291">
        <v>0.5</v>
      </c>
      <c r="KW4" s="292"/>
      <c r="KX4" s="292"/>
      <c r="KY4" s="292"/>
      <c r="KZ4" s="292"/>
      <c r="LA4" s="292"/>
      <c r="LB4" s="292"/>
      <c r="LC4" s="292"/>
      <c r="LD4" s="292"/>
      <c r="LE4" s="292"/>
      <c r="LF4" s="292"/>
      <c r="LG4" s="292"/>
      <c r="LH4" s="292"/>
      <c r="LI4" s="292"/>
      <c r="LJ4" s="292"/>
      <c r="LK4" s="292"/>
      <c r="LL4" s="292"/>
      <c r="LM4" s="292"/>
      <c r="LN4" s="292"/>
      <c r="LO4" s="293"/>
      <c r="LP4" s="291">
        <v>0.51388888888888795</v>
      </c>
      <c r="LQ4" s="292"/>
      <c r="LR4" s="292"/>
      <c r="LS4" s="292"/>
      <c r="LT4" s="292"/>
      <c r="LU4" s="292"/>
      <c r="LV4" s="292"/>
      <c r="LW4" s="292"/>
      <c r="LX4" s="292"/>
      <c r="LY4" s="292"/>
      <c r="LZ4" s="292"/>
      <c r="MA4" s="292"/>
      <c r="MB4" s="292"/>
      <c r="MC4" s="292"/>
      <c r="MD4" s="292"/>
      <c r="ME4" s="292"/>
      <c r="MF4" s="292"/>
      <c r="MG4" s="292"/>
      <c r="MH4" s="292"/>
      <c r="MI4" s="293"/>
      <c r="MJ4" s="291">
        <v>0.52777777777777701</v>
      </c>
      <c r="MK4" s="292"/>
      <c r="ML4" s="292"/>
      <c r="MM4" s="292"/>
      <c r="MN4" s="292"/>
      <c r="MO4" s="292"/>
      <c r="MP4" s="292"/>
      <c r="MQ4" s="292"/>
      <c r="MR4" s="292"/>
      <c r="MS4" s="292"/>
      <c r="MT4" s="292"/>
      <c r="MU4" s="292"/>
      <c r="MV4" s="292"/>
      <c r="MW4" s="292"/>
      <c r="MX4" s="292"/>
      <c r="MY4" s="292"/>
      <c r="MZ4" s="292"/>
      <c r="NA4" s="292"/>
      <c r="NB4" s="292"/>
      <c r="NC4" s="293"/>
      <c r="ND4" s="291">
        <v>0.54166666666666596</v>
      </c>
      <c r="NE4" s="292"/>
      <c r="NF4" s="292"/>
      <c r="NG4" s="292"/>
      <c r="NH4" s="292"/>
      <c r="NI4" s="292"/>
      <c r="NJ4" s="292"/>
      <c r="NK4" s="292"/>
      <c r="NL4" s="292"/>
      <c r="NM4" s="292"/>
      <c r="NN4" s="292"/>
      <c r="NO4" s="292"/>
      <c r="NP4" s="292"/>
      <c r="NQ4" s="292"/>
      <c r="NR4" s="292"/>
      <c r="NS4" s="292"/>
      <c r="NT4" s="292"/>
      <c r="NU4" s="292"/>
      <c r="NV4" s="292"/>
      <c r="NW4" s="293"/>
      <c r="NX4" s="291">
        <v>0.55555555555555503</v>
      </c>
      <c r="NY4" s="292"/>
      <c r="NZ4" s="292"/>
      <c r="OA4" s="292"/>
      <c r="OB4" s="292"/>
      <c r="OC4" s="292"/>
      <c r="OD4" s="292"/>
      <c r="OE4" s="292"/>
      <c r="OF4" s="292"/>
      <c r="OG4" s="292"/>
      <c r="OH4" s="292"/>
      <c r="OI4" s="292"/>
      <c r="OJ4" s="292"/>
      <c r="OK4" s="292"/>
      <c r="OL4" s="292"/>
      <c r="OM4" s="292"/>
      <c r="ON4" s="292"/>
      <c r="OO4" s="292"/>
      <c r="OP4" s="292"/>
      <c r="OQ4" s="293"/>
      <c r="OR4" s="291">
        <v>0.56944444444444398</v>
      </c>
      <c r="OS4" s="292"/>
      <c r="OT4" s="292"/>
      <c r="OU4" s="292"/>
      <c r="OV4" s="292"/>
      <c r="OW4" s="292"/>
      <c r="OX4" s="292"/>
      <c r="OY4" s="292"/>
      <c r="OZ4" s="292"/>
      <c r="PA4" s="292"/>
      <c r="PB4" s="292"/>
      <c r="PC4" s="292"/>
      <c r="PD4" s="292"/>
      <c r="PE4" s="292"/>
      <c r="PF4" s="292"/>
      <c r="PG4" s="292"/>
      <c r="PH4" s="292"/>
      <c r="PI4" s="292"/>
      <c r="PJ4" s="292"/>
      <c r="PK4" s="293"/>
      <c r="PL4" s="291">
        <v>0.58333333333333304</v>
      </c>
      <c r="PM4" s="292"/>
      <c r="PN4" s="292"/>
      <c r="PO4" s="292"/>
      <c r="PP4" s="292"/>
      <c r="PQ4" s="292"/>
      <c r="PR4" s="292"/>
      <c r="PS4" s="292"/>
      <c r="PT4" s="292"/>
      <c r="PU4" s="292"/>
      <c r="PV4" s="292"/>
      <c r="PW4" s="292"/>
      <c r="PX4" s="292"/>
      <c r="PY4" s="292"/>
      <c r="PZ4" s="292"/>
      <c r="QA4" s="292"/>
      <c r="QB4" s="292"/>
      <c r="QC4" s="292"/>
      <c r="QD4" s="292"/>
      <c r="QE4" s="293"/>
      <c r="QF4" s="291">
        <v>0.59722222222222099</v>
      </c>
      <c r="QG4" s="292"/>
      <c r="QH4" s="292"/>
      <c r="QI4" s="292"/>
      <c r="QJ4" s="292"/>
      <c r="QK4" s="292"/>
      <c r="QL4" s="292"/>
      <c r="QM4" s="292"/>
      <c r="QN4" s="292"/>
      <c r="QO4" s="292"/>
      <c r="QP4" s="292"/>
      <c r="QQ4" s="292"/>
      <c r="QR4" s="292"/>
      <c r="QS4" s="292"/>
      <c r="QT4" s="292"/>
      <c r="QU4" s="292"/>
      <c r="QV4" s="292"/>
      <c r="QW4" s="292"/>
      <c r="QX4" s="292"/>
      <c r="QY4" s="293"/>
      <c r="QZ4" s="291">
        <v>0.61111111111111005</v>
      </c>
      <c r="RA4" s="292"/>
      <c r="RB4" s="292"/>
      <c r="RC4" s="292"/>
      <c r="RD4" s="292"/>
      <c r="RE4" s="292"/>
      <c r="RF4" s="292"/>
      <c r="RG4" s="292"/>
      <c r="RH4" s="292"/>
      <c r="RI4" s="292"/>
      <c r="RJ4" s="292"/>
      <c r="RK4" s="292"/>
      <c r="RL4" s="292"/>
      <c r="RM4" s="292"/>
      <c r="RN4" s="292"/>
      <c r="RO4" s="292"/>
      <c r="RP4" s="292"/>
      <c r="RQ4" s="292"/>
      <c r="RR4" s="292"/>
      <c r="RS4" s="293"/>
      <c r="RT4" s="291">
        <v>0.624999999999999</v>
      </c>
      <c r="RU4" s="292"/>
      <c r="RV4" s="292"/>
      <c r="RW4" s="292"/>
      <c r="RX4" s="292"/>
      <c r="RY4" s="292"/>
      <c r="RZ4" s="292"/>
      <c r="SA4" s="292"/>
      <c r="SB4" s="292"/>
      <c r="SC4" s="292"/>
      <c r="SD4" s="292"/>
      <c r="SE4" s="292"/>
      <c r="SF4" s="292"/>
      <c r="SG4" s="292"/>
      <c r="SH4" s="292"/>
      <c r="SI4" s="292"/>
      <c r="SJ4" s="292"/>
      <c r="SK4" s="292"/>
      <c r="SL4" s="292"/>
      <c r="SM4" s="293"/>
      <c r="SN4" s="291">
        <v>0.63888888888888795</v>
      </c>
      <c r="SO4" s="292"/>
      <c r="SP4" s="292"/>
      <c r="SQ4" s="292"/>
      <c r="SR4" s="292"/>
      <c r="SS4" s="292"/>
      <c r="ST4" s="292"/>
      <c r="SU4" s="292"/>
      <c r="SV4" s="292"/>
      <c r="SW4" s="292"/>
      <c r="SX4" s="292"/>
      <c r="SY4" s="292"/>
      <c r="SZ4" s="292"/>
      <c r="TA4" s="292"/>
      <c r="TB4" s="292"/>
      <c r="TC4" s="292"/>
      <c r="TD4" s="292"/>
      <c r="TE4" s="292"/>
      <c r="TF4" s="292"/>
      <c r="TG4" s="293"/>
      <c r="TH4" s="291">
        <v>0.65277777777777701</v>
      </c>
      <c r="TI4" s="292"/>
      <c r="TJ4" s="292"/>
      <c r="TK4" s="292"/>
      <c r="TL4" s="292"/>
      <c r="TM4" s="292"/>
      <c r="TN4" s="292"/>
      <c r="TO4" s="292"/>
      <c r="TP4" s="292"/>
      <c r="TQ4" s="292"/>
      <c r="TR4" s="292"/>
      <c r="TS4" s="292"/>
      <c r="TT4" s="292"/>
      <c r="TU4" s="292"/>
      <c r="TV4" s="292"/>
      <c r="TW4" s="292"/>
      <c r="TX4" s="292"/>
      <c r="TY4" s="292"/>
      <c r="TZ4" s="292"/>
      <c r="UA4" s="293"/>
      <c r="UB4" s="291">
        <v>0.66666666666666596</v>
      </c>
      <c r="UC4" s="292"/>
      <c r="UD4" s="292"/>
      <c r="UE4" s="292"/>
      <c r="UF4" s="292"/>
      <c r="UG4" s="292"/>
      <c r="UH4" s="292"/>
      <c r="UI4" s="292"/>
      <c r="UJ4" s="292"/>
      <c r="UK4" s="292"/>
      <c r="UL4" s="292"/>
      <c r="UM4" s="292"/>
      <c r="UN4" s="292"/>
      <c r="UO4" s="292"/>
      <c r="UP4" s="292"/>
      <c r="UQ4" s="292"/>
      <c r="UR4" s="292"/>
      <c r="US4" s="292"/>
      <c r="UT4" s="292"/>
      <c r="UU4" s="293"/>
      <c r="UV4" s="291">
        <v>0.68055555555555503</v>
      </c>
      <c r="UW4" s="292"/>
      <c r="UX4" s="292"/>
      <c r="UY4" s="292"/>
      <c r="UZ4" s="292"/>
      <c r="VA4" s="292"/>
      <c r="VB4" s="292"/>
      <c r="VC4" s="292"/>
      <c r="VD4" s="292"/>
      <c r="VE4" s="292"/>
      <c r="VF4" s="292"/>
      <c r="VG4" s="292"/>
      <c r="VH4" s="292"/>
      <c r="VI4" s="292"/>
      <c r="VJ4" s="292"/>
      <c r="VK4" s="292"/>
      <c r="VL4" s="292"/>
      <c r="VM4" s="292"/>
      <c r="VN4" s="292"/>
      <c r="VO4" s="293"/>
      <c r="VP4" s="291">
        <v>0.69444444444444298</v>
      </c>
      <c r="VQ4" s="292"/>
      <c r="VR4" s="292"/>
      <c r="VS4" s="292"/>
      <c r="VT4" s="292"/>
      <c r="VU4" s="292"/>
      <c r="VV4" s="292"/>
      <c r="VW4" s="292"/>
      <c r="VX4" s="292"/>
      <c r="VY4" s="292"/>
      <c r="VZ4" s="292"/>
      <c r="WA4" s="292"/>
      <c r="WB4" s="292"/>
      <c r="WC4" s="292"/>
      <c r="WD4" s="292"/>
      <c r="WE4" s="292"/>
      <c r="WF4" s="292"/>
      <c r="WG4" s="292"/>
      <c r="WH4" s="292"/>
      <c r="WI4" s="293"/>
      <c r="WJ4" s="291">
        <v>0.70833333333333204</v>
      </c>
      <c r="WK4" s="292"/>
      <c r="WL4" s="292"/>
      <c r="WM4" s="292"/>
      <c r="WN4" s="292"/>
      <c r="WO4" s="292"/>
      <c r="WP4" s="292"/>
      <c r="WQ4" s="292"/>
      <c r="WR4" s="292"/>
      <c r="WS4" s="292"/>
      <c r="WT4" s="292"/>
      <c r="WU4" s="292"/>
      <c r="WV4" s="292"/>
      <c r="WW4" s="292"/>
      <c r="WX4" s="292"/>
      <c r="WY4" s="292"/>
      <c r="WZ4" s="292"/>
      <c r="XA4" s="292"/>
      <c r="XB4" s="292"/>
      <c r="XC4" s="293"/>
      <c r="XD4" s="291">
        <v>0.72222222222222099</v>
      </c>
      <c r="XE4" s="292"/>
      <c r="XF4" s="292"/>
      <c r="XG4" s="292"/>
      <c r="XH4" s="292"/>
      <c r="XI4" s="292"/>
      <c r="XJ4" s="292"/>
      <c r="XK4" s="292"/>
      <c r="XL4" s="292"/>
      <c r="XM4" s="292"/>
      <c r="XN4" s="292"/>
      <c r="XO4" s="292"/>
      <c r="XP4" s="292"/>
      <c r="XQ4" s="292"/>
      <c r="XR4" s="292"/>
      <c r="XS4" s="292"/>
      <c r="XT4" s="292"/>
      <c r="XU4" s="292"/>
      <c r="XV4" s="292"/>
      <c r="XW4" s="293"/>
      <c r="XX4" s="291">
        <v>0.73611111111111005</v>
      </c>
      <c r="XY4" s="292"/>
      <c r="XZ4" s="292"/>
      <c r="YA4" s="292"/>
      <c r="YB4" s="292"/>
      <c r="YC4" s="292"/>
      <c r="YD4" s="292"/>
      <c r="YE4" s="292"/>
      <c r="YF4" s="292"/>
      <c r="YG4" s="292"/>
      <c r="YH4" s="292"/>
      <c r="YI4" s="292"/>
      <c r="YJ4" s="292"/>
      <c r="YK4" s="292"/>
      <c r="YL4" s="292"/>
      <c r="YM4" s="292"/>
      <c r="YN4" s="292"/>
      <c r="YO4" s="292"/>
      <c r="YP4" s="292"/>
      <c r="YQ4" s="293"/>
      <c r="YR4" s="291">
        <v>0.749999999999999</v>
      </c>
      <c r="YS4" s="292"/>
      <c r="YT4" s="292"/>
      <c r="YU4" s="292"/>
      <c r="YV4" s="292"/>
      <c r="YW4" s="292"/>
      <c r="YX4" s="292"/>
      <c r="YY4" s="292"/>
      <c r="YZ4" s="292"/>
      <c r="ZA4" s="292"/>
      <c r="ZB4" s="292"/>
      <c r="ZC4" s="292"/>
      <c r="ZD4" s="292"/>
      <c r="ZE4" s="292"/>
      <c r="ZF4" s="292"/>
      <c r="ZG4" s="292"/>
      <c r="ZH4" s="292"/>
      <c r="ZI4" s="292"/>
      <c r="ZJ4" s="292"/>
      <c r="ZK4" s="293"/>
      <c r="ZL4" s="291">
        <v>0.76388888888888795</v>
      </c>
      <c r="ZM4" s="292"/>
      <c r="ZN4" s="292"/>
      <c r="ZO4" s="292"/>
      <c r="ZP4" s="292"/>
      <c r="ZQ4" s="292"/>
      <c r="ZR4" s="292"/>
      <c r="ZS4" s="292"/>
      <c r="ZT4" s="292"/>
      <c r="ZU4" s="292"/>
      <c r="ZV4" s="292"/>
      <c r="ZW4" s="292"/>
      <c r="ZX4" s="292"/>
      <c r="ZY4" s="292"/>
      <c r="ZZ4" s="292"/>
      <c r="AAA4" s="292"/>
      <c r="AAB4" s="292"/>
      <c r="AAC4" s="292"/>
      <c r="AAD4" s="292"/>
      <c r="AAE4" s="293"/>
      <c r="AAF4" s="291">
        <v>0.77777777777777601</v>
      </c>
      <c r="AAG4" s="292"/>
      <c r="AAH4" s="292"/>
      <c r="AAI4" s="292"/>
      <c r="AAJ4" s="292"/>
      <c r="AAK4" s="292"/>
      <c r="AAL4" s="292"/>
      <c r="AAM4" s="292"/>
      <c r="AAN4" s="292"/>
      <c r="AAO4" s="292"/>
      <c r="AAP4" s="292"/>
      <c r="AAQ4" s="292"/>
      <c r="AAR4" s="292"/>
      <c r="AAS4" s="292"/>
      <c r="AAT4" s="292"/>
      <c r="AAU4" s="292"/>
      <c r="AAV4" s="292"/>
      <c r="AAW4" s="292"/>
      <c r="AAX4" s="292"/>
      <c r="AAY4" s="293"/>
      <c r="AAZ4" s="291">
        <v>0.79166666666666496</v>
      </c>
      <c r="ABA4" s="292"/>
      <c r="ABB4" s="292"/>
      <c r="ABC4" s="292"/>
      <c r="ABD4" s="292"/>
      <c r="ABE4" s="292"/>
      <c r="ABF4" s="292"/>
      <c r="ABG4" s="292"/>
      <c r="ABH4" s="292"/>
      <c r="ABI4" s="292"/>
      <c r="ABJ4" s="292"/>
      <c r="ABK4" s="292"/>
      <c r="ABL4" s="292"/>
      <c r="ABM4" s="292"/>
      <c r="ABN4" s="292"/>
      <c r="ABO4" s="292"/>
      <c r="ABP4" s="292"/>
      <c r="ABQ4" s="292"/>
      <c r="ABR4" s="292"/>
      <c r="ABS4" s="293"/>
      <c r="ABT4" s="291">
        <v>0.80555555555555403</v>
      </c>
      <c r="ABU4" s="292"/>
      <c r="ABV4" s="292"/>
      <c r="ABW4" s="292"/>
      <c r="ABX4" s="292"/>
      <c r="ABY4" s="292"/>
      <c r="ABZ4" s="292"/>
      <c r="ACA4" s="292"/>
      <c r="ACB4" s="292"/>
      <c r="ACC4" s="292"/>
      <c r="ACD4" s="292"/>
      <c r="ACE4" s="292"/>
      <c r="ACF4" s="292"/>
      <c r="ACG4" s="292"/>
      <c r="ACH4" s="292"/>
      <c r="ACI4" s="292"/>
      <c r="ACJ4" s="292"/>
      <c r="ACK4" s="292"/>
      <c r="ACL4" s="292"/>
      <c r="ACM4" s="293"/>
      <c r="ACN4" s="291">
        <v>0.81944444444444298</v>
      </c>
      <c r="ACO4" s="292"/>
      <c r="ACP4" s="292"/>
      <c r="ACQ4" s="292"/>
      <c r="ACR4" s="292"/>
      <c r="ACS4" s="292"/>
      <c r="ACT4" s="292"/>
      <c r="ACU4" s="292"/>
      <c r="ACV4" s="292"/>
      <c r="ACW4" s="292"/>
      <c r="ACX4" s="292"/>
      <c r="ACY4" s="292"/>
      <c r="ACZ4" s="292"/>
      <c r="ADA4" s="292"/>
      <c r="ADB4" s="292"/>
      <c r="ADC4" s="292"/>
      <c r="ADD4" s="292"/>
      <c r="ADE4" s="292"/>
      <c r="ADF4" s="292"/>
      <c r="ADG4" s="293"/>
      <c r="ADH4" s="291">
        <v>0.83333333333333204</v>
      </c>
      <c r="ADI4" s="292"/>
      <c r="ADJ4" s="292"/>
      <c r="ADK4" s="292"/>
      <c r="ADL4" s="292"/>
      <c r="ADM4" s="292"/>
      <c r="ADN4" s="292"/>
      <c r="ADO4" s="292"/>
      <c r="ADP4" s="292"/>
      <c r="ADQ4" s="292"/>
      <c r="ADR4" s="292"/>
      <c r="ADS4" s="292"/>
      <c r="ADT4" s="292"/>
      <c r="ADU4" s="292"/>
      <c r="ADV4" s="292"/>
      <c r="ADW4" s="292"/>
      <c r="ADX4" s="292"/>
      <c r="ADY4" s="292"/>
      <c r="ADZ4" s="292"/>
      <c r="AEA4" s="293"/>
      <c r="AEB4" s="291">
        <v>0.84722222222222099</v>
      </c>
      <c r="AEC4" s="292"/>
      <c r="AED4" s="292"/>
      <c r="AEE4" s="292"/>
      <c r="AEF4" s="292"/>
      <c r="AEG4" s="292"/>
      <c r="AEH4" s="292"/>
      <c r="AEI4" s="292"/>
      <c r="AEJ4" s="292"/>
      <c r="AEK4" s="292"/>
      <c r="AEL4" s="292"/>
      <c r="AEM4" s="292"/>
      <c r="AEN4" s="292"/>
      <c r="AEO4" s="292"/>
      <c r="AEP4" s="292"/>
      <c r="AEQ4" s="292"/>
      <c r="AER4" s="292"/>
      <c r="AES4" s="292"/>
      <c r="AET4" s="292"/>
      <c r="AEU4" s="293"/>
      <c r="AEV4" s="291">
        <v>0.86111111111110905</v>
      </c>
      <c r="AEW4" s="292"/>
      <c r="AEX4" s="292"/>
      <c r="AEY4" s="292"/>
      <c r="AEZ4" s="292"/>
      <c r="AFA4" s="292"/>
      <c r="AFB4" s="292"/>
      <c r="AFC4" s="292"/>
      <c r="AFD4" s="292"/>
      <c r="AFE4" s="292"/>
      <c r="AFF4" s="292"/>
      <c r="AFG4" s="292"/>
      <c r="AFH4" s="292"/>
      <c r="AFI4" s="292"/>
      <c r="AFJ4" s="292"/>
      <c r="AFK4" s="292"/>
      <c r="AFL4" s="292"/>
      <c r="AFM4" s="292"/>
      <c r="AFN4" s="292"/>
      <c r="AFO4" s="293"/>
      <c r="AFP4" s="291">
        <v>0.874999999999998</v>
      </c>
      <c r="AFQ4" s="292"/>
      <c r="AFR4" s="292"/>
      <c r="AFS4" s="292"/>
      <c r="AFT4" s="292"/>
      <c r="AFU4" s="292"/>
      <c r="AFV4" s="292"/>
      <c r="AFW4" s="292"/>
      <c r="AFX4" s="292"/>
      <c r="AFY4" s="292"/>
      <c r="AFZ4" s="292"/>
      <c r="AGA4" s="292"/>
      <c r="AGB4" s="292"/>
      <c r="AGC4" s="292"/>
      <c r="AGD4" s="292"/>
      <c r="AGE4" s="292"/>
      <c r="AGF4" s="292"/>
      <c r="AGG4" s="292"/>
      <c r="AGH4" s="292"/>
      <c r="AGI4" s="293"/>
      <c r="AGJ4" s="291">
        <v>0.88888888888888695</v>
      </c>
      <c r="AGK4" s="292"/>
      <c r="AGL4" s="292"/>
      <c r="AGM4" s="292"/>
      <c r="AGN4" s="292"/>
      <c r="AGO4" s="292"/>
      <c r="AGP4" s="292"/>
      <c r="AGQ4" s="292"/>
      <c r="AGR4" s="292"/>
      <c r="AGS4" s="292"/>
      <c r="AGT4" s="292"/>
      <c r="AGU4" s="292"/>
      <c r="AGV4" s="292"/>
      <c r="AGW4" s="292"/>
      <c r="AGX4" s="292"/>
      <c r="AGY4" s="292"/>
      <c r="AGZ4" s="292"/>
      <c r="AHA4" s="292"/>
      <c r="AHB4" s="292"/>
      <c r="AHC4" s="293"/>
      <c r="AHD4" s="291">
        <v>0.90277777777777601</v>
      </c>
      <c r="AHE4" s="292"/>
      <c r="AHF4" s="292"/>
      <c r="AHG4" s="292"/>
      <c r="AHH4" s="292"/>
      <c r="AHI4" s="292"/>
      <c r="AHJ4" s="292"/>
      <c r="AHK4" s="292"/>
      <c r="AHL4" s="292"/>
      <c r="AHM4" s="292"/>
      <c r="AHN4" s="292"/>
      <c r="AHO4" s="292"/>
      <c r="AHP4" s="292"/>
      <c r="AHQ4" s="292"/>
      <c r="AHR4" s="292"/>
      <c r="AHS4" s="292"/>
      <c r="AHT4" s="292"/>
      <c r="AHU4" s="292"/>
      <c r="AHV4" s="292"/>
      <c r="AHW4" s="293"/>
    </row>
    <row r="5" spans="1:933" s="17" customFormat="1" ht="60" hidden="1" customHeight="1" thickBot="1" x14ac:dyDescent="0.3">
      <c r="H5" s="28">
        <f>VALUE("07:00:00")</f>
        <v>0.29166666666666669</v>
      </c>
      <c r="I5" s="27">
        <f>VALUE(H5+$A$3)</f>
        <v>0.29236111111111113</v>
      </c>
      <c r="J5" s="27">
        <f t="shared" ref="J5:BU5" si="0">VALUE(I5+$A$3)</f>
        <v>0.29305555555555557</v>
      </c>
      <c r="K5" s="27">
        <f t="shared" si="0"/>
        <v>0.29375000000000001</v>
      </c>
      <c r="L5" s="27">
        <f t="shared" si="0"/>
        <v>0.29444444444444445</v>
      </c>
      <c r="M5" s="27">
        <f t="shared" si="0"/>
        <v>0.2951388888888889</v>
      </c>
      <c r="N5" s="27">
        <f t="shared" si="0"/>
        <v>0.29583333333333334</v>
      </c>
      <c r="O5" s="27">
        <f t="shared" si="0"/>
        <v>0.29652777777777778</v>
      </c>
      <c r="P5" s="27">
        <f t="shared" si="0"/>
        <v>0.29722222222222222</v>
      </c>
      <c r="Q5" s="27">
        <f t="shared" si="0"/>
        <v>0.29791666666666666</v>
      </c>
      <c r="R5" s="27">
        <f t="shared" si="0"/>
        <v>0.2986111111111111</v>
      </c>
      <c r="S5" s="27">
        <f t="shared" si="0"/>
        <v>0.29930555555555555</v>
      </c>
      <c r="T5" s="27">
        <f t="shared" si="0"/>
        <v>0.3</v>
      </c>
      <c r="U5" s="27">
        <f t="shared" si="0"/>
        <v>0.30069444444444443</v>
      </c>
      <c r="V5" s="27">
        <f t="shared" si="0"/>
        <v>0.30138888888888887</v>
      </c>
      <c r="W5" s="27">
        <f t="shared" si="0"/>
        <v>0.30208333333333331</v>
      </c>
      <c r="X5" s="27">
        <f t="shared" si="0"/>
        <v>0.30277777777777776</v>
      </c>
      <c r="Y5" s="27">
        <f t="shared" si="0"/>
        <v>0.3034722222222222</v>
      </c>
      <c r="Z5" s="27">
        <f t="shared" si="0"/>
        <v>0.30416666666666664</v>
      </c>
      <c r="AA5" s="29">
        <f t="shared" si="0"/>
        <v>0.30486111111111108</v>
      </c>
      <c r="AB5" s="28">
        <f t="shared" si="0"/>
        <v>0.30555555555555552</v>
      </c>
      <c r="AC5" s="27">
        <f t="shared" si="0"/>
        <v>0.30624999999999997</v>
      </c>
      <c r="AD5" s="27">
        <f t="shared" si="0"/>
        <v>0.30694444444444441</v>
      </c>
      <c r="AE5" s="27">
        <f t="shared" si="0"/>
        <v>0.30763888888888885</v>
      </c>
      <c r="AF5" s="27">
        <f t="shared" si="0"/>
        <v>0.30833333333333329</v>
      </c>
      <c r="AG5" s="27">
        <f t="shared" si="0"/>
        <v>0.30902777777777773</v>
      </c>
      <c r="AH5" s="27">
        <f t="shared" si="0"/>
        <v>0.30972222222222218</v>
      </c>
      <c r="AI5" s="27">
        <f t="shared" si="0"/>
        <v>0.31041666666666662</v>
      </c>
      <c r="AJ5" s="27">
        <f t="shared" si="0"/>
        <v>0.31111111111111106</v>
      </c>
      <c r="AK5" s="27">
        <f t="shared" si="0"/>
        <v>0.3118055555555555</v>
      </c>
      <c r="AL5" s="27">
        <f t="shared" si="0"/>
        <v>0.31249999999999994</v>
      </c>
      <c r="AM5" s="27">
        <f t="shared" si="0"/>
        <v>0.31319444444444439</v>
      </c>
      <c r="AN5" s="27">
        <f t="shared" si="0"/>
        <v>0.31388888888888883</v>
      </c>
      <c r="AO5" s="27">
        <f t="shared" si="0"/>
        <v>0.31458333333333327</v>
      </c>
      <c r="AP5" s="27">
        <f t="shared" si="0"/>
        <v>0.31527777777777771</v>
      </c>
      <c r="AQ5" s="27">
        <f t="shared" si="0"/>
        <v>0.31597222222222215</v>
      </c>
      <c r="AR5" s="27">
        <f t="shared" si="0"/>
        <v>0.3166666666666666</v>
      </c>
      <c r="AS5" s="27">
        <f t="shared" si="0"/>
        <v>0.31736111111111104</v>
      </c>
      <c r="AT5" s="27">
        <f t="shared" si="0"/>
        <v>0.31805555555555548</v>
      </c>
      <c r="AU5" s="29">
        <f t="shared" si="0"/>
        <v>0.31874999999999992</v>
      </c>
      <c r="AV5" s="28">
        <f t="shared" si="0"/>
        <v>0.31944444444444436</v>
      </c>
      <c r="AW5" s="27">
        <f t="shared" si="0"/>
        <v>0.32013888888888881</v>
      </c>
      <c r="AX5" s="27">
        <f t="shared" si="0"/>
        <v>0.32083333333333325</v>
      </c>
      <c r="AY5" s="27">
        <f t="shared" si="0"/>
        <v>0.32152777777777769</v>
      </c>
      <c r="AZ5" s="27">
        <f t="shared" si="0"/>
        <v>0.32222222222222213</v>
      </c>
      <c r="BA5" s="27">
        <f t="shared" si="0"/>
        <v>0.32291666666666657</v>
      </c>
      <c r="BB5" s="27">
        <f t="shared" si="0"/>
        <v>0.32361111111111102</v>
      </c>
      <c r="BC5" s="27">
        <f t="shared" si="0"/>
        <v>0.32430555555555546</v>
      </c>
      <c r="BD5" s="27">
        <f t="shared" si="0"/>
        <v>0.3249999999999999</v>
      </c>
      <c r="BE5" s="27">
        <f t="shared" si="0"/>
        <v>0.32569444444444434</v>
      </c>
      <c r="BF5" s="27">
        <f t="shared" si="0"/>
        <v>0.32638888888888878</v>
      </c>
      <c r="BG5" s="27">
        <f t="shared" si="0"/>
        <v>0.32708333333333323</v>
      </c>
      <c r="BH5" s="27">
        <f t="shared" si="0"/>
        <v>0.32777777777777767</v>
      </c>
      <c r="BI5" s="27">
        <f t="shared" si="0"/>
        <v>0.32847222222222211</v>
      </c>
      <c r="BJ5" s="27">
        <f t="shared" si="0"/>
        <v>0.32916666666666655</v>
      </c>
      <c r="BK5" s="27">
        <f t="shared" si="0"/>
        <v>0.32986111111111099</v>
      </c>
      <c r="BL5" s="27">
        <f t="shared" si="0"/>
        <v>0.33055555555555544</v>
      </c>
      <c r="BM5" s="27">
        <f t="shared" si="0"/>
        <v>0.33124999999999988</v>
      </c>
      <c r="BN5" s="27">
        <f t="shared" si="0"/>
        <v>0.33194444444444432</v>
      </c>
      <c r="BO5" s="29">
        <f t="shared" si="0"/>
        <v>0.33263888888888876</v>
      </c>
      <c r="BP5" s="28">
        <f t="shared" si="0"/>
        <v>0.3333333333333332</v>
      </c>
      <c r="BQ5" s="27">
        <f t="shared" si="0"/>
        <v>0.33402777777777765</v>
      </c>
      <c r="BR5" s="27">
        <f t="shared" si="0"/>
        <v>0.33472222222222209</v>
      </c>
      <c r="BS5" s="27">
        <f t="shared" si="0"/>
        <v>0.33541666666666653</v>
      </c>
      <c r="BT5" s="27">
        <f t="shared" si="0"/>
        <v>0.33611111111111097</v>
      </c>
      <c r="BU5" s="27">
        <f t="shared" si="0"/>
        <v>0.33680555555555541</v>
      </c>
      <c r="BV5" s="27">
        <f t="shared" ref="BV5:EG5" si="1">VALUE(BU5+$A$3)</f>
        <v>0.33749999999999986</v>
      </c>
      <c r="BW5" s="27">
        <f t="shared" si="1"/>
        <v>0.3381944444444443</v>
      </c>
      <c r="BX5" s="27">
        <f t="shared" si="1"/>
        <v>0.33888888888888874</v>
      </c>
      <c r="BY5" s="27">
        <f t="shared" si="1"/>
        <v>0.33958333333333318</v>
      </c>
      <c r="BZ5" s="27">
        <f t="shared" si="1"/>
        <v>0.34027777777777762</v>
      </c>
      <c r="CA5" s="27">
        <f t="shared" si="1"/>
        <v>0.34097222222222207</v>
      </c>
      <c r="CB5" s="27">
        <f t="shared" si="1"/>
        <v>0.34166666666666651</v>
      </c>
      <c r="CC5" s="27">
        <f t="shared" si="1"/>
        <v>0.34236111111111095</v>
      </c>
      <c r="CD5" s="27">
        <f t="shared" si="1"/>
        <v>0.34305555555555539</v>
      </c>
      <c r="CE5" s="27">
        <f t="shared" si="1"/>
        <v>0.34374999999999983</v>
      </c>
      <c r="CF5" s="27">
        <f t="shared" si="1"/>
        <v>0.34444444444444428</v>
      </c>
      <c r="CG5" s="27">
        <f t="shared" si="1"/>
        <v>0.34513888888888872</v>
      </c>
      <c r="CH5" s="27">
        <f t="shared" si="1"/>
        <v>0.34583333333333316</v>
      </c>
      <c r="CI5" s="29">
        <f t="shared" si="1"/>
        <v>0.3465277777777776</v>
      </c>
      <c r="CJ5" s="28">
        <f t="shared" si="1"/>
        <v>0.34722222222222204</v>
      </c>
      <c r="CK5" s="27">
        <f t="shared" si="1"/>
        <v>0.34791666666666649</v>
      </c>
      <c r="CL5" s="27">
        <f t="shared" si="1"/>
        <v>0.34861111111111093</v>
      </c>
      <c r="CM5" s="27">
        <f t="shared" si="1"/>
        <v>0.34930555555555537</v>
      </c>
      <c r="CN5" s="27">
        <f t="shared" si="1"/>
        <v>0.34999999999999981</v>
      </c>
      <c r="CO5" s="27">
        <f t="shared" si="1"/>
        <v>0.35069444444444425</v>
      </c>
      <c r="CP5" s="27">
        <f t="shared" si="1"/>
        <v>0.3513888888888887</v>
      </c>
      <c r="CQ5" s="27">
        <f t="shared" si="1"/>
        <v>0.35208333333333314</v>
      </c>
      <c r="CR5" s="27">
        <f t="shared" si="1"/>
        <v>0.35277777777777758</v>
      </c>
      <c r="CS5" s="27">
        <f t="shared" si="1"/>
        <v>0.35347222222222202</v>
      </c>
      <c r="CT5" s="27">
        <f t="shared" si="1"/>
        <v>0.35416666666666646</v>
      </c>
      <c r="CU5" s="27">
        <f t="shared" si="1"/>
        <v>0.35486111111111091</v>
      </c>
      <c r="CV5" s="27">
        <f t="shared" si="1"/>
        <v>0.35555555555555535</v>
      </c>
      <c r="CW5" s="27">
        <f t="shared" si="1"/>
        <v>0.35624999999999979</v>
      </c>
      <c r="CX5" s="27">
        <f t="shared" si="1"/>
        <v>0.35694444444444423</v>
      </c>
      <c r="CY5" s="27">
        <f t="shared" si="1"/>
        <v>0.35763888888888867</v>
      </c>
      <c r="CZ5" s="27">
        <f t="shared" si="1"/>
        <v>0.35833333333333311</v>
      </c>
      <c r="DA5" s="27">
        <f t="shared" si="1"/>
        <v>0.35902777777777756</v>
      </c>
      <c r="DB5" s="27">
        <f t="shared" si="1"/>
        <v>0.359722222222222</v>
      </c>
      <c r="DC5" s="29">
        <f t="shared" si="1"/>
        <v>0.36041666666666644</v>
      </c>
      <c r="DD5" s="28">
        <f t="shared" si="1"/>
        <v>0.36111111111111088</v>
      </c>
      <c r="DE5" s="27">
        <f t="shared" si="1"/>
        <v>0.36180555555555532</v>
      </c>
      <c r="DF5" s="27">
        <f t="shared" si="1"/>
        <v>0.36249999999999977</v>
      </c>
      <c r="DG5" s="27">
        <f t="shared" si="1"/>
        <v>0.36319444444444421</v>
      </c>
      <c r="DH5" s="27">
        <f t="shared" si="1"/>
        <v>0.36388888888888865</v>
      </c>
      <c r="DI5" s="27">
        <f t="shared" si="1"/>
        <v>0.36458333333333309</v>
      </c>
      <c r="DJ5" s="27">
        <f t="shared" si="1"/>
        <v>0.36527777777777753</v>
      </c>
      <c r="DK5" s="27">
        <f t="shared" si="1"/>
        <v>0.36597222222222198</v>
      </c>
      <c r="DL5" s="27">
        <f t="shared" si="1"/>
        <v>0.36666666666666642</v>
      </c>
      <c r="DM5" s="27">
        <f t="shared" si="1"/>
        <v>0.36736111111111086</v>
      </c>
      <c r="DN5" s="27">
        <f t="shared" si="1"/>
        <v>0.3680555555555553</v>
      </c>
      <c r="DO5" s="27">
        <f t="shared" si="1"/>
        <v>0.36874999999999974</v>
      </c>
      <c r="DP5" s="27">
        <f t="shared" si="1"/>
        <v>0.36944444444444419</v>
      </c>
      <c r="DQ5" s="27">
        <f t="shared" si="1"/>
        <v>0.37013888888888863</v>
      </c>
      <c r="DR5" s="27">
        <f t="shared" si="1"/>
        <v>0.37083333333333307</v>
      </c>
      <c r="DS5" s="27">
        <f t="shared" si="1"/>
        <v>0.37152777777777751</v>
      </c>
      <c r="DT5" s="27">
        <f t="shared" si="1"/>
        <v>0.37222222222222195</v>
      </c>
      <c r="DU5" s="27">
        <f t="shared" si="1"/>
        <v>0.3729166666666664</v>
      </c>
      <c r="DV5" s="27">
        <f t="shared" si="1"/>
        <v>0.37361111111111084</v>
      </c>
      <c r="DW5" s="29">
        <f t="shared" si="1"/>
        <v>0.37430555555555528</v>
      </c>
      <c r="DX5" s="28">
        <f t="shared" si="1"/>
        <v>0.37499999999999972</v>
      </c>
      <c r="DY5" s="27">
        <f t="shared" si="1"/>
        <v>0.37569444444444416</v>
      </c>
      <c r="DZ5" s="27">
        <f t="shared" si="1"/>
        <v>0.37638888888888861</v>
      </c>
      <c r="EA5" s="27">
        <f t="shared" si="1"/>
        <v>0.37708333333333305</v>
      </c>
      <c r="EB5" s="27">
        <f t="shared" si="1"/>
        <v>0.37777777777777749</v>
      </c>
      <c r="EC5" s="27">
        <f t="shared" si="1"/>
        <v>0.37847222222222193</v>
      </c>
      <c r="ED5" s="27">
        <f t="shared" si="1"/>
        <v>0.37916666666666637</v>
      </c>
      <c r="EE5" s="27">
        <f t="shared" si="1"/>
        <v>0.37986111111111082</v>
      </c>
      <c r="EF5" s="27">
        <f t="shared" si="1"/>
        <v>0.38055555555555526</v>
      </c>
      <c r="EG5" s="27">
        <f t="shared" si="1"/>
        <v>0.3812499999999997</v>
      </c>
      <c r="EH5" s="27">
        <f t="shared" ref="EH5:GS5" si="2">VALUE(EG5+$A$3)</f>
        <v>0.38194444444444414</v>
      </c>
      <c r="EI5" s="27">
        <f t="shared" si="2"/>
        <v>0.38263888888888858</v>
      </c>
      <c r="EJ5" s="27">
        <f t="shared" si="2"/>
        <v>0.38333333333333303</v>
      </c>
      <c r="EK5" s="27">
        <f t="shared" si="2"/>
        <v>0.38402777777777747</v>
      </c>
      <c r="EL5" s="27">
        <f t="shared" si="2"/>
        <v>0.38472222222222191</v>
      </c>
      <c r="EM5" s="27">
        <f t="shared" si="2"/>
        <v>0.38541666666666635</v>
      </c>
      <c r="EN5" s="27">
        <f t="shared" si="2"/>
        <v>0.38611111111111079</v>
      </c>
      <c r="EO5" s="27">
        <f t="shared" si="2"/>
        <v>0.38680555555555524</v>
      </c>
      <c r="EP5" s="27">
        <f t="shared" si="2"/>
        <v>0.38749999999999968</v>
      </c>
      <c r="EQ5" s="29">
        <f t="shared" si="2"/>
        <v>0.38819444444444412</v>
      </c>
      <c r="ER5" s="28">
        <f t="shared" si="2"/>
        <v>0.38888888888888856</v>
      </c>
      <c r="ES5" s="27">
        <f t="shared" si="2"/>
        <v>0.389583333333333</v>
      </c>
      <c r="ET5" s="27">
        <f t="shared" si="2"/>
        <v>0.39027777777777745</v>
      </c>
      <c r="EU5" s="27">
        <f t="shared" si="2"/>
        <v>0.39097222222222189</v>
      </c>
      <c r="EV5" s="27">
        <f t="shared" si="2"/>
        <v>0.39166666666666633</v>
      </c>
      <c r="EW5" s="27">
        <f t="shared" si="2"/>
        <v>0.39236111111111077</v>
      </c>
      <c r="EX5" s="27">
        <f t="shared" si="2"/>
        <v>0.39305555555555521</v>
      </c>
      <c r="EY5" s="27">
        <f t="shared" si="2"/>
        <v>0.39374999999999966</v>
      </c>
      <c r="EZ5" s="27">
        <f t="shared" si="2"/>
        <v>0.3944444444444441</v>
      </c>
      <c r="FA5" s="27">
        <f t="shared" si="2"/>
        <v>0.39513888888888854</v>
      </c>
      <c r="FB5" s="27">
        <f t="shared" si="2"/>
        <v>0.39583333333333298</v>
      </c>
      <c r="FC5" s="27">
        <f t="shared" si="2"/>
        <v>0.39652777777777742</v>
      </c>
      <c r="FD5" s="27">
        <f t="shared" si="2"/>
        <v>0.39722222222222187</v>
      </c>
      <c r="FE5" s="27">
        <f t="shared" si="2"/>
        <v>0.39791666666666631</v>
      </c>
      <c r="FF5" s="27">
        <f t="shared" si="2"/>
        <v>0.39861111111111075</v>
      </c>
      <c r="FG5" s="27">
        <f t="shared" si="2"/>
        <v>0.39930555555555519</v>
      </c>
      <c r="FH5" s="27">
        <f t="shared" si="2"/>
        <v>0.39999999999999963</v>
      </c>
      <c r="FI5" s="27">
        <f t="shared" si="2"/>
        <v>0.40069444444444408</v>
      </c>
      <c r="FJ5" s="27">
        <f t="shared" si="2"/>
        <v>0.40138888888888852</v>
      </c>
      <c r="FK5" s="29">
        <f t="shared" si="2"/>
        <v>0.40208333333333296</v>
      </c>
      <c r="FL5" s="28">
        <f t="shared" si="2"/>
        <v>0.4027777777777774</v>
      </c>
      <c r="FM5" s="27">
        <f t="shared" si="2"/>
        <v>0.40347222222222184</v>
      </c>
      <c r="FN5" s="27">
        <f t="shared" si="2"/>
        <v>0.40416666666666629</v>
      </c>
      <c r="FO5" s="27">
        <f t="shared" si="2"/>
        <v>0.40486111111111073</v>
      </c>
      <c r="FP5" s="27">
        <f t="shared" si="2"/>
        <v>0.40555555555555517</v>
      </c>
      <c r="FQ5" s="27">
        <f t="shared" si="2"/>
        <v>0.40624999999999961</v>
      </c>
      <c r="FR5" s="27">
        <f t="shared" si="2"/>
        <v>0.40694444444444405</v>
      </c>
      <c r="FS5" s="27">
        <f t="shared" si="2"/>
        <v>0.4076388888888885</v>
      </c>
      <c r="FT5" s="27">
        <f t="shared" si="2"/>
        <v>0.40833333333333294</v>
      </c>
      <c r="FU5" s="27">
        <f t="shared" si="2"/>
        <v>0.40902777777777738</v>
      </c>
      <c r="FV5" s="27">
        <f t="shared" si="2"/>
        <v>0.40972222222222182</v>
      </c>
      <c r="FW5" s="27">
        <f t="shared" si="2"/>
        <v>0.41041666666666626</v>
      </c>
      <c r="FX5" s="27">
        <f t="shared" si="2"/>
        <v>0.41111111111111071</v>
      </c>
      <c r="FY5" s="27">
        <f t="shared" si="2"/>
        <v>0.41180555555555515</v>
      </c>
      <c r="FZ5" s="27">
        <f t="shared" si="2"/>
        <v>0.41249999999999959</v>
      </c>
      <c r="GA5" s="27">
        <f t="shared" si="2"/>
        <v>0.41319444444444403</v>
      </c>
      <c r="GB5" s="27">
        <f t="shared" si="2"/>
        <v>0.41388888888888847</v>
      </c>
      <c r="GC5" s="27">
        <f t="shared" si="2"/>
        <v>0.41458333333333292</v>
      </c>
      <c r="GD5" s="27">
        <f t="shared" si="2"/>
        <v>0.41527777777777736</v>
      </c>
      <c r="GE5" s="29">
        <f t="shared" si="2"/>
        <v>0.4159722222222218</v>
      </c>
      <c r="GF5" s="28">
        <f t="shared" si="2"/>
        <v>0.41666666666666624</v>
      </c>
      <c r="GG5" s="27">
        <f t="shared" si="2"/>
        <v>0.41736111111111068</v>
      </c>
      <c r="GH5" s="27">
        <f t="shared" si="2"/>
        <v>0.41805555555555513</v>
      </c>
      <c r="GI5" s="27">
        <f t="shared" si="2"/>
        <v>0.41874999999999957</v>
      </c>
      <c r="GJ5" s="27">
        <f t="shared" si="2"/>
        <v>0.41944444444444401</v>
      </c>
      <c r="GK5" s="27">
        <f t="shared" si="2"/>
        <v>0.42013888888888845</v>
      </c>
      <c r="GL5" s="27">
        <f t="shared" si="2"/>
        <v>0.42083333333333289</v>
      </c>
      <c r="GM5" s="27">
        <f t="shared" si="2"/>
        <v>0.42152777777777733</v>
      </c>
      <c r="GN5" s="27">
        <f t="shared" si="2"/>
        <v>0.42222222222222178</v>
      </c>
      <c r="GO5" s="27">
        <f t="shared" si="2"/>
        <v>0.42291666666666622</v>
      </c>
      <c r="GP5" s="27">
        <f t="shared" si="2"/>
        <v>0.42361111111111066</v>
      </c>
      <c r="GQ5" s="27">
        <f t="shared" si="2"/>
        <v>0.4243055555555551</v>
      </c>
      <c r="GR5" s="27">
        <f t="shared" si="2"/>
        <v>0.42499999999999954</v>
      </c>
      <c r="GS5" s="27">
        <f t="shared" si="2"/>
        <v>0.42569444444444399</v>
      </c>
      <c r="GT5" s="27">
        <f t="shared" ref="GT5:JE5" si="3">VALUE(GS5+$A$3)</f>
        <v>0.42638888888888843</v>
      </c>
      <c r="GU5" s="27">
        <f t="shared" si="3"/>
        <v>0.42708333333333287</v>
      </c>
      <c r="GV5" s="27">
        <f t="shared" si="3"/>
        <v>0.42777777777777731</v>
      </c>
      <c r="GW5" s="27">
        <f t="shared" si="3"/>
        <v>0.42847222222222175</v>
      </c>
      <c r="GX5" s="27">
        <f t="shared" si="3"/>
        <v>0.4291666666666662</v>
      </c>
      <c r="GY5" s="29">
        <f t="shared" si="3"/>
        <v>0.42986111111111064</v>
      </c>
      <c r="GZ5" s="28">
        <f t="shared" si="3"/>
        <v>0.43055555555555508</v>
      </c>
      <c r="HA5" s="27">
        <f t="shared" si="3"/>
        <v>0.43124999999999952</v>
      </c>
      <c r="HB5" s="27">
        <f t="shared" si="3"/>
        <v>0.43194444444444396</v>
      </c>
      <c r="HC5" s="27">
        <f t="shared" si="3"/>
        <v>0.43263888888888841</v>
      </c>
      <c r="HD5" s="27">
        <f t="shared" si="3"/>
        <v>0.43333333333333285</v>
      </c>
      <c r="HE5" s="27">
        <f t="shared" si="3"/>
        <v>0.43402777777777729</v>
      </c>
      <c r="HF5" s="27">
        <f t="shared" si="3"/>
        <v>0.43472222222222173</v>
      </c>
      <c r="HG5" s="27">
        <f t="shared" si="3"/>
        <v>0.43541666666666617</v>
      </c>
      <c r="HH5" s="27">
        <f t="shared" si="3"/>
        <v>0.43611111111111062</v>
      </c>
      <c r="HI5" s="27">
        <f t="shared" si="3"/>
        <v>0.43680555555555506</v>
      </c>
      <c r="HJ5" s="27">
        <f t="shared" si="3"/>
        <v>0.4374999999999995</v>
      </c>
      <c r="HK5" s="27">
        <f t="shared" si="3"/>
        <v>0.43819444444444394</v>
      </c>
      <c r="HL5" s="27">
        <f t="shared" si="3"/>
        <v>0.43888888888888838</v>
      </c>
      <c r="HM5" s="27">
        <f t="shared" si="3"/>
        <v>0.43958333333333283</v>
      </c>
      <c r="HN5" s="27">
        <f t="shared" si="3"/>
        <v>0.44027777777777727</v>
      </c>
      <c r="HO5" s="27">
        <f t="shared" si="3"/>
        <v>0.44097222222222171</v>
      </c>
      <c r="HP5" s="27">
        <f t="shared" si="3"/>
        <v>0.44166666666666615</v>
      </c>
      <c r="HQ5" s="27">
        <f t="shared" si="3"/>
        <v>0.44236111111111059</v>
      </c>
      <c r="HR5" s="27">
        <f t="shared" si="3"/>
        <v>0.44305555555555504</v>
      </c>
      <c r="HS5" s="29">
        <f t="shared" si="3"/>
        <v>0.44374999999999948</v>
      </c>
      <c r="HT5" s="28">
        <f t="shared" si="3"/>
        <v>0.44444444444444392</v>
      </c>
      <c r="HU5" s="27">
        <f t="shared" si="3"/>
        <v>0.44513888888888836</v>
      </c>
      <c r="HV5" s="27">
        <f t="shared" si="3"/>
        <v>0.4458333333333328</v>
      </c>
      <c r="HW5" s="27">
        <f t="shared" si="3"/>
        <v>0.44652777777777725</v>
      </c>
      <c r="HX5" s="27">
        <f t="shared" si="3"/>
        <v>0.44722222222222169</v>
      </c>
      <c r="HY5" s="27">
        <f t="shared" si="3"/>
        <v>0.44791666666666613</v>
      </c>
      <c r="HZ5" s="27">
        <f t="shared" si="3"/>
        <v>0.44861111111111057</v>
      </c>
      <c r="IA5" s="27">
        <f t="shared" si="3"/>
        <v>0.44930555555555501</v>
      </c>
      <c r="IB5" s="27">
        <f t="shared" si="3"/>
        <v>0.44999999999999946</v>
      </c>
      <c r="IC5" s="27">
        <f t="shared" si="3"/>
        <v>0.4506944444444439</v>
      </c>
      <c r="ID5" s="27">
        <f t="shared" si="3"/>
        <v>0.45138888888888834</v>
      </c>
      <c r="IE5" s="27">
        <f t="shared" si="3"/>
        <v>0.45208333333333278</v>
      </c>
      <c r="IF5" s="27">
        <f t="shared" si="3"/>
        <v>0.45277777777777722</v>
      </c>
      <c r="IG5" s="27">
        <f t="shared" si="3"/>
        <v>0.45347222222222167</v>
      </c>
      <c r="IH5" s="27">
        <f t="shared" si="3"/>
        <v>0.45416666666666611</v>
      </c>
      <c r="II5" s="27">
        <f t="shared" si="3"/>
        <v>0.45486111111111055</v>
      </c>
      <c r="IJ5" s="27">
        <f t="shared" si="3"/>
        <v>0.45555555555555499</v>
      </c>
      <c r="IK5" s="27">
        <f t="shared" si="3"/>
        <v>0.45624999999999943</v>
      </c>
      <c r="IL5" s="27">
        <f t="shared" si="3"/>
        <v>0.45694444444444388</v>
      </c>
      <c r="IM5" s="29">
        <f t="shared" si="3"/>
        <v>0.45763888888888832</v>
      </c>
      <c r="IN5" s="28">
        <f t="shared" si="3"/>
        <v>0.45833333333333276</v>
      </c>
      <c r="IO5" s="27">
        <f t="shared" si="3"/>
        <v>0.4590277777777772</v>
      </c>
      <c r="IP5" s="27">
        <f t="shared" si="3"/>
        <v>0.45972222222222164</v>
      </c>
      <c r="IQ5" s="27">
        <f t="shared" si="3"/>
        <v>0.46041666666666609</v>
      </c>
      <c r="IR5" s="27">
        <f t="shared" si="3"/>
        <v>0.46111111111111053</v>
      </c>
      <c r="IS5" s="27">
        <f t="shared" si="3"/>
        <v>0.46180555555555497</v>
      </c>
      <c r="IT5" s="27">
        <f t="shared" si="3"/>
        <v>0.46249999999999941</v>
      </c>
      <c r="IU5" s="27">
        <f t="shared" si="3"/>
        <v>0.46319444444444385</v>
      </c>
      <c r="IV5" s="27">
        <f t="shared" si="3"/>
        <v>0.4638888888888883</v>
      </c>
      <c r="IW5" s="27">
        <f t="shared" si="3"/>
        <v>0.46458333333333274</v>
      </c>
      <c r="IX5" s="27">
        <f t="shared" si="3"/>
        <v>0.46527777777777718</v>
      </c>
      <c r="IY5" s="27">
        <f t="shared" si="3"/>
        <v>0.46597222222222162</v>
      </c>
      <c r="IZ5" s="27">
        <f t="shared" si="3"/>
        <v>0.46666666666666606</v>
      </c>
      <c r="JA5" s="27">
        <f t="shared" si="3"/>
        <v>0.46736111111111051</v>
      </c>
      <c r="JB5" s="27">
        <f t="shared" si="3"/>
        <v>0.46805555555555495</v>
      </c>
      <c r="JC5" s="27">
        <f t="shared" si="3"/>
        <v>0.46874999999999939</v>
      </c>
      <c r="JD5" s="27">
        <f t="shared" si="3"/>
        <v>0.46944444444444383</v>
      </c>
      <c r="JE5" s="27">
        <f t="shared" si="3"/>
        <v>0.47013888888888827</v>
      </c>
      <c r="JF5" s="27">
        <f t="shared" ref="JF5:LQ5" si="4">VALUE(JE5+$A$3)</f>
        <v>0.47083333333333272</v>
      </c>
      <c r="JG5" s="29">
        <f t="shared" si="4"/>
        <v>0.47152777777777716</v>
      </c>
      <c r="JH5" s="28">
        <f t="shared" si="4"/>
        <v>0.4722222222222216</v>
      </c>
      <c r="JI5" s="27">
        <f t="shared" si="4"/>
        <v>0.47291666666666604</v>
      </c>
      <c r="JJ5" s="27">
        <f t="shared" si="4"/>
        <v>0.47361111111111048</v>
      </c>
      <c r="JK5" s="27">
        <f t="shared" si="4"/>
        <v>0.47430555555555493</v>
      </c>
      <c r="JL5" s="27">
        <f t="shared" si="4"/>
        <v>0.47499999999999937</v>
      </c>
      <c r="JM5" s="27">
        <f t="shared" si="4"/>
        <v>0.47569444444444381</v>
      </c>
      <c r="JN5" s="27">
        <f t="shared" si="4"/>
        <v>0.47638888888888825</v>
      </c>
      <c r="JO5" s="27">
        <f t="shared" si="4"/>
        <v>0.47708333333333269</v>
      </c>
      <c r="JP5" s="27">
        <f t="shared" si="4"/>
        <v>0.47777777777777714</v>
      </c>
      <c r="JQ5" s="27">
        <f t="shared" si="4"/>
        <v>0.47847222222222158</v>
      </c>
      <c r="JR5" s="27">
        <f t="shared" si="4"/>
        <v>0.47916666666666602</v>
      </c>
      <c r="JS5" s="27">
        <f t="shared" si="4"/>
        <v>0.47986111111111046</v>
      </c>
      <c r="JT5" s="27">
        <f t="shared" si="4"/>
        <v>0.4805555555555549</v>
      </c>
      <c r="JU5" s="27">
        <f t="shared" si="4"/>
        <v>0.48124999999999934</v>
      </c>
      <c r="JV5" s="27">
        <f t="shared" si="4"/>
        <v>0.48194444444444379</v>
      </c>
      <c r="JW5" s="27">
        <f t="shared" si="4"/>
        <v>0.48263888888888823</v>
      </c>
      <c r="JX5" s="27">
        <f t="shared" si="4"/>
        <v>0.48333333333333267</v>
      </c>
      <c r="JY5" s="27">
        <f t="shared" si="4"/>
        <v>0.48402777777777711</v>
      </c>
      <c r="JZ5" s="27">
        <f t="shared" si="4"/>
        <v>0.48472222222222155</v>
      </c>
      <c r="KA5" s="29">
        <f t="shared" si="4"/>
        <v>0.485416666666666</v>
      </c>
      <c r="KB5" s="28">
        <f t="shared" si="4"/>
        <v>0.48611111111111044</v>
      </c>
      <c r="KC5" s="27">
        <f t="shared" si="4"/>
        <v>0.48680555555555488</v>
      </c>
      <c r="KD5" s="27">
        <f t="shared" si="4"/>
        <v>0.48749999999999932</v>
      </c>
      <c r="KE5" s="27">
        <f t="shared" si="4"/>
        <v>0.48819444444444376</v>
      </c>
      <c r="KF5" s="27">
        <f t="shared" si="4"/>
        <v>0.48888888888888821</v>
      </c>
      <c r="KG5" s="27">
        <f t="shared" si="4"/>
        <v>0.48958333333333265</v>
      </c>
      <c r="KH5" s="27">
        <f t="shared" si="4"/>
        <v>0.49027777777777709</v>
      </c>
      <c r="KI5" s="27">
        <f t="shared" si="4"/>
        <v>0.49097222222222153</v>
      </c>
      <c r="KJ5" s="27">
        <f t="shared" si="4"/>
        <v>0.49166666666666597</v>
      </c>
      <c r="KK5" s="27">
        <f t="shared" si="4"/>
        <v>0.49236111111111042</v>
      </c>
      <c r="KL5" s="27">
        <f t="shared" si="4"/>
        <v>0.49305555555555486</v>
      </c>
      <c r="KM5" s="27">
        <f t="shared" si="4"/>
        <v>0.4937499999999993</v>
      </c>
      <c r="KN5" s="27">
        <f t="shared" si="4"/>
        <v>0.49444444444444374</v>
      </c>
      <c r="KO5" s="27">
        <f t="shared" si="4"/>
        <v>0.49513888888888818</v>
      </c>
      <c r="KP5" s="27">
        <f t="shared" si="4"/>
        <v>0.49583333333333263</v>
      </c>
      <c r="KQ5" s="27">
        <f t="shared" si="4"/>
        <v>0.49652777777777707</v>
      </c>
      <c r="KR5" s="27">
        <f t="shared" si="4"/>
        <v>0.49722222222222151</v>
      </c>
      <c r="KS5" s="27">
        <f t="shared" si="4"/>
        <v>0.49791666666666595</v>
      </c>
      <c r="KT5" s="27">
        <f t="shared" si="4"/>
        <v>0.49861111111111039</v>
      </c>
      <c r="KU5" s="29">
        <f t="shared" si="4"/>
        <v>0.49930555555555484</v>
      </c>
      <c r="KV5" s="28">
        <f t="shared" si="4"/>
        <v>0.49999999999999928</v>
      </c>
      <c r="KW5" s="27">
        <f t="shared" si="4"/>
        <v>0.50069444444444378</v>
      </c>
      <c r="KX5" s="27">
        <f t="shared" si="4"/>
        <v>0.50138888888888822</v>
      </c>
      <c r="KY5" s="27">
        <f t="shared" si="4"/>
        <v>0.50208333333333266</v>
      </c>
      <c r="KZ5" s="27">
        <f t="shared" si="4"/>
        <v>0.5027777777777771</v>
      </c>
      <c r="LA5" s="27">
        <f t="shared" si="4"/>
        <v>0.50347222222222154</v>
      </c>
      <c r="LB5" s="27">
        <f t="shared" si="4"/>
        <v>0.50416666666666599</v>
      </c>
      <c r="LC5" s="27">
        <f t="shared" si="4"/>
        <v>0.50486111111111043</v>
      </c>
      <c r="LD5" s="27">
        <f t="shared" si="4"/>
        <v>0.50555555555555487</v>
      </c>
      <c r="LE5" s="27">
        <f t="shared" si="4"/>
        <v>0.50624999999999931</v>
      </c>
      <c r="LF5" s="27">
        <f t="shared" si="4"/>
        <v>0.50694444444444375</v>
      </c>
      <c r="LG5" s="27">
        <f t="shared" si="4"/>
        <v>0.5076388888888882</v>
      </c>
      <c r="LH5" s="27">
        <f t="shared" si="4"/>
        <v>0.50833333333333264</v>
      </c>
      <c r="LI5" s="27">
        <f t="shared" si="4"/>
        <v>0.50902777777777708</v>
      </c>
      <c r="LJ5" s="27">
        <f t="shared" si="4"/>
        <v>0.50972222222222152</v>
      </c>
      <c r="LK5" s="27">
        <f t="shared" si="4"/>
        <v>0.51041666666666596</v>
      </c>
      <c r="LL5" s="27">
        <f t="shared" si="4"/>
        <v>0.51111111111111041</v>
      </c>
      <c r="LM5" s="27">
        <f t="shared" si="4"/>
        <v>0.51180555555555485</v>
      </c>
      <c r="LN5" s="27">
        <f t="shared" si="4"/>
        <v>0.51249999999999929</v>
      </c>
      <c r="LO5" s="29">
        <f t="shared" si="4"/>
        <v>0.51319444444444373</v>
      </c>
      <c r="LP5" s="28">
        <f t="shared" si="4"/>
        <v>0.51388888888888817</v>
      </c>
      <c r="LQ5" s="27">
        <f t="shared" si="4"/>
        <v>0.51458333333333262</v>
      </c>
      <c r="LR5" s="27">
        <f t="shared" ref="LR5:OC5" si="5">VALUE(LQ5+$A$3)</f>
        <v>0.51527777777777706</v>
      </c>
      <c r="LS5" s="27">
        <f t="shared" si="5"/>
        <v>0.5159722222222215</v>
      </c>
      <c r="LT5" s="27">
        <f t="shared" si="5"/>
        <v>0.51666666666666594</v>
      </c>
      <c r="LU5" s="27">
        <f t="shared" si="5"/>
        <v>0.51736111111111038</v>
      </c>
      <c r="LV5" s="27">
        <f t="shared" si="5"/>
        <v>0.51805555555555483</v>
      </c>
      <c r="LW5" s="27">
        <f t="shared" si="5"/>
        <v>0.51874999999999927</v>
      </c>
      <c r="LX5" s="27">
        <f t="shared" si="5"/>
        <v>0.51944444444444371</v>
      </c>
      <c r="LY5" s="27">
        <f t="shared" si="5"/>
        <v>0.52013888888888815</v>
      </c>
      <c r="LZ5" s="27">
        <f t="shared" si="5"/>
        <v>0.52083333333333259</v>
      </c>
      <c r="MA5" s="27">
        <f t="shared" si="5"/>
        <v>0.52152777777777704</v>
      </c>
      <c r="MB5" s="27">
        <f t="shared" si="5"/>
        <v>0.52222222222222148</v>
      </c>
      <c r="MC5" s="27">
        <f t="shared" si="5"/>
        <v>0.52291666666666592</v>
      </c>
      <c r="MD5" s="27">
        <f t="shared" si="5"/>
        <v>0.52361111111111036</v>
      </c>
      <c r="ME5" s="27">
        <f t="shared" si="5"/>
        <v>0.5243055555555548</v>
      </c>
      <c r="MF5" s="27">
        <f t="shared" si="5"/>
        <v>0.52499999999999925</v>
      </c>
      <c r="MG5" s="27">
        <f t="shared" si="5"/>
        <v>0.52569444444444369</v>
      </c>
      <c r="MH5" s="27">
        <f t="shared" si="5"/>
        <v>0.52638888888888813</v>
      </c>
      <c r="MI5" s="29">
        <f t="shared" si="5"/>
        <v>0.52708333333333257</v>
      </c>
      <c r="MJ5" s="28">
        <f t="shared" si="5"/>
        <v>0.52777777777777701</v>
      </c>
      <c r="MK5" s="27">
        <f t="shared" si="5"/>
        <v>0.52847222222222145</v>
      </c>
      <c r="ML5" s="27">
        <f t="shared" si="5"/>
        <v>0.5291666666666659</v>
      </c>
      <c r="MM5" s="27">
        <f t="shared" si="5"/>
        <v>0.52986111111111034</v>
      </c>
      <c r="MN5" s="27">
        <f t="shared" si="5"/>
        <v>0.53055555555555478</v>
      </c>
      <c r="MO5" s="27">
        <f t="shared" si="5"/>
        <v>0.53124999999999922</v>
      </c>
      <c r="MP5" s="27">
        <f t="shared" si="5"/>
        <v>0.53194444444444366</v>
      </c>
      <c r="MQ5" s="27">
        <f t="shared" si="5"/>
        <v>0.53263888888888811</v>
      </c>
      <c r="MR5" s="27">
        <f t="shared" si="5"/>
        <v>0.53333333333333255</v>
      </c>
      <c r="MS5" s="27">
        <f t="shared" si="5"/>
        <v>0.53402777777777699</v>
      </c>
      <c r="MT5" s="27">
        <f t="shared" si="5"/>
        <v>0.53472222222222143</v>
      </c>
      <c r="MU5" s="27">
        <f t="shared" si="5"/>
        <v>0.53541666666666587</v>
      </c>
      <c r="MV5" s="27">
        <f t="shared" si="5"/>
        <v>0.53611111111111032</v>
      </c>
      <c r="MW5" s="27">
        <f t="shared" si="5"/>
        <v>0.53680555555555476</v>
      </c>
      <c r="MX5" s="27">
        <f t="shared" si="5"/>
        <v>0.5374999999999992</v>
      </c>
      <c r="MY5" s="27">
        <f t="shared" si="5"/>
        <v>0.53819444444444364</v>
      </c>
      <c r="MZ5" s="27">
        <f t="shared" si="5"/>
        <v>0.53888888888888808</v>
      </c>
      <c r="NA5" s="27">
        <f t="shared" si="5"/>
        <v>0.53958333333333253</v>
      </c>
      <c r="NB5" s="27">
        <f t="shared" si="5"/>
        <v>0.54027777777777697</v>
      </c>
      <c r="NC5" s="29">
        <f t="shared" si="5"/>
        <v>0.54097222222222141</v>
      </c>
      <c r="ND5" s="28">
        <f t="shared" si="5"/>
        <v>0.54166666666666585</v>
      </c>
      <c r="NE5" s="27">
        <f t="shared" si="5"/>
        <v>0.54236111111111029</v>
      </c>
      <c r="NF5" s="27">
        <f t="shared" si="5"/>
        <v>0.54305555555555474</v>
      </c>
      <c r="NG5" s="27">
        <f t="shared" si="5"/>
        <v>0.54374999999999918</v>
      </c>
      <c r="NH5" s="27">
        <f t="shared" si="5"/>
        <v>0.54444444444444362</v>
      </c>
      <c r="NI5" s="27">
        <f t="shared" si="5"/>
        <v>0.54513888888888806</v>
      </c>
      <c r="NJ5" s="27">
        <f t="shared" si="5"/>
        <v>0.5458333333333325</v>
      </c>
      <c r="NK5" s="27">
        <f t="shared" si="5"/>
        <v>0.54652777777777695</v>
      </c>
      <c r="NL5" s="27">
        <f t="shared" si="5"/>
        <v>0.54722222222222139</v>
      </c>
      <c r="NM5" s="27">
        <f t="shared" si="5"/>
        <v>0.54791666666666583</v>
      </c>
      <c r="NN5" s="27">
        <f t="shared" si="5"/>
        <v>0.54861111111111027</v>
      </c>
      <c r="NO5" s="27">
        <f t="shared" si="5"/>
        <v>0.54930555555555471</v>
      </c>
      <c r="NP5" s="27">
        <f t="shared" si="5"/>
        <v>0.54999999999999916</v>
      </c>
      <c r="NQ5" s="27">
        <f t="shared" si="5"/>
        <v>0.5506944444444436</v>
      </c>
      <c r="NR5" s="27">
        <f t="shared" si="5"/>
        <v>0.55138888888888804</v>
      </c>
      <c r="NS5" s="27">
        <f t="shared" si="5"/>
        <v>0.55208333333333248</v>
      </c>
      <c r="NT5" s="27">
        <f t="shared" si="5"/>
        <v>0.55277777777777692</v>
      </c>
      <c r="NU5" s="27">
        <f t="shared" si="5"/>
        <v>0.55347222222222137</v>
      </c>
      <c r="NV5" s="27">
        <f t="shared" si="5"/>
        <v>0.55416666666666581</v>
      </c>
      <c r="NW5" s="29">
        <f t="shared" si="5"/>
        <v>0.55486111111111025</v>
      </c>
      <c r="NX5" s="28">
        <f t="shared" si="5"/>
        <v>0.55555555555555469</v>
      </c>
      <c r="NY5" s="27">
        <f t="shared" si="5"/>
        <v>0.55624999999999913</v>
      </c>
      <c r="NZ5" s="27">
        <f t="shared" si="5"/>
        <v>0.55694444444444358</v>
      </c>
      <c r="OA5" s="27">
        <f t="shared" si="5"/>
        <v>0.55763888888888802</v>
      </c>
      <c r="OB5" s="27">
        <f t="shared" si="5"/>
        <v>0.55833333333333246</v>
      </c>
      <c r="OC5" s="27">
        <f t="shared" si="5"/>
        <v>0.5590277777777769</v>
      </c>
      <c r="OD5" s="27">
        <f t="shared" ref="OD5:QO5" si="6">VALUE(OC5+$A$3)</f>
        <v>0.55972222222222134</v>
      </c>
      <c r="OE5" s="27">
        <f t="shared" si="6"/>
        <v>0.56041666666666579</v>
      </c>
      <c r="OF5" s="27">
        <f t="shared" si="6"/>
        <v>0.56111111111111023</v>
      </c>
      <c r="OG5" s="27">
        <f t="shared" si="6"/>
        <v>0.56180555555555467</v>
      </c>
      <c r="OH5" s="27">
        <f t="shared" si="6"/>
        <v>0.56249999999999911</v>
      </c>
      <c r="OI5" s="27">
        <f t="shared" si="6"/>
        <v>0.56319444444444355</v>
      </c>
      <c r="OJ5" s="27">
        <f t="shared" si="6"/>
        <v>0.563888888888888</v>
      </c>
      <c r="OK5" s="27">
        <f t="shared" si="6"/>
        <v>0.56458333333333244</v>
      </c>
      <c r="OL5" s="27">
        <f t="shared" si="6"/>
        <v>0.56527777777777688</v>
      </c>
      <c r="OM5" s="27">
        <f t="shared" si="6"/>
        <v>0.56597222222222132</v>
      </c>
      <c r="ON5" s="27">
        <f t="shared" si="6"/>
        <v>0.56666666666666576</v>
      </c>
      <c r="OO5" s="27">
        <f t="shared" si="6"/>
        <v>0.56736111111111021</v>
      </c>
      <c r="OP5" s="27">
        <f t="shared" si="6"/>
        <v>0.56805555555555465</v>
      </c>
      <c r="OQ5" s="29">
        <f t="shared" si="6"/>
        <v>0.56874999999999909</v>
      </c>
      <c r="OR5" s="28">
        <f t="shared" si="6"/>
        <v>0.56944444444444353</v>
      </c>
      <c r="OS5" s="27">
        <f t="shared" si="6"/>
        <v>0.57013888888888797</v>
      </c>
      <c r="OT5" s="27">
        <f t="shared" si="6"/>
        <v>0.57083333333333242</v>
      </c>
      <c r="OU5" s="27">
        <f t="shared" si="6"/>
        <v>0.57152777777777686</v>
      </c>
      <c r="OV5" s="27">
        <f t="shared" si="6"/>
        <v>0.5722222222222213</v>
      </c>
      <c r="OW5" s="27">
        <f t="shared" si="6"/>
        <v>0.57291666666666574</v>
      </c>
      <c r="OX5" s="27">
        <f t="shared" si="6"/>
        <v>0.57361111111111018</v>
      </c>
      <c r="OY5" s="27">
        <f t="shared" si="6"/>
        <v>0.57430555555555463</v>
      </c>
      <c r="OZ5" s="27">
        <f t="shared" si="6"/>
        <v>0.57499999999999907</v>
      </c>
      <c r="PA5" s="27">
        <f t="shared" si="6"/>
        <v>0.57569444444444351</v>
      </c>
      <c r="PB5" s="27">
        <f t="shared" si="6"/>
        <v>0.57638888888888795</v>
      </c>
      <c r="PC5" s="27">
        <f t="shared" si="6"/>
        <v>0.57708333333333239</v>
      </c>
      <c r="PD5" s="27">
        <f t="shared" si="6"/>
        <v>0.57777777777777684</v>
      </c>
      <c r="PE5" s="27">
        <f t="shared" si="6"/>
        <v>0.57847222222222128</v>
      </c>
      <c r="PF5" s="27">
        <f t="shared" si="6"/>
        <v>0.57916666666666572</v>
      </c>
      <c r="PG5" s="27">
        <f t="shared" si="6"/>
        <v>0.57986111111111016</v>
      </c>
      <c r="PH5" s="27">
        <f t="shared" si="6"/>
        <v>0.5805555555555546</v>
      </c>
      <c r="PI5" s="27">
        <f t="shared" si="6"/>
        <v>0.58124999999999905</v>
      </c>
      <c r="PJ5" s="27">
        <f t="shared" si="6"/>
        <v>0.58194444444444349</v>
      </c>
      <c r="PK5" s="29">
        <f t="shared" si="6"/>
        <v>0.58263888888888793</v>
      </c>
      <c r="PL5" s="28">
        <f t="shared" si="6"/>
        <v>0.58333333333333237</v>
      </c>
      <c r="PM5" s="27">
        <f t="shared" si="6"/>
        <v>0.58402777777777681</v>
      </c>
      <c r="PN5" s="27">
        <f t="shared" si="6"/>
        <v>0.58472222222222126</v>
      </c>
      <c r="PO5" s="27">
        <f t="shared" si="6"/>
        <v>0.5854166666666657</v>
      </c>
      <c r="PP5" s="27">
        <f t="shared" si="6"/>
        <v>0.58611111111111014</v>
      </c>
      <c r="PQ5" s="27">
        <f t="shared" si="6"/>
        <v>0.58680555555555458</v>
      </c>
      <c r="PR5" s="27">
        <f t="shared" si="6"/>
        <v>0.58749999999999902</v>
      </c>
      <c r="PS5" s="27">
        <f t="shared" si="6"/>
        <v>0.58819444444444346</v>
      </c>
      <c r="PT5" s="27">
        <f t="shared" si="6"/>
        <v>0.58888888888888791</v>
      </c>
      <c r="PU5" s="27">
        <f t="shared" si="6"/>
        <v>0.58958333333333235</v>
      </c>
      <c r="PV5" s="27">
        <f t="shared" si="6"/>
        <v>0.59027777777777679</v>
      </c>
      <c r="PW5" s="27">
        <f t="shared" si="6"/>
        <v>0.59097222222222123</v>
      </c>
      <c r="PX5" s="27">
        <f t="shared" si="6"/>
        <v>0.59166666666666567</v>
      </c>
      <c r="PY5" s="27">
        <f t="shared" si="6"/>
        <v>0.59236111111111012</v>
      </c>
      <c r="PZ5" s="27">
        <f t="shared" si="6"/>
        <v>0.59305555555555456</v>
      </c>
      <c r="QA5" s="27">
        <f t="shared" si="6"/>
        <v>0.593749999999999</v>
      </c>
      <c r="QB5" s="27">
        <f t="shared" si="6"/>
        <v>0.59444444444444344</v>
      </c>
      <c r="QC5" s="27">
        <f t="shared" si="6"/>
        <v>0.59513888888888788</v>
      </c>
      <c r="QD5" s="27">
        <f t="shared" si="6"/>
        <v>0.59583333333333233</v>
      </c>
      <c r="QE5" s="29">
        <f t="shared" si="6"/>
        <v>0.59652777777777677</v>
      </c>
      <c r="QF5" s="28">
        <f t="shared" si="6"/>
        <v>0.59722222222222121</v>
      </c>
      <c r="QG5" s="27">
        <f t="shared" si="6"/>
        <v>0.59791666666666565</v>
      </c>
      <c r="QH5" s="27">
        <f t="shared" si="6"/>
        <v>0.59861111111111009</v>
      </c>
      <c r="QI5" s="27">
        <f t="shared" si="6"/>
        <v>0.59930555555555454</v>
      </c>
      <c r="QJ5" s="27">
        <f t="shared" si="6"/>
        <v>0.59999999999999898</v>
      </c>
      <c r="QK5" s="27">
        <f t="shared" si="6"/>
        <v>0.60069444444444342</v>
      </c>
      <c r="QL5" s="27">
        <f t="shared" si="6"/>
        <v>0.60138888888888786</v>
      </c>
      <c r="QM5" s="27">
        <f t="shared" si="6"/>
        <v>0.6020833333333323</v>
      </c>
      <c r="QN5" s="27">
        <f t="shared" si="6"/>
        <v>0.60277777777777675</v>
      </c>
      <c r="QO5" s="27">
        <f t="shared" si="6"/>
        <v>0.60347222222222119</v>
      </c>
      <c r="QP5" s="27">
        <f t="shared" ref="QP5:TA5" si="7">VALUE(QO5+$A$3)</f>
        <v>0.60416666666666563</v>
      </c>
      <c r="QQ5" s="27">
        <f t="shared" si="7"/>
        <v>0.60486111111111007</v>
      </c>
      <c r="QR5" s="27">
        <f t="shared" si="7"/>
        <v>0.60555555555555451</v>
      </c>
      <c r="QS5" s="27">
        <f t="shared" si="7"/>
        <v>0.60624999999999896</v>
      </c>
      <c r="QT5" s="27">
        <f t="shared" si="7"/>
        <v>0.6069444444444434</v>
      </c>
      <c r="QU5" s="27">
        <f t="shared" si="7"/>
        <v>0.60763888888888784</v>
      </c>
      <c r="QV5" s="27">
        <f t="shared" si="7"/>
        <v>0.60833333333333228</v>
      </c>
      <c r="QW5" s="27">
        <f t="shared" si="7"/>
        <v>0.60902777777777672</v>
      </c>
      <c r="QX5" s="27">
        <f t="shared" si="7"/>
        <v>0.60972222222222117</v>
      </c>
      <c r="QY5" s="29">
        <f t="shared" si="7"/>
        <v>0.61041666666666561</v>
      </c>
      <c r="QZ5" s="28">
        <f t="shared" si="7"/>
        <v>0.61111111111111005</v>
      </c>
      <c r="RA5" s="27">
        <f t="shared" si="7"/>
        <v>0.61180555555555449</v>
      </c>
      <c r="RB5" s="27">
        <f t="shared" si="7"/>
        <v>0.61249999999999893</v>
      </c>
      <c r="RC5" s="27">
        <f t="shared" si="7"/>
        <v>0.61319444444444338</v>
      </c>
      <c r="RD5" s="27">
        <f t="shared" si="7"/>
        <v>0.61388888888888782</v>
      </c>
      <c r="RE5" s="27">
        <f t="shared" si="7"/>
        <v>0.61458333333333226</v>
      </c>
      <c r="RF5" s="27">
        <f t="shared" si="7"/>
        <v>0.6152777777777767</v>
      </c>
      <c r="RG5" s="27">
        <f t="shared" si="7"/>
        <v>0.61597222222222114</v>
      </c>
      <c r="RH5" s="27">
        <f t="shared" si="7"/>
        <v>0.61666666666666559</v>
      </c>
      <c r="RI5" s="27">
        <f t="shared" si="7"/>
        <v>0.61736111111111003</v>
      </c>
      <c r="RJ5" s="27">
        <f t="shared" si="7"/>
        <v>0.61805555555555447</v>
      </c>
      <c r="RK5" s="27">
        <f t="shared" si="7"/>
        <v>0.61874999999999891</v>
      </c>
      <c r="RL5" s="27">
        <f t="shared" si="7"/>
        <v>0.61944444444444335</v>
      </c>
      <c r="RM5" s="27">
        <f t="shared" si="7"/>
        <v>0.6201388888888878</v>
      </c>
      <c r="RN5" s="27">
        <f t="shared" si="7"/>
        <v>0.62083333333333224</v>
      </c>
      <c r="RO5" s="27">
        <f t="shared" si="7"/>
        <v>0.62152777777777668</v>
      </c>
      <c r="RP5" s="27">
        <f t="shared" si="7"/>
        <v>0.62222222222222112</v>
      </c>
      <c r="RQ5" s="27">
        <f t="shared" si="7"/>
        <v>0.62291666666666556</v>
      </c>
      <c r="RR5" s="27">
        <f t="shared" si="7"/>
        <v>0.62361111111111001</v>
      </c>
      <c r="RS5" s="29">
        <f t="shared" si="7"/>
        <v>0.62430555555555445</v>
      </c>
      <c r="RT5" s="28">
        <f t="shared" si="7"/>
        <v>0.62499999999999889</v>
      </c>
      <c r="RU5" s="27">
        <f t="shared" si="7"/>
        <v>0.62569444444444333</v>
      </c>
      <c r="RV5" s="27">
        <f t="shared" si="7"/>
        <v>0.62638888888888777</v>
      </c>
      <c r="RW5" s="27">
        <f t="shared" si="7"/>
        <v>0.62708333333333222</v>
      </c>
      <c r="RX5" s="27">
        <f t="shared" si="7"/>
        <v>0.62777777777777666</v>
      </c>
      <c r="RY5" s="27">
        <f t="shared" si="7"/>
        <v>0.6284722222222211</v>
      </c>
      <c r="RZ5" s="27">
        <f t="shared" si="7"/>
        <v>0.62916666666666554</v>
      </c>
      <c r="SA5" s="27">
        <f t="shared" si="7"/>
        <v>0.62986111111110998</v>
      </c>
      <c r="SB5" s="27">
        <f t="shared" si="7"/>
        <v>0.63055555555555443</v>
      </c>
      <c r="SC5" s="27">
        <f t="shared" si="7"/>
        <v>0.63124999999999887</v>
      </c>
      <c r="SD5" s="27">
        <f t="shared" si="7"/>
        <v>0.63194444444444331</v>
      </c>
      <c r="SE5" s="27">
        <f t="shared" si="7"/>
        <v>0.63263888888888775</v>
      </c>
      <c r="SF5" s="27">
        <f t="shared" si="7"/>
        <v>0.63333333333333219</v>
      </c>
      <c r="SG5" s="27">
        <f t="shared" si="7"/>
        <v>0.63402777777777664</v>
      </c>
      <c r="SH5" s="27">
        <f t="shared" si="7"/>
        <v>0.63472222222222108</v>
      </c>
      <c r="SI5" s="27">
        <f t="shared" si="7"/>
        <v>0.63541666666666552</v>
      </c>
      <c r="SJ5" s="27">
        <f t="shared" si="7"/>
        <v>0.63611111111110996</v>
      </c>
      <c r="SK5" s="27">
        <f t="shared" si="7"/>
        <v>0.6368055555555544</v>
      </c>
      <c r="SL5" s="27">
        <f t="shared" si="7"/>
        <v>0.63749999999999885</v>
      </c>
      <c r="SM5" s="29">
        <f t="shared" si="7"/>
        <v>0.63819444444444329</v>
      </c>
      <c r="SN5" s="28">
        <f t="shared" si="7"/>
        <v>0.63888888888888773</v>
      </c>
      <c r="SO5" s="27">
        <f t="shared" si="7"/>
        <v>0.63958333333333217</v>
      </c>
      <c r="SP5" s="27">
        <f t="shared" si="7"/>
        <v>0.64027777777777661</v>
      </c>
      <c r="SQ5" s="27">
        <f t="shared" si="7"/>
        <v>0.64097222222222106</v>
      </c>
      <c r="SR5" s="27">
        <f t="shared" si="7"/>
        <v>0.6416666666666655</v>
      </c>
      <c r="SS5" s="27">
        <f t="shared" si="7"/>
        <v>0.64236111111110994</v>
      </c>
      <c r="ST5" s="27">
        <f t="shared" si="7"/>
        <v>0.64305555555555438</v>
      </c>
      <c r="SU5" s="27">
        <f t="shared" si="7"/>
        <v>0.64374999999999882</v>
      </c>
      <c r="SV5" s="27">
        <f t="shared" si="7"/>
        <v>0.64444444444444327</v>
      </c>
      <c r="SW5" s="27">
        <f t="shared" si="7"/>
        <v>0.64513888888888771</v>
      </c>
      <c r="SX5" s="27">
        <f t="shared" si="7"/>
        <v>0.64583333333333215</v>
      </c>
      <c r="SY5" s="27">
        <f t="shared" si="7"/>
        <v>0.64652777777777659</v>
      </c>
      <c r="SZ5" s="27">
        <f t="shared" si="7"/>
        <v>0.64722222222222103</v>
      </c>
      <c r="TA5" s="27">
        <f t="shared" si="7"/>
        <v>0.64791666666666548</v>
      </c>
      <c r="TB5" s="27">
        <f t="shared" ref="TB5:VM5" si="8">VALUE(TA5+$A$3)</f>
        <v>0.64861111111110992</v>
      </c>
      <c r="TC5" s="27">
        <f t="shared" si="8"/>
        <v>0.64930555555555436</v>
      </c>
      <c r="TD5" s="27">
        <f t="shared" si="8"/>
        <v>0.6499999999999988</v>
      </c>
      <c r="TE5" s="27">
        <f t="shared" si="8"/>
        <v>0.65069444444444324</v>
      </c>
      <c r="TF5" s="27">
        <f t="shared" si="8"/>
        <v>0.65138888888888768</v>
      </c>
      <c r="TG5" s="29">
        <f t="shared" si="8"/>
        <v>0.65208333333333213</v>
      </c>
      <c r="TH5" s="28">
        <f t="shared" si="8"/>
        <v>0.65277777777777657</v>
      </c>
      <c r="TI5" s="27">
        <f t="shared" si="8"/>
        <v>0.65347222222222101</v>
      </c>
      <c r="TJ5" s="27">
        <f t="shared" si="8"/>
        <v>0.65416666666666545</v>
      </c>
      <c r="TK5" s="27">
        <f t="shared" si="8"/>
        <v>0.65486111111110989</v>
      </c>
      <c r="TL5" s="27">
        <f t="shared" si="8"/>
        <v>0.65555555555555434</v>
      </c>
      <c r="TM5" s="27">
        <f t="shared" si="8"/>
        <v>0.65624999999999878</v>
      </c>
      <c r="TN5" s="27">
        <f t="shared" si="8"/>
        <v>0.65694444444444322</v>
      </c>
      <c r="TO5" s="27">
        <f t="shared" si="8"/>
        <v>0.65763888888888766</v>
      </c>
      <c r="TP5" s="27">
        <f t="shared" si="8"/>
        <v>0.6583333333333321</v>
      </c>
      <c r="TQ5" s="27">
        <f t="shared" si="8"/>
        <v>0.65902777777777655</v>
      </c>
      <c r="TR5" s="27">
        <f t="shared" si="8"/>
        <v>0.65972222222222099</v>
      </c>
      <c r="TS5" s="27">
        <f t="shared" si="8"/>
        <v>0.66041666666666543</v>
      </c>
      <c r="TT5" s="27">
        <f t="shared" si="8"/>
        <v>0.66111111111110987</v>
      </c>
      <c r="TU5" s="27">
        <f t="shared" si="8"/>
        <v>0.66180555555555431</v>
      </c>
      <c r="TV5" s="27">
        <f t="shared" si="8"/>
        <v>0.66249999999999876</v>
      </c>
      <c r="TW5" s="27">
        <f t="shared" si="8"/>
        <v>0.6631944444444432</v>
      </c>
      <c r="TX5" s="27">
        <f t="shared" si="8"/>
        <v>0.66388888888888764</v>
      </c>
      <c r="TY5" s="27">
        <f t="shared" si="8"/>
        <v>0.66458333333333208</v>
      </c>
      <c r="TZ5" s="27">
        <f t="shared" si="8"/>
        <v>0.66527777777777652</v>
      </c>
      <c r="UA5" s="29">
        <f t="shared" si="8"/>
        <v>0.66597222222222097</v>
      </c>
      <c r="UB5" s="28">
        <f t="shared" si="8"/>
        <v>0.66666666666666541</v>
      </c>
      <c r="UC5" s="27">
        <f t="shared" si="8"/>
        <v>0.66736111111110985</v>
      </c>
      <c r="UD5" s="27">
        <f t="shared" si="8"/>
        <v>0.66805555555555429</v>
      </c>
      <c r="UE5" s="27">
        <f t="shared" si="8"/>
        <v>0.66874999999999873</v>
      </c>
      <c r="UF5" s="27">
        <f t="shared" si="8"/>
        <v>0.66944444444444318</v>
      </c>
      <c r="UG5" s="27">
        <f t="shared" si="8"/>
        <v>0.67013888888888762</v>
      </c>
      <c r="UH5" s="27">
        <f t="shared" si="8"/>
        <v>0.67083333333333206</v>
      </c>
      <c r="UI5" s="27">
        <f t="shared" si="8"/>
        <v>0.6715277777777765</v>
      </c>
      <c r="UJ5" s="27">
        <f t="shared" si="8"/>
        <v>0.67222222222222094</v>
      </c>
      <c r="UK5" s="27">
        <f t="shared" si="8"/>
        <v>0.67291666666666539</v>
      </c>
      <c r="UL5" s="27">
        <f t="shared" si="8"/>
        <v>0.67361111111110983</v>
      </c>
      <c r="UM5" s="27">
        <f t="shared" si="8"/>
        <v>0.67430555555555427</v>
      </c>
      <c r="UN5" s="27">
        <f t="shared" si="8"/>
        <v>0.67499999999999871</v>
      </c>
      <c r="UO5" s="27">
        <f t="shared" si="8"/>
        <v>0.67569444444444315</v>
      </c>
      <c r="UP5" s="27">
        <f t="shared" si="8"/>
        <v>0.6763888888888876</v>
      </c>
      <c r="UQ5" s="27">
        <f t="shared" si="8"/>
        <v>0.67708333333333204</v>
      </c>
      <c r="UR5" s="27">
        <f t="shared" si="8"/>
        <v>0.67777777777777648</v>
      </c>
      <c r="US5" s="27">
        <f t="shared" si="8"/>
        <v>0.67847222222222092</v>
      </c>
      <c r="UT5" s="27">
        <f t="shared" si="8"/>
        <v>0.67916666666666536</v>
      </c>
      <c r="UU5" s="29">
        <f t="shared" si="8"/>
        <v>0.67986111111110981</v>
      </c>
      <c r="UV5" s="28">
        <f t="shared" si="8"/>
        <v>0.68055555555555425</v>
      </c>
      <c r="UW5" s="27">
        <f t="shared" si="8"/>
        <v>0.68124999999999869</v>
      </c>
      <c r="UX5" s="27">
        <f t="shared" si="8"/>
        <v>0.68194444444444313</v>
      </c>
      <c r="UY5" s="27">
        <f t="shared" si="8"/>
        <v>0.68263888888888757</v>
      </c>
      <c r="UZ5" s="27">
        <f t="shared" si="8"/>
        <v>0.68333333333333202</v>
      </c>
      <c r="VA5" s="27">
        <f t="shared" si="8"/>
        <v>0.68402777777777646</v>
      </c>
      <c r="VB5" s="27">
        <f t="shared" si="8"/>
        <v>0.6847222222222209</v>
      </c>
      <c r="VC5" s="27">
        <f t="shared" si="8"/>
        <v>0.68541666666666534</v>
      </c>
      <c r="VD5" s="27">
        <f t="shared" si="8"/>
        <v>0.68611111111110978</v>
      </c>
      <c r="VE5" s="27">
        <f t="shared" si="8"/>
        <v>0.68680555555555423</v>
      </c>
      <c r="VF5" s="27">
        <f t="shared" si="8"/>
        <v>0.68749999999999867</v>
      </c>
      <c r="VG5" s="27">
        <f t="shared" si="8"/>
        <v>0.68819444444444311</v>
      </c>
      <c r="VH5" s="27">
        <f t="shared" si="8"/>
        <v>0.68888888888888755</v>
      </c>
      <c r="VI5" s="27">
        <f t="shared" si="8"/>
        <v>0.68958333333333199</v>
      </c>
      <c r="VJ5" s="27">
        <f t="shared" si="8"/>
        <v>0.69027777777777644</v>
      </c>
      <c r="VK5" s="27">
        <f t="shared" si="8"/>
        <v>0.69097222222222088</v>
      </c>
      <c r="VL5" s="27">
        <f t="shared" si="8"/>
        <v>0.69166666666666532</v>
      </c>
      <c r="VM5" s="27">
        <f t="shared" si="8"/>
        <v>0.69236111111110976</v>
      </c>
      <c r="VN5" s="27">
        <f t="shared" ref="VN5:XY5" si="9">VALUE(VM5+$A$3)</f>
        <v>0.6930555555555542</v>
      </c>
      <c r="VO5" s="29">
        <f t="shared" si="9"/>
        <v>0.69374999999999865</v>
      </c>
      <c r="VP5" s="28">
        <f t="shared" si="9"/>
        <v>0.69444444444444309</v>
      </c>
      <c r="VQ5" s="27">
        <f t="shared" si="9"/>
        <v>0.69513888888888753</v>
      </c>
      <c r="VR5" s="27">
        <f t="shared" si="9"/>
        <v>0.69583333333333197</v>
      </c>
      <c r="VS5" s="27">
        <f t="shared" si="9"/>
        <v>0.69652777777777641</v>
      </c>
      <c r="VT5" s="27">
        <f t="shared" si="9"/>
        <v>0.69722222222222086</v>
      </c>
      <c r="VU5" s="27">
        <f t="shared" si="9"/>
        <v>0.6979166666666653</v>
      </c>
      <c r="VV5" s="27">
        <f t="shared" si="9"/>
        <v>0.69861111111110974</v>
      </c>
      <c r="VW5" s="27">
        <f t="shared" si="9"/>
        <v>0.69930555555555418</v>
      </c>
      <c r="VX5" s="27">
        <f t="shared" si="9"/>
        <v>0.69999999999999862</v>
      </c>
      <c r="VY5" s="27">
        <f t="shared" si="9"/>
        <v>0.70069444444444307</v>
      </c>
      <c r="VZ5" s="27">
        <f t="shared" si="9"/>
        <v>0.70138888888888751</v>
      </c>
      <c r="WA5" s="27">
        <f t="shared" si="9"/>
        <v>0.70208333333333195</v>
      </c>
      <c r="WB5" s="27">
        <f t="shared" si="9"/>
        <v>0.70277777777777639</v>
      </c>
      <c r="WC5" s="27">
        <f t="shared" si="9"/>
        <v>0.70347222222222083</v>
      </c>
      <c r="WD5" s="27">
        <f t="shared" si="9"/>
        <v>0.70416666666666528</v>
      </c>
      <c r="WE5" s="27">
        <f t="shared" si="9"/>
        <v>0.70486111111110972</v>
      </c>
      <c r="WF5" s="27">
        <f t="shared" si="9"/>
        <v>0.70555555555555416</v>
      </c>
      <c r="WG5" s="27">
        <f t="shared" si="9"/>
        <v>0.7062499999999986</v>
      </c>
      <c r="WH5" s="27">
        <f t="shared" si="9"/>
        <v>0.70694444444444304</v>
      </c>
      <c r="WI5" s="29">
        <f t="shared" si="9"/>
        <v>0.70763888888888749</v>
      </c>
      <c r="WJ5" s="28">
        <f t="shared" si="9"/>
        <v>0.70833333333333193</v>
      </c>
      <c r="WK5" s="27">
        <f t="shared" si="9"/>
        <v>0.70902777777777637</v>
      </c>
      <c r="WL5" s="27">
        <f t="shared" si="9"/>
        <v>0.70972222222222081</v>
      </c>
      <c r="WM5" s="27">
        <f t="shared" si="9"/>
        <v>0.71041666666666525</v>
      </c>
      <c r="WN5" s="27">
        <f t="shared" si="9"/>
        <v>0.71111111111110969</v>
      </c>
      <c r="WO5" s="27">
        <f t="shared" si="9"/>
        <v>0.71180555555555414</v>
      </c>
      <c r="WP5" s="27">
        <f t="shared" si="9"/>
        <v>0.71249999999999858</v>
      </c>
      <c r="WQ5" s="27">
        <f t="shared" si="9"/>
        <v>0.71319444444444302</v>
      </c>
      <c r="WR5" s="27">
        <f t="shared" si="9"/>
        <v>0.71388888888888746</v>
      </c>
      <c r="WS5" s="27">
        <f t="shared" si="9"/>
        <v>0.7145833333333319</v>
      </c>
      <c r="WT5" s="27">
        <f t="shared" si="9"/>
        <v>0.71527777777777635</v>
      </c>
      <c r="WU5" s="27">
        <f t="shared" si="9"/>
        <v>0.71597222222222079</v>
      </c>
      <c r="WV5" s="27">
        <f t="shared" si="9"/>
        <v>0.71666666666666523</v>
      </c>
      <c r="WW5" s="27">
        <f t="shared" si="9"/>
        <v>0.71736111111110967</v>
      </c>
      <c r="WX5" s="27">
        <f t="shared" si="9"/>
        <v>0.71805555555555411</v>
      </c>
      <c r="WY5" s="27">
        <f t="shared" si="9"/>
        <v>0.71874999999999856</v>
      </c>
      <c r="WZ5" s="27">
        <f t="shared" si="9"/>
        <v>0.719444444444443</v>
      </c>
      <c r="XA5" s="27">
        <f t="shared" si="9"/>
        <v>0.72013888888888744</v>
      </c>
      <c r="XB5" s="27">
        <f t="shared" si="9"/>
        <v>0.72083333333333188</v>
      </c>
      <c r="XC5" s="29">
        <f t="shared" si="9"/>
        <v>0.72152777777777632</v>
      </c>
      <c r="XD5" s="28">
        <f t="shared" si="9"/>
        <v>0.72222222222222077</v>
      </c>
      <c r="XE5" s="27">
        <f t="shared" si="9"/>
        <v>0.72291666666666521</v>
      </c>
      <c r="XF5" s="27">
        <f t="shared" si="9"/>
        <v>0.72361111111110965</v>
      </c>
      <c r="XG5" s="27">
        <f t="shared" si="9"/>
        <v>0.72430555555555409</v>
      </c>
      <c r="XH5" s="27">
        <f t="shared" si="9"/>
        <v>0.72499999999999853</v>
      </c>
      <c r="XI5" s="27">
        <f t="shared" si="9"/>
        <v>0.72569444444444298</v>
      </c>
      <c r="XJ5" s="27">
        <f t="shared" si="9"/>
        <v>0.72638888888888742</v>
      </c>
      <c r="XK5" s="27">
        <f t="shared" si="9"/>
        <v>0.72708333333333186</v>
      </c>
      <c r="XL5" s="27">
        <f t="shared" si="9"/>
        <v>0.7277777777777763</v>
      </c>
      <c r="XM5" s="27">
        <f t="shared" si="9"/>
        <v>0.72847222222222074</v>
      </c>
      <c r="XN5" s="27">
        <f t="shared" si="9"/>
        <v>0.72916666666666519</v>
      </c>
      <c r="XO5" s="27">
        <f t="shared" si="9"/>
        <v>0.72986111111110963</v>
      </c>
      <c r="XP5" s="27">
        <f t="shared" si="9"/>
        <v>0.73055555555555407</v>
      </c>
      <c r="XQ5" s="27">
        <f t="shared" si="9"/>
        <v>0.73124999999999851</v>
      </c>
      <c r="XR5" s="27">
        <f t="shared" si="9"/>
        <v>0.73194444444444295</v>
      </c>
      <c r="XS5" s="27">
        <f t="shared" si="9"/>
        <v>0.7326388888888874</v>
      </c>
      <c r="XT5" s="27">
        <f t="shared" si="9"/>
        <v>0.73333333333333184</v>
      </c>
      <c r="XU5" s="27">
        <f t="shared" si="9"/>
        <v>0.73402777777777628</v>
      </c>
      <c r="XV5" s="27">
        <f t="shared" si="9"/>
        <v>0.73472222222222072</v>
      </c>
      <c r="XW5" s="29">
        <f t="shared" si="9"/>
        <v>0.73541666666666516</v>
      </c>
      <c r="XX5" s="28">
        <f t="shared" si="9"/>
        <v>0.73611111111110961</v>
      </c>
      <c r="XY5" s="27">
        <f t="shared" si="9"/>
        <v>0.73680555555555405</v>
      </c>
      <c r="XZ5" s="27">
        <f t="shared" ref="XZ5:AAK5" si="10">VALUE(XY5+$A$3)</f>
        <v>0.73749999999999849</v>
      </c>
      <c r="YA5" s="27">
        <f t="shared" si="10"/>
        <v>0.73819444444444293</v>
      </c>
      <c r="YB5" s="27">
        <f t="shared" si="10"/>
        <v>0.73888888888888737</v>
      </c>
      <c r="YC5" s="27">
        <f t="shared" si="10"/>
        <v>0.73958333333333182</v>
      </c>
      <c r="YD5" s="27">
        <f t="shared" si="10"/>
        <v>0.74027777777777626</v>
      </c>
      <c r="YE5" s="27">
        <f t="shared" si="10"/>
        <v>0.7409722222222207</v>
      </c>
      <c r="YF5" s="27">
        <f t="shared" si="10"/>
        <v>0.74166666666666514</v>
      </c>
      <c r="YG5" s="27">
        <f t="shared" si="10"/>
        <v>0.74236111111110958</v>
      </c>
      <c r="YH5" s="27">
        <f t="shared" si="10"/>
        <v>0.74305555555555403</v>
      </c>
      <c r="YI5" s="27">
        <f t="shared" si="10"/>
        <v>0.74374999999999847</v>
      </c>
      <c r="YJ5" s="27">
        <f t="shared" si="10"/>
        <v>0.74444444444444291</v>
      </c>
      <c r="YK5" s="27">
        <f t="shared" si="10"/>
        <v>0.74513888888888735</v>
      </c>
      <c r="YL5" s="27">
        <f t="shared" si="10"/>
        <v>0.74583333333333179</v>
      </c>
      <c r="YM5" s="27">
        <f t="shared" si="10"/>
        <v>0.74652777777777624</v>
      </c>
      <c r="YN5" s="27">
        <f t="shared" si="10"/>
        <v>0.74722222222222068</v>
      </c>
      <c r="YO5" s="27">
        <f t="shared" si="10"/>
        <v>0.74791666666666512</v>
      </c>
      <c r="YP5" s="27">
        <f t="shared" si="10"/>
        <v>0.74861111111110956</v>
      </c>
      <c r="YQ5" s="29">
        <f t="shared" si="10"/>
        <v>0.749305555555554</v>
      </c>
      <c r="YR5" s="28">
        <f t="shared" si="10"/>
        <v>0.74999999999999845</v>
      </c>
      <c r="YS5" s="27">
        <f t="shared" si="10"/>
        <v>0.75069444444444289</v>
      </c>
      <c r="YT5" s="27">
        <f t="shared" si="10"/>
        <v>0.75138888888888733</v>
      </c>
      <c r="YU5" s="27">
        <f t="shared" si="10"/>
        <v>0.75208333333333177</v>
      </c>
      <c r="YV5" s="27">
        <f t="shared" si="10"/>
        <v>0.75277777777777621</v>
      </c>
      <c r="YW5" s="27">
        <f t="shared" si="10"/>
        <v>0.75347222222222066</v>
      </c>
      <c r="YX5" s="27">
        <f t="shared" si="10"/>
        <v>0.7541666666666651</v>
      </c>
      <c r="YY5" s="27">
        <f t="shared" si="10"/>
        <v>0.75486111111110954</v>
      </c>
      <c r="YZ5" s="27">
        <f t="shared" si="10"/>
        <v>0.75555555555555398</v>
      </c>
      <c r="ZA5" s="27">
        <f t="shared" si="10"/>
        <v>0.75624999999999842</v>
      </c>
      <c r="ZB5" s="27">
        <f t="shared" si="10"/>
        <v>0.75694444444444287</v>
      </c>
      <c r="ZC5" s="27">
        <f t="shared" si="10"/>
        <v>0.75763888888888731</v>
      </c>
      <c r="ZD5" s="27">
        <f t="shared" si="10"/>
        <v>0.75833333333333175</v>
      </c>
      <c r="ZE5" s="27">
        <f t="shared" si="10"/>
        <v>0.75902777777777619</v>
      </c>
      <c r="ZF5" s="27">
        <f t="shared" si="10"/>
        <v>0.75972222222222063</v>
      </c>
      <c r="ZG5" s="27">
        <f t="shared" si="10"/>
        <v>0.76041666666666508</v>
      </c>
      <c r="ZH5" s="27">
        <f t="shared" si="10"/>
        <v>0.76111111111110952</v>
      </c>
      <c r="ZI5" s="27">
        <f t="shared" si="10"/>
        <v>0.76180555555555396</v>
      </c>
      <c r="ZJ5" s="27">
        <f t="shared" si="10"/>
        <v>0.7624999999999984</v>
      </c>
      <c r="ZK5" s="29">
        <f t="shared" si="10"/>
        <v>0.76319444444444284</v>
      </c>
      <c r="ZL5" s="28">
        <f t="shared" si="10"/>
        <v>0.76388888888888729</v>
      </c>
      <c r="ZM5" s="27">
        <f t="shared" si="10"/>
        <v>0.76458333333333173</v>
      </c>
      <c r="ZN5" s="27">
        <f t="shared" si="10"/>
        <v>0.76527777777777617</v>
      </c>
      <c r="ZO5" s="27">
        <f t="shared" si="10"/>
        <v>0.76597222222222061</v>
      </c>
      <c r="ZP5" s="27">
        <f t="shared" si="10"/>
        <v>0.76666666666666505</v>
      </c>
      <c r="ZQ5" s="27">
        <f t="shared" si="10"/>
        <v>0.7673611111111095</v>
      </c>
      <c r="ZR5" s="27">
        <f t="shared" si="10"/>
        <v>0.76805555555555394</v>
      </c>
      <c r="ZS5" s="27">
        <f t="shared" si="10"/>
        <v>0.76874999999999838</v>
      </c>
      <c r="ZT5" s="27">
        <f t="shared" si="10"/>
        <v>0.76944444444444282</v>
      </c>
      <c r="ZU5" s="27">
        <f t="shared" si="10"/>
        <v>0.77013888888888726</v>
      </c>
      <c r="ZV5" s="27">
        <f t="shared" si="10"/>
        <v>0.77083333333333171</v>
      </c>
      <c r="ZW5" s="27">
        <f t="shared" si="10"/>
        <v>0.77152777777777615</v>
      </c>
      <c r="ZX5" s="27">
        <f t="shared" si="10"/>
        <v>0.77222222222222059</v>
      </c>
      <c r="ZY5" s="27">
        <f t="shared" si="10"/>
        <v>0.77291666666666503</v>
      </c>
      <c r="ZZ5" s="27">
        <f t="shared" si="10"/>
        <v>0.77361111111110947</v>
      </c>
      <c r="AAA5" s="27">
        <f t="shared" si="10"/>
        <v>0.77430555555555391</v>
      </c>
      <c r="AAB5" s="27">
        <f t="shared" si="10"/>
        <v>0.77499999999999836</v>
      </c>
      <c r="AAC5" s="27">
        <f t="shared" si="10"/>
        <v>0.7756944444444428</v>
      </c>
      <c r="AAD5" s="27">
        <f t="shared" si="10"/>
        <v>0.77638888888888724</v>
      </c>
      <c r="AAE5" s="29">
        <f t="shared" si="10"/>
        <v>0.77708333333333168</v>
      </c>
      <c r="AAF5" s="28">
        <f t="shared" si="10"/>
        <v>0.77777777777777612</v>
      </c>
      <c r="AAG5" s="27">
        <f t="shared" si="10"/>
        <v>0.77847222222222057</v>
      </c>
      <c r="AAH5" s="27">
        <f t="shared" si="10"/>
        <v>0.77916666666666501</v>
      </c>
      <c r="AAI5" s="27">
        <f t="shared" si="10"/>
        <v>0.77986111111110945</v>
      </c>
      <c r="AAJ5" s="27">
        <f t="shared" si="10"/>
        <v>0.78055555555555389</v>
      </c>
      <c r="AAK5" s="27">
        <f t="shared" si="10"/>
        <v>0.78124999999999833</v>
      </c>
      <c r="AAL5" s="27">
        <f t="shared" ref="AAL5:ACW5" si="11">VALUE(AAK5+$A$3)</f>
        <v>0.78194444444444278</v>
      </c>
      <c r="AAM5" s="27">
        <f t="shared" si="11"/>
        <v>0.78263888888888722</v>
      </c>
      <c r="AAN5" s="27">
        <f t="shared" si="11"/>
        <v>0.78333333333333166</v>
      </c>
      <c r="AAO5" s="27">
        <f t="shared" si="11"/>
        <v>0.7840277777777761</v>
      </c>
      <c r="AAP5" s="27">
        <f t="shared" si="11"/>
        <v>0.78472222222222054</v>
      </c>
      <c r="AAQ5" s="27">
        <f t="shared" si="11"/>
        <v>0.78541666666666499</v>
      </c>
      <c r="AAR5" s="27">
        <f t="shared" si="11"/>
        <v>0.78611111111110943</v>
      </c>
      <c r="AAS5" s="27">
        <f t="shared" si="11"/>
        <v>0.78680555555555387</v>
      </c>
      <c r="AAT5" s="27">
        <f t="shared" si="11"/>
        <v>0.78749999999999831</v>
      </c>
      <c r="AAU5" s="27">
        <f t="shared" si="11"/>
        <v>0.78819444444444275</v>
      </c>
      <c r="AAV5" s="27">
        <f t="shared" si="11"/>
        <v>0.7888888888888872</v>
      </c>
      <c r="AAW5" s="27">
        <f t="shared" si="11"/>
        <v>0.78958333333333164</v>
      </c>
      <c r="AAX5" s="27">
        <f t="shared" si="11"/>
        <v>0.79027777777777608</v>
      </c>
      <c r="AAY5" s="29">
        <f t="shared" si="11"/>
        <v>0.79097222222222052</v>
      </c>
      <c r="AAZ5" s="28">
        <f t="shared" si="11"/>
        <v>0.79166666666666496</v>
      </c>
      <c r="ABA5" s="27">
        <f t="shared" si="11"/>
        <v>0.79236111111110941</v>
      </c>
      <c r="ABB5" s="27">
        <f t="shared" si="11"/>
        <v>0.79305555555555385</v>
      </c>
      <c r="ABC5" s="27">
        <f t="shared" si="11"/>
        <v>0.79374999999999829</v>
      </c>
      <c r="ABD5" s="27">
        <f t="shared" si="11"/>
        <v>0.79444444444444273</v>
      </c>
      <c r="ABE5" s="27">
        <f t="shared" si="11"/>
        <v>0.79513888888888717</v>
      </c>
      <c r="ABF5" s="27">
        <f t="shared" si="11"/>
        <v>0.79583333333333162</v>
      </c>
      <c r="ABG5" s="27">
        <f t="shared" si="11"/>
        <v>0.79652777777777606</v>
      </c>
      <c r="ABH5" s="27">
        <f t="shared" si="11"/>
        <v>0.7972222222222205</v>
      </c>
      <c r="ABI5" s="27">
        <f t="shared" si="11"/>
        <v>0.79791666666666494</v>
      </c>
      <c r="ABJ5" s="27">
        <f t="shared" si="11"/>
        <v>0.79861111111110938</v>
      </c>
      <c r="ABK5" s="27">
        <f t="shared" si="11"/>
        <v>0.79930555555555383</v>
      </c>
      <c r="ABL5" s="27">
        <f t="shared" si="11"/>
        <v>0.79999999999999827</v>
      </c>
      <c r="ABM5" s="27">
        <f t="shared" si="11"/>
        <v>0.80069444444444271</v>
      </c>
      <c r="ABN5" s="27">
        <f t="shared" si="11"/>
        <v>0.80138888888888715</v>
      </c>
      <c r="ABO5" s="27">
        <f t="shared" si="11"/>
        <v>0.80208333333333159</v>
      </c>
      <c r="ABP5" s="27">
        <f t="shared" si="11"/>
        <v>0.80277777777777604</v>
      </c>
      <c r="ABQ5" s="27">
        <f t="shared" si="11"/>
        <v>0.80347222222222048</v>
      </c>
      <c r="ABR5" s="27">
        <f t="shared" si="11"/>
        <v>0.80416666666666492</v>
      </c>
      <c r="ABS5" s="29">
        <f t="shared" si="11"/>
        <v>0.80486111111110936</v>
      </c>
      <c r="ABT5" s="28">
        <f t="shared" si="11"/>
        <v>0.8055555555555538</v>
      </c>
      <c r="ABU5" s="27">
        <f t="shared" si="11"/>
        <v>0.80624999999999825</v>
      </c>
      <c r="ABV5" s="27">
        <f t="shared" si="11"/>
        <v>0.80694444444444269</v>
      </c>
      <c r="ABW5" s="27">
        <f t="shared" si="11"/>
        <v>0.80763888888888713</v>
      </c>
      <c r="ABX5" s="27">
        <f t="shared" si="11"/>
        <v>0.80833333333333157</v>
      </c>
      <c r="ABY5" s="27">
        <f t="shared" si="11"/>
        <v>0.80902777777777601</v>
      </c>
      <c r="ABZ5" s="27">
        <f t="shared" si="11"/>
        <v>0.80972222222222046</v>
      </c>
      <c r="ACA5" s="27">
        <f t="shared" si="11"/>
        <v>0.8104166666666649</v>
      </c>
      <c r="ACB5" s="27">
        <f t="shared" si="11"/>
        <v>0.81111111111110934</v>
      </c>
      <c r="ACC5" s="27">
        <f t="shared" si="11"/>
        <v>0.81180555555555378</v>
      </c>
      <c r="ACD5" s="27">
        <f t="shared" si="11"/>
        <v>0.81249999999999822</v>
      </c>
      <c r="ACE5" s="27">
        <f t="shared" si="11"/>
        <v>0.81319444444444267</v>
      </c>
      <c r="ACF5" s="27">
        <f t="shared" si="11"/>
        <v>0.81388888888888711</v>
      </c>
      <c r="ACG5" s="27">
        <f t="shared" si="11"/>
        <v>0.81458333333333155</v>
      </c>
      <c r="ACH5" s="27">
        <f t="shared" si="11"/>
        <v>0.81527777777777599</v>
      </c>
      <c r="ACI5" s="27">
        <f t="shared" si="11"/>
        <v>0.81597222222222043</v>
      </c>
      <c r="ACJ5" s="27">
        <f t="shared" si="11"/>
        <v>0.81666666666666488</v>
      </c>
      <c r="ACK5" s="27">
        <f t="shared" si="11"/>
        <v>0.81736111111110932</v>
      </c>
      <c r="ACL5" s="27">
        <f t="shared" si="11"/>
        <v>0.81805555555555376</v>
      </c>
      <c r="ACM5" s="29">
        <f t="shared" si="11"/>
        <v>0.8187499999999982</v>
      </c>
      <c r="ACN5" s="28">
        <f t="shared" si="11"/>
        <v>0.81944444444444264</v>
      </c>
      <c r="ACO5" s="27">
        <f t="shared" si="11"/>
        <v>0.82013888888888709</v>
      </c>
      <c r="ACP5" s="27">
        <f t="shared" si="11"/>
        <v>0.82083333333333153</v>
      </c>
      <c r="ACQ5" s="27">
        <f t="shared" si="11"/>
        <v>0.82152777777777597</v>
      </c>
      <c r="ACR5" s="27">
        <f t="shared" si="11"/>
        <v>0.82222222222222041</v>
      </c>
      <c r="ACS5" s="27">
        <f t="shared" si="11"/>
        <v>0.82291666666666485</v>
      </c>
      <c r="ACT5" s="27">
        <f t="shared" si="11"/>
        <v>0.8236111111111093</v>
      </c>
      <c r="ACU5" s="27">
        <f t="shared" si="11"/>
        <v>0.82430555555555374</v>
      </c>
      <c r="ACV5" s="27">
        <f t="shared" si="11"/>
        <v>0.82499999999999818</v>
      </c>
      <c r="ACW5" s="27">
        <f t="shared" si="11"/>
        <v>0.82569444444444262</v>
      </c>
      <c r="ACX5" s="27">
        <f t="shared" ref="ACX5:AFI5" si="12">VALUE(ACW5+$A$3)</f>
        <v>0.82638888888888706</v>
      </c>
      <c r="ACY5" s="27">
        <f t="shared" si="12"/>
        <v>0.82708333333333151</v>
      </c>
      <c r="ACZ5" s="27">
        <f t="shared" si="12"/>
        <v>0.82777777777777595</v>
      </c>
      <c r="ADA5" s="27">
        <f t="shared" si="12"/>
        <v>0.82847222222222039</v>
      </c>
      <c r="ADB5" s="27">
        <f t="shared" si="12"/>
        <v>0.82916666666666483</v>
      </c>
      <c r="ADC5" s="27">
        <f t="shared" si="12"/>
        <v>0.82986111111110927</v>
      </c>
      <c r="ADD5" s="27">
        <f t="shared" si="12"/>
        <v>0.83055555555555372</v>
      </c>
      <c r="ADE5" s="27">
        <f t="shared" si="12"/>
        <v>0.83124999999999816</v>
      </c>
      <c r="ADF5" s="27">
        <f t="shared" si="12"/>
        <v>0.8319444444444426</v>
      </c>
      <c r="ADG5" s="29">
        <f t="shared" si="12"/>
        <v>0.83263888888888704</v>
      </c>
      <c r="ADH5" s="28">
        <f t="shared" si="12"/>
        <v>0.83333333333333148</v>
      </c>
      <c r="ADI5" s="27">
        <f t="shared" si="12"/>
        <v>0.83402777777777592</v>
      </c>
      <c r="ADJ5" s="27">
        <f t="shared" si="12"/>
        <v>0.83472222222222037</v>
      </c>
      <c r="ADK5" s="27">
        <f t="shared" si="12"/>
        <v>0.83541666666666481</v>
      </c>
      <c r="ADL5" s="27">
        <f t="shared" si="12"/>
        <v>0.83611111111110925</v>
      </c>
      <c r="ADM5" s="27">
        <f t="shared" si="12"/>
        <v>0.83680555555555369</v>
      </c>
      <c r="ADN5" s="27">
        <f t="shared" si="12"/>
        <v>0.83749999999999813</v>
      </c>
      <c r="ADO5" s="27">
        <f t="shared" si="12"/>
        <v>0.83819444444444258</v>
      </c>
      <c r="ADP5" s="27">
        <f t="shared" si="12"/>
        <v>0.83888888888888702</v>
      </c>
      <c r="ADQ5" s="27">
        <f t="shared" si="12"/>
        <v>0.83958333333333146</v>
      </c>
      <c r="ADR5" s="27">
        <f t="shared" si="12"/>
        <v>0.8402777777777759</v>
      </c>
      <c r="ADS5" s="27">
        <f t="shared" si="12"/>
        <v>0.84097222222222034</v>
      </c>
      <c r="ADT5" s="27">
        <f t="shared" si="12"/>
        <v>0.84166666666666479</v>
      </c>
      <c r="ADU5" s="27">
        <f t="shared" si="12"/>
        <v>0.84236111111110923</v>
      </c>
      <c r="ADV5" s="27">
        <f t="shared" si="12"/>
        <v>0.84305555555555367</v>
      </c>
      <c r="ADW5" s="27">
        <f t="shared" si="12"/>
        <v>0.84374999999999811</v>
      </c>
      <c r="ADX5" s="27">
        <f t="shared" si="12"/>
        <v>0.84444444444444255</v>
      </c>
      <c r="ADY5" s="27">
        <f t="shared" si="12"/>
        <v>0.845138888888887</v>
      </c>
      <c r="ADZ5" s="27">
        <f t="shared" si="12"/>
        <v>0.84583333333333144</v>
      </c>
      <c r="AEA5" s="29">
        <f t="shared" si="12"/>
        <v>0.84652777777777588</v>
      </c>
      <c r="AEB5" s="28">
        <f t="shared" si="12"/>
        <v>0.84722222222222032</v>
      </c>
      <c r="AEC5" s="27">
        <f t="shared" si="12"/>
        <v>0.84791666666666476</v>
      </c>
      <c r="AED5" s="27">
        <f t="shared" si="12"/>
        <v>0.84861111111110921</v>
      </c>
      <c r="AEE5" s="27">
        <f t="shared" si="12"/>
        <v>0.84930555555555365</v>
      </c>
      <c r="AEF5" s="27">
        <f t="shared" si="12"/>
        <v>0.84999999999999809</v>
      </c>
      <c r="AEG5" s="27">
        <f t="shared" si="12"/>
        <v>0.85069444444444253</v>
      </c>
      <c r="AEH5" s="27">
        <f t="shared" si="12"/>
        <v>0.85138888888888697</v>
      </c>
      <c r="AEI5" s="27">
        <f t="shared" si="12"/>
        <v>0.85208333333333142</v>
      </c>
      <c r="AEJ5" s="27">
        <f t="shared" si="12"/>
        <v>0.85277777777777586</v>
      </c>
      <c r="AEK5" s="27">
        <f t="shared" si="12"/>
        <v>0.8534722222222203</v>
      </c>
      <c r="AEL5" s="27">
        <f t="shared" si="12"/>
        <v>0.85416666666666474</v>
      </c>
      <c r="AEM5" s="27">
        <f t="shared" si="12"/>
        <v>0.85486111111110918</v>
      </c>
      <c r="AEN5" s="27">
        <f t="shared" si="12"/>
        <v>0.85555555555555363</v>
      </c>
      <c r="AEO5" s="27">
        <f t="shared" si="12"/>
        <v>0.85624999999999807</v>
      </c>
      <c r="AEP5" s="27">
        <f t="shared" si="12"/>
        <v>0.85694444444444251</v>
      </c>
      <c r="AEQ5" s="27">
        <f t="shared" si="12"/>
        <v>0.85763888888888695</v>
      </c>
      <c r="AER5" s="27">
        <f t="shared" si="12"/>
        <v>0.85833333333333139</v>
      </c>
      <c r="AES5" s="27">
        <f t="shared" si="12"/>
        <v>0.85902777777777584</v>
      </c>
      <c r="AET5" s="27">
        <f t="shared" si="12"/>
        <v>0.85972222222222028</v>
      </c>
      <c r="AEU5" s="29">
        <f t="shared" si="12"/>
        <v>0.86041666666666472</v>
      </c>
      <c r="AEV5" s="28">
        <f t="shared" si="12"/>
        <v>0.86111111111110916</v>
      </c>
      <c r="AEW5" s="27">
        <f t="shared" si="12"/>
        <v>0.8618055555555536</v>
      </c>
      <c r="AEX5" s="27">
        <f t="shared" si="12"/>
        <v>0.86249999999999805</v>
      </c>
      <c r="AEY5" s="27">
        <f t="shared" si="12"/>
        <v>0.86319444444444249</v>
      </c>
      <c r="AEZ5" s="27">
        <f t="shared" si="12"/>
        <v>0.86388888888888693</v>
      </c>
      <c r="AFA5" s="27">
        <f t="shared" si="12"/>
        <v>0.86458333333333137</v>
      </c>
      <c r="AFB5" s="27">
        <f t="shared" si="12"/>
        <v>0.86527777777777581</v>
      </c>
      <c r="AFC5" s="27">
        <f t="shared" si="12"/>
        <v>0.86597222222222026</v>
      </c>
      <c r="AFD5" s="27">
        <f t="shared" si="12"/>
        <v>0.8666666666666647</v>
      </c>
      <c r="AFE5" s="27">
        <f t="shared" si="12"/>
        <v>0.86736111111110914</v>
      </c>
      <c r="AFF5" s="27">
        <f t="shared" si="12"/>
        <v>0.86805555555555358</v>
      </c>
      <c r="AFG5" s="27">
        <f t="shared" si="12"/>
        <v>0.86874999999999802</v>
      </c>
      <c r="AFH5" s="27">
        <f t="shared" si="12"/>
        <v>0.86944444444444247</v>
      </c>
      <c r="AFI5" s="27">
        <f t="shared" si="12"/>
        <v>0.87013888888888691</v>
      </c>
      <c r="AFJ5" s="27">
        <f t="shared" ref="AFJ5:AHG5" si="13">VALUE(AFI5+$A$3)</f>
        <v>0.87083333333333135</v>
      </c>
      <c r="AFK5" s="27">
        <f t="shared" si="13"/>
        <v>0.87152777777777579</v>
      </c>
      <c r="AFL5" s="27">
        <f t="shared" si="13"/>
        <v>0.87222222222222023</v>
      </c>
      <c r="AFM5" s="27">
        <f t="shared" si="13"/>
        <v>0.87291666666666468</v>
      </c>
      <c r="AFN5" s="27">
        <f t="shared" si="13"/>
        <v>0.87361111111110912</v>
      </c>
      <c r="AFO5" s="29">
        <f t="shared" si="13"/>
        <v>0.87430555555555356</v>
      </c>
      <c r="AFP5" s="28">
        <f t="shared" si="13"/>
        <v>0.874999999999998</v>
      </c>
      <c r="AFQ5" s="27">
        <f t="shared" si="13"/>
        <v>0.87569444444444244</v>
      </c>
      <c r="AFR5" s="27">
        <f t="shared" si="13"/>
        <v>0.87638888888888689</v>
      </c>
      <c r="AFS5" s="27">
        <f t="shared" si="13"/>
        <v>0.87708333333333133</v>
      </c>
      <c r="AFT5" s="27">
        <f t="shared" si="13"/>
        <v>0.87777777777777577</v>
      </c>
      <c r="AFU5" s="27">
        <f t="shared" si="13"/>
        <v>0.87847222222222021</v>
      </c>
      <c r="AFV5" s="27">
        <f t="shared" si="13"/>
        <v>0.87916666666666465</v>
      </c>
      <c r="AFW5" s="27">
        <f t="shared" si="13"/>
        <v>0.8798611111111091</v>
      </c>
      <c r="AFX5" s="27">
        <f t="shared" si="13"/>
        <v>0.88055555555555354</v>
      </c>
      <c r="AFY5" s="27">
        <f t="shared" si="13"/>
        <v>0.88124999999999798</v>
      </c>
      <c r="AFZ5" s="27">
        <f t="shared" si="13"/>
        <v>0.88194444444444242</v>
      </c>
      <c r="AGA5" s="27">
        <f t="shared" si="13"/>
        <v>0.88263888888888686</v>
      </c>
      <c r="AGB5" s="27">
        <f t="shared" si="13"/>
        <v>0.88333333333333131</v>
      </c>
      <c r="AGC5" s="27">
        <f t="shared" si="13"/>
        <v>0.88402777777777575</v>
      </c>
      <c r="AGD5" s="27">
        <f t="shared" si="13"/>
        <v>0.88472222222222019</v>
      </c>
      <c r="AGE5" s="27">
        <f t="shared" si="13"/>
        <v>0.88541666666666463</v>
      </c>
      <c r="AGF5" s="27">
        <f t="shared" si="13"/>
        <v>0.88611111111110907</v>
      </c>
      <c r="AGG5" s="27">
        <f t="shared" si="13"/>
        <v>0.88680555555555352</v>
      </c>
      <c r="AGH5" s="27">
        <f t="shared" si="13"/>
        <v>0.88749999999999796</v>
      </c>
      <c r="AGI5" s="29">
        <f t="shared" si="13"/>
        <v>0.8881944444444424</v>
      </c>
      <c r="AGJ5" s="28">
        <f t="shared" si="13"/>
        <v>0.88888888888888684</v>
      </c>
      <c r="AGK5" s="27">
        <f t="shared" ref="AGK5:AHF5" si="14">VALUE(AGJ5+$A$3)</f>
        <v>0.88958333333333128</v>
      </c>
      <c r="AGL5" s="27">
        <f t="shared" si="14"/>
        <v>0.89027777777777573</v>
      </c>
      <c r="AGM5" s="27">
        <f t="shared" si="14"/>
        <v>0.89097222222222017</v>
      </c>
      <c r="AGN5" s="27">
        <f t="shared" si="14"/>
        <v>0.89166666666666461</v>
      </c>
      <c r="AGO5" s="27">
        <f t="shared" si="14"/>
        <v>0.89236111111110905</v>
      </c>
      <c r="AGP5" s="27">
        <f t="shared" si="14"/>
        <v>0.89305555555555349</v>
      </c>
      <c r="AGQ5" s="27">
        <f t="shared" si="14"/>
        <v>0.89374999999999793</v>
      </c>
      <c r="AGR5" s="27">
        <f t="shared" si="14"/>
        <v>0.89444444444444238</v>
      </c>
      <c r="AGS5" s="27">
        <f t="shared" si="14"/>
        <v>0.89513888888888682</v>
      </c>
      <c r="AGT5" s="27">
        <f t="shared" si="14"/>
        <v>0.89583333333333126</v>
      </c>
      <c r="AGU5" s="27">
        <f t="shared" si="14"/>
        <v>0.8965277777777757</v>
      </c>
      <c r="AGV5" s="27">
        <f t="shared" si="14"/>
        <v>0.89722222222222014</v>
      </c>
      <c r="AGW5" s="27">
        <f t="shared" si="14"/>
        <v>0.89791666666666459</v>
      </c>
      <c r="AGX5" s="27">
        <f t="shared" si="14"/>
        <v>0.89861111111110903</v>
      </c>
      <c r="AGY5" s="27">
        <f t="shared" si="14"/>
        <v>0.89930555555555347</v>
      </c>
      <c r="AGZ5" s="27">
        <f t="shared" si="14"/>
        <v>0.89999999999999791</v>
      </c>
      <c r="AHA5" s="27">
        <f t="shared" si="14"/>
        <v>0.90069444444444235</v>
      </c>
      <c r="AHB5" s="27">
        <f t="shared" si="14"/>
        <v>0.9013888888888868</v>
      </c>
      <c r="AHC5" s="29">
        <f t="shared" si="14"/>
        <v>0.90208333333333124</v>
      </c>
      <c r="AHD5" s="28">
        <f t="shared" si="14"/>
        <v>0.90277777777777568</v>
      </c>
      <c r="AHE5" s="27">
        <f t="shared" si="14"/>
        <v>0.90347222222222012</v>
      </c>
      <c r="AHF5" s="27">
        <f t="shared" si="14"/>
        <v>0.90416666666666456</v>
      </c>
      <c r="AHG5" s="27">
        <f t="shared" si="13"/>
        <v>0.90486111111110901</v>
      </c>
      <c r="AHH5" s="27">
        <f t="shared" ref="AHH5:AHW5" si="15">VALUE(AHG5+$A$3)</f>
        <v>0.90555555555555345</v>
      </c>
      <c r="AHI5" s="27">
        <f t="shared" si="15"/>
        <v>0.90624999999999789</v>
      </c>
      <c r="AHJ5" s="27">
        <f t="shared" si="15"/>
        <v>0.90694444444444233</v>
      </c>
      <c r="AHK5" s="27">
        <f t="shared" si="15"/>
        <v>0.90763888888888677</v>
      </c>
      <c r="AHL5" s="27">
        <f t="shared" si="15"/>
        <v>0.90833333333333122</v>
      </c>
      <c r="AHM5" s="27">
        <f t="shared" si="15"/>
        <v>0.90902777777777566</v>
      </c>
      <c r="AHN5" s="27">
        <f t="shared" si="15"/>
        <v>0.9097222222222201</v>
      </c>
      <c r="AHO5" s="27">
        <f t="shared" si="15"/>
        <v>0.91041666666666454</v>
      </c>
      <c r="AHP5" s="27">
        <f t="shared" si="15"/>
        <v>0.91111111111110898</v>
      </c>
      <c r="AHQ5" s="27">
        <f t="shared" si="15"/>
        <v>0.91180555555555343</v>
      </c>
      <c r="AHR5" s="27">
        <f t="shared" si="15"/>
        <v>0.91249999999999787</v>
      </c>
      <c r="AHS5" s="27">
        <f t="shared" si="15"/>
        <v>0.91319444444444231</v>
      </c>
      <c r="AHT5" s="27">
        <f t="shared" si="15"/>
        <v>0.91388888888888675</v>
      </c>
      <c r="AHU5" s="27">
        <f t="shared" si="15"/>
        <v>0.91458333333333119</v>
      </c>
      <c r="AHV5" s="27">
        <f t="shared" si="15"/>
        <v>0.91527777777777564</v>
      </c>
      <c r="AHW5" s="29">
        <f t="shared" si="15"/>
        <v>0.91597222222222008</v>
      </c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</row>
    <row r="6" spans="1:933" ht="15.75" hidden="1" customHeight="1" x14ac:dyDescent="0.25">
      <c r="A6" s="289" t="s">
        <v>50</v>
      </c>
      <c r="B6" s="289"/>
      <c r="C6" s="289"/>
      <c r="D6" s="289"/>
      <c r="E6" s="289"/>
      <c r="F6" s="289"/>
      <c r="G6" s="299"/>
      <c r="H6" s="30">
        <f>IF(OR(TIME(HOUR(H5),MINUTE(H5),0)=TIME(HOUR('ANALISE AGENTE'!$C7),MINUTE('ANALISE AGENTE'!$C7),0),TIME(HOUR(H5),MINUTE(H5),0)=TIME(HOUR('ANALISE AGENTE'!$J7),MINUTE('ANALISE AGENTE'!$J7),0)),1,IF(OR(TIME(HOUR(H5),MINUTE(H5),0)=TIME(HOUR('ANALISE AGENTE'!$D7),MINUTE('ANALISE AGENTE'!$D7),0),TIME(HOUR(H5),MINUTE(H5),0)=TIME(HOUR('ANALISE AGENTE'!$E7),MINUTE('ANALISE AGENTE'!$E7),0)),2,IF(OR(TIME(HOUR(H5),MINUTE(H5),0)=TIME(HOUR('ANALISE AGENTE'!$F7),MINUTE('ANALISE AGENTE'!$F7),0),TIME(HOUR(H5),MINUTE(H5),0)=TIME(HOUR('ANALISE AGENTE'!$G7),MINUTE('ANALISE AGENTE'!$G7),0)),3,IF(OR(TIME(HOUR(H5),MINUTE(H5),0)=TIME(HOUR('ANALISE AGENTE'!$H7),MINUTE('ANALISE AGENTE'!$H7),0),TIME(HOUR(H5),MINUTE(H5),0)=TIME(HOUR('ANALISE AGENTE'!$I7),MINUTE('ANALISE AGENTE'!$I7),0)),2,0))))</f>
        <v>0</v>
      </c>
      <c r="I6" s="30">
        <f>IF(OR(TIME(HOUR(I5),MINUTE(I5),0)=TIME(HOUR('ANALISE AGENTE'!$C7),MINUTE('ANALISE AGENTE'!$C7),0),TIME(HOUR(I5),MINUTE(I5),0)=TIME(HOUR('ANALISE AGENTE'!$J7),MINUTE('ANALISE AGENTE'!$J7),0)),1,IF(OR(TIME(HOUR(I5),MINUTE(I5),0)=TIME(HOUR('ANALISE AGENTE'!$D7),MINUTE('ANALISE AGENTE'!$D7),0),TIME(HOUR(I5),MINUTE(I5),0)=TIME(HOUR('ANALISE AGENTE'!$E7),MINUTE('ANALISE AGENTE'!$E7),0)),2,IF(OR(TIME(HOUR(I5),MINUTE(I5),0)=TIME(HOUR('ANALISE AGENTE'!$F7),MINUTE('ANALISE AGENTE'!$F7),0),TIME(HOUR(I5),MINUTE(I5),0)=TIME(HOUR('ANALISE AGENTE'!$G7),MINUTE('ANALISE AGENTE'!$G7),0)),3,IF(OR(TIME(HOUR(I5),MINUTE(I5),0)=TIME(HOUR('ANALISE AGENTE'!$H7),MINUTE('ANALISE AGENTE'!$H7),0),TIME(HOUR(I5),MINUTE(I5),0)=TIME(HOUR('ANALISE AGENTE'!$I7),MINUTE('ANALISE AGENTE'!$I7),0)),2,0))))</f>
        <v>0</v>
      </c>
      <c r="J6" s="30">
        <f>IF(OR(TIME(HOUR(J5),MINUTE(J5),0)=TIME(HOUR('ANALISE AGENTE'!$C7),MINUTE('ANALISE AGENTE'!$C7),0),TIME(HOUR(J5),MINUTE(J5),0)=TIME(HOUR('ANALISE AGENTE'!$J7),MINUTE('ANALISE AGENTE'!$J7),0)),1,IF(OR(TIME(HOUR(J5),MINUTE(J5),0)=TIME(HOUR('ANALISE AGENTE'!$D7),MINUTE('ANALISE AGENTE'!$D7),0),TIME(HOUR(J5),MINUTE(J5),0)=TIME(HOUR('ANALISE AGENTE'!$E7),MINUTE('ANALISE AGENTE'!$E7),0)),2,IF(OR(TIME(HOUR(J5),MINUTE(J5),0)=TIME(HOUR('ANALISE AGENTE'!$F7),MINUTE('ANALISE AGENTE'!$F7),0),TIME(HOUR(J5),MINUTE(J5),0)=TIME(HOUR('ANALISE AGENTE'!$G7),MINUTE('ANALISE AGENTE'!$G7),0)),3,IF(OR(TIME(HOUR(J5),MINUTE(J5),0)=TIME(HOUR('ANALISE AGENTE'!$H7),MINUTE('ANALISE AGENTE'!$H7),0),TIME(HOUR(J5),MINUTE(J5),0)=TIME(HOUR('ANALISE AGENTE'!$I7),MINUTE('ANALISE AGENTE'!$I7),0)),2,0))))</f>
        <v>0</v>
      </c>
      <c r="K6" s="30">
        <f>IF(OR(TIME(HOUR(K5),MINUTE(K5),0)=TIME(HOUR('ANALISE AGENTE'!$C7),MINUTE('ANALISE AGENTE'!$C7),0),TIME(HOUR(K5),MINUTE(K5),0)=TIME(HOUR('ANALISE AGENTE'!$J7),MINUTE('ANALISE AGENTE'!$J7),0)),1,IF(OR(TIME(HOUR(K5),MINUTE(K5),0)=TIME(HOUR('ANALISE AGENTE'!$D7),MINUTE('ANALISE AGENTE'!$D7),0),TIME(HOUR(K5),MINUTE(K5),0)=TIME(HOUR('ANALISE AGENTE'!$E7),MINUTE('ANALISE AGENTE'!$E7),0)),2,IF(OR(TIME(HOUR(K5),MINUTE(K5),0)=TIME(HOUR('ANALISE AGENTE'!$F7),MINUTE('ANALISE AGENTE'!$F7),0),TIME(HOUR(K5),MINUTE(K5),0)=TIME(HOUR('ANALISE AGENTE'!$G7),MINUTE('ANALISE AGENTE'!$G7),0)),3,IF(OR(TIME(HOUR(K5),MINUTE(K5),0)=TIME(HOUR('ANALISE AGENTE'!$H7),MINUTE('ANALISE AGENTE'!$H7),0),TIME(HOUR(K5),MINUTE(K5),0)=TIME(HOUR('ANALISE AGENTE'!$I7),MINUTE('ANALISE AGENTE'!$I7),0)),2,0))))</f>
        <v>0</v>
      </c>
      <c r="L6" s="30">
        <f>IF(OR(TIME(HOUR(L5),MINUTE(L5),0)=TIME(HOUR('ANALISE AGENTE'!$C7),MINUTE('ANALISE AGENTE'!$C7),0),TIME(HOUR(L5),MINUTE(L5),0)=TIME(HOUR('ANALISE AGENTE'!$J7),MINUTE('ANALISE AGENTE'!$J7),0)),1,IF(OR(TIME(HOUR(L5),MINUTE(L5),0)=TIME(HOUR('ANALISE AGENTE'!$D7),MINUTE('ANALISE AGENTE'!$D7),0),TIME(HOUR(L5),MINUTE(L5),0)=TIME(HOUR('ANALISE AGENTE'!$E7),MINUTE('ANALISE AGENTE'!$E7),0)),2,IF(OR(TIME(HOUR(L5),MINUTE(L5),0)=TIME(HOUR('ANALISE AGENTE'!$F7),MINUTE('ANALISE AGENTE'!$F7),0),TIME(HOUR(L5),MINUTE(L5),0)=TIME(HOUR('ANALISE AGENTE'!$G7),MINUTE('ANALISE AGENTE'!$G7),0)),3,IF(OR(TIME(HOUR(L5),MINUTE(L5),0)=TIME(HOUR('ANALISE AGENTE'!$H7),MINUTE('ANALISE AGENTE'!$H7),0),TIME(HOUR(L5),MINUTE(L5),0)=TIME(HOUR('ANALISE AGENTE'!$I7),MINUTE('ANALISE AGENTE'!$I7),0)),2,0))))</f>
        <v>0</v>
      </c>
      <c r="M6" s="30">
        <f>IF(OR(TIME(HOUR(M5),MINUTE(M5),0)=TIME(HOUR('ANALISE AGENTE'!$C7),MINUTE('ANALISE AGENTE'!$C7),0),TIME(HOUR(M5),MINUTE(M5),0)=TIME(HOUR('ANALISE AGENTE'!$J7),MINUTE('ANALISE AGENTE'!$J7),0)),1,IF(OR(TIME(HOUR(M5),MINUTE(M5),0)=TIME(HOUR('ANALISE AGENTE'!$D7),MINUTE('ANALISE AGENTE'!$D7),0),TIME(HOUR(M5),MINUTE(M5),0)=TIME(HOUR('ANALISE AGENTE'!$E7),MINUTE('ANALISE AGENTE'!$E7),0)),2,IF(OR(TIME(HOUR(M5),MINUTE(M5),0)=TIME(HOUR('ANALISE AGENTE'!$F7),MINUTE('ANALISE AGENTE'!$F7),0),TIME(HOUR(M5),MINUTE(M5),0)=TIME(HOUR('ANALISE AGENTE'!$G7),MINUTE('ANALISE AGENTE'!$G7),0)),3,IF(OR(TIME(HOUR(M5),MINUTE(M5),0)=TIME(HOUR('ANALISE AGENTE'!$H7),MINUTE('ANALISE AGENTE'!$H7),0),TIME(HOUR(M5),MINUTE(M5),0)=TIME(HOUR('ANALISE AGENTE'!$I7),MINUTE('ANALISE AGENTE'!$I7),0)),2,0))))</f>
        <v>0</v>
      </c>
      <c r="N6" s="30">
        <f>IF(OR(TIME(HOUR(N5),MINUTE(N5),0)=TIME(HOUR('ANALISE AGENTE'!$C7),MINUTE('ANALISE AGENTE'!$C7),0),TIME(HOUR(N5),MINUTE(N5),0)=TIME(HOUR('ANALISE AGENTE'!$J7),MINUTE('ANALISE AGENTE'!$J7),0)),1,IF(OR(TIME(HOUR(N5),MINUTE(N5),0)=TIME(HOUR('ANALISE AGENTE'!$D7),MINUTE('ANALISE AGENTE'!$D7),0),TIME(HOUR(N5),MINUTE(N5),0)=TIME(HOUR('ANALISE AGENTE'!$E7),MINUTE('ANALISE AGENTE'!$E7),0)),2,IF(OR(TIME(HOUR(N5),MINUTE(N5),0)=TIME(HOUR('ANALISE AGENTE'!$F7),MINUTE('ANALISE AGENTE'!$F7),0),TIME(HOUR(N5),MINUTE(N5),0)=TIME(HOUR('ANALISE AGENTE'!$G7),MINUTE('ANALISE AGENTE'!$G7),0)),3,IF(OR(TIME(HOUR(N5),MINUTE(N5),0)=TIME(HOUR('ANALISE AGENTE'!$H7),MINUTE('ANALISE AGENTE'!$H7),0),TIME(HOUR(N5),MINUTE(N5),0)=TIME(HOUR('ANALISE AGENTE'!$I7),MINUTE('ANALISE AGENTE'!$I7),0)),2,0))))</f>
        <v>0</v>
      </c>
      <c r="O6" s="30">
        <f>IF(OR(TIME(HOUR(O5),MINUTE(O5),0)=TIME(HOUR('ANALISE AGENTE'!$C7),MINUTE('ANALISE AGENTE'!$C7),0),TIME(HOUR(O5),MINUTE(O5),0)=TIME(HOUR('ANALISE AGENTE'!$J7),MINUTE('ANALISE AGENTE'!$J7),0)),1,IF(OR(TIME(HOUR(O5),MINUTE(O5),0)=TIME(HOUR('ANALISE AGENTE'!$D7),MINUTE('ANALISE AGENTE'!$D7),0),TIME(HOUR(O5),MINUTE(O5),0)=TIME(HOUR('ANALISE AGENTE'!$E7),MINUTE('ANALISE AGENTE'!$E7),0)),2,IF(OR(TIME(HOUR(O5),MINUTE(O5),0)=TIME(HOUR('ANALISE AGENTE'!$F7),MINUTE('ANALISE AGENTE'!$F7),0),TIME(HOUR(O5),MINUTE(O5),0)=TIME(HOUR('ANALISE AGENTE'!$G7),MINUTE('ANALISE AGENTE'!$G7),0)),3,IF(OR(TIME(HOUR(O5),MINUTE(O5),0)=TIME(HOUR('ANALISE AGENTE'!$H7),MINUTE('ANALISE AGENTE'!$H7),0),TIME(HOUR(O5),MINUTE(O5),0)=TIME(HOUR('ANALISE AGENTE'!$I7),MINUTE('ANALISE AGENTE'!$I7),0)),2,0))))</f>
        <v>0</v>
      </c>
      <c r="P6" s="30">
        <f>IF(OR(TIME(HOUR(P5),MINUTE(P5),0)=TIME(HOUR('ANALISE AGENTE'!$C7),MINUTE('ANALISE AGENTE'!$C7),0),TIME(HOUR(P5),MINUTE(P5),0)=TIME(HOUR('ANALISE AGENTE'!$J7),MINUTE('ANALISE AGENTE'!$J7),0)),1,IF(OR(TIME(HOUR(P5),MINUTE(P5),0)=TIME(HOUR('ANALISE AGENTE'!$D7),MINUTE('ANALISE AGENTE'!$D7),0),TIME(HOUR(P5),MINUTE(P5),0)=TIME(HOUR('ANALISE AGENTE'!$E7),MINUTE('ANALISE AGENTE'!$E7),0)),2,IF(OR(TIME(HOUR(P5),MINUTE(P5),0)=TIME(HOUR('ANALISE AGENTE'!$F7),MINUTE('ANALISE AGENTE'!$F7),0),TIME(HOUR(P5),MINUTE(P5),0)=TIME(HOUR('ANALISE AGENTE'!$G7),MINUTE('ANALISE AGENTE'!$G7),0)),3,IF(OR(TIME(HOUR(P5),MINUTE(P5),0)=TIME(HOUR('ANALISE AGENTE'!$H7),MINUTE('ANALISE AGENTE'!$H7),0),TIME(HOUR(P5),MINUTE(P5),0)=TIME(HOUR('ANALISE AGENTE'!$I7),MINUTE('ANALISE AGENTE'!$I7),0)),2,0))))</f>
        <v>0</v>
      </c>
      <c r="Q6" s="30">
        <f>IF(OR(TIME(HOUR(Q5),MINUTE(Q5),0)=TIME(HOUR('ANALISE AGENTE'!$C7),MINUTE('ANALISE AGENTE'!$C7),0),TIME(HOUR(Q5),MINUTE(Q5),0)=TIME(HOUR('ANALISE AGENTE'!$J7),MINUTE('ANALISE AGENTE'!$J7),0)),1,IF(OR(TIME(HOUR(Q5),MINUTE(Q5),0)=TIME(HOUR('ANALISE AGENTE'!$D7),MINUTE('ANALISE AGENTE'!$D7),0),TIME(HOUR(Q5),MINUTE(Q5),0)=TIME(HOUR('ANALISE AGENTE'!$E7),MINUTE('ANALISE AGENTE'!$E7),0)),2,IF(OR(TIME(HOUR(Q5),MINUTE(Q5),0)=TIME(HOUR('ANALISE AGENTE'!$F7),MINUTE('ANALISE AGENTE'!$F7),0),TIME(HOUR(Q5),MINUTE(Q5),0)=TIME(HOUR('ANALISE AGENTE'!$G7),MINUTE('ANALISE AGENTE'!$G7),0)),3,IF(OR(TIME(HOUR(Q5),MINUTE(Q5),0)=TIME(HOUR('ANALISE AGENTE'!$H7),MINUTE('ANALISE AGENTE'!$H7),0),TIME(HOUR(Q5),MINUTE(Q5),0)=TIME(HOUR('ANALISE AGENTE'!$I7),MINUTE('ANALISE AGENTE'!$I7),0)),2,0))))</f>
        <v>0</v>
      </c>
      <c r="R6" s="30">
        <f>IF(OR(TIME(HOUR(R5),MINUTE(R5),0)=TIME(HOUR('ANALISE AGENTE'!$C7),MINUTE('ANALISE AGENTE'!$C7),0),TIME(HOUR(R5),MINUTE(R5),0)=TIME(HOUR('ANALISE AGENTE'!$J7),MINUTE('ANALISE AGENTE'!$J7),0)),1,IF(OR(TIME(HOUR(R5),MINUTE(R5),0)=TIME(HOUR('ANALISE AGENTE'!$D7),MINUTE('ANALISE AGENTE'!$D7),0),TIME(HOUR(R5),MINUTE(R5),0)=TIME(HOUR('ANALISE AGENTE'!$E7),MINUTE('ANALISE AGENTE'!$E7),0)),2,IF(OR(TIME(HOUR(R5),MINUTE(R5),0)=TIME(HOUR('ANALISE AGENTE'!$F7),MINUTE('ANALISE AGENTE'!$F7),0),TIME(HOUR(R5),MINUTE(R5),0)=TIME(HOUR('ANALISE AGENTE'!$G7),MINUTE('ANALISE AGENTE'!$G7),0)),3,IF(OR(TIME(HOUR(R5),MINUTE(R5),0)=TIME(HOUR('ANALISE AGENTE'!$H7),MINUTE('ANALISE AGENTE'!$H7),0),TIME(HOUR(R5),MINUTE(R5),0)=TIME(HOUR('ANALISE AGENTE'!$I7),MINUTE('ANALISE AGENTE'!$I7),0)),2,0))))</f>
        <v>0</v>
      </c>
      <c r="S6" s="30">
        <f>IF(OR(TIME(HOUR(S5),MINUTE(S5),0)=TIME(HOUR('ANALISE AGENTE'!$C7),MINUTE('ANALISE AGENTE'!$C7),0),TIME(HOUR(S5),MINUTE(S5),0)=TIME(HOUR('ANALISE AGENTE'!$J7),MINUTE('ANALISE AGENTE'!$J7),0)),1,IF(OR(TIME(HOUR(S5),MINUTE(S5),0)=TIME(HOUR('ANALISE AGENTE'!$D7),MINUTE('ANALISE AGENTE'!$D7),0),TIME(HOUR(S5),MINUTE(S5),0)=TIME(HOUR('ANALISE AGENTE'!$E7),MINUTE('ANALISE AGENTE'!$E7),0)),2,IF(OR(TIME(HOUR(S5),MINUTE(S5),0)=TIME(HOUR('ANALISE AGENTE'!$F7),MINUTE('ANALISE AGENTE'!$F7),0),TIME(HOUR(S5),MINUTE(S5),0)=TIME(HOUR('ANALISE AGENTE'!$G7),MINUTE('ANALISE AGENTE'!$G7),0)),3,IF(OR(TIME(HOUR(S5),MINUTE(S5),0)=TIME(HOUR('ANALISE AGENTE'!$H7),MINUTE('ANALISE AGENTE'!$H7),0),TIME(HOUR(S5),MINUTE(S5),0)=TIME(HOUR('ANALISE AGENTE'!$I7),MINUTE('ANALISE AGENTE'!$I7),0)),2,0))))</f>
        <v>0</v>
      </c>
      <c r="T6" s="30">
        <f>IF(OR(TIME(HOUR(T5),MINUTE(T5),0)=TIME(HOUR('ANALISE AGENTE'!$C7),MINUTE('ANALISE AGENTE'!$C7),0),TIME(HOUR(T5),MINUTE(T5),0)=TIME(HOUR('ANALISE AGENTE'!$J7),MINUTE('ANALISE AGENTE'!$J7),0)),1,IF(OR(TIME(HOUR(T5),MINUTE(T5),0)=TIME(HOUR('ANALISE AGENTE'!$D7),MINUTE('ANALISE AGENTE'!$D7),0),TIME(HOUR(T5),MINUTE(T5),0)=TIME(HOUR('ANALISE AGENTE'!$E7),MINUTE('ANALISE AGENTE'!$E7),0)),2,IF(OR(TIME(HOUR(T5),MINUTE(T5),0)=TIME(HOUR('ANALISE AGENTE'!$F7),MINUTE('ANALISE AGENTE'!$F7),0),TIME(HOUR(T5),MINUTE(T5),0)=TIME(HOUR('ANALISE AGENTE'!$G7),MINUTE('ANALISE AGENTE'!$G7),0)),3,IF(OR(TIME(HOUR(T5),MINUTE(T5),0)=TIME(HOUR('ANALISE AGENTE'!$H7),MINUTE('ANALISE AGENTE'!$H7),0),TIME(HOUR(T5),MINUTE(T5),0)=TIME(HOUR('ANALISE AGENTE'!$I7),MINUTE('ANALISE AGENTE'!$I7),0)),2,0))))</f>
        <v>0</v>
      </c>
      <c r="U6" s="30">
        <f>IF(OR(TIME(HOUR(U5),MINUTE(U5),0)=TIME(HOUR('ANALISE AGENTE'!$C7),MINUTE('ANALISE AGENTE'!$C7),0),TIME(HOUR(U5),MINUTE(U5),0)=TIME(HOUR('ANALISE AGENTE'!$J7),MINUTE('ANALISE AGENTE'!$J7),0)),1,IF(OR(TIME(HOUR(U5),MINUTE(U5),0)=TIME(HOUR('ANALISE AGENTE'!$D7),MINUTE('ANALISE AGENTE'!$D7),0),TIME(HOUR(U5),MINUTE(U5),0)=TIME(HOUR('ANALISE AGENTE'!$E7),MINUTE('ANALISE AGENTE'!$E7),0)),2,IF(OR(TIME(HOUR(U5),MINUTE(U5),0)=TIME(HOUR('ANALISE AGENTE'!$F7),MINUTE('ANALISE AGENTE'!$F7),0),TIME(HOUR(U5),MINUTE(U5),0)=TIME(HOUR('ANALISE AGENTE'!$G7),MINUTE('ANALISE AGENTE'!$G7),0)),3,IF(OR(TIME(HOUR(U5),MINUTE(U5),0)=TIME(HOUR('ANALISE AGENTE'!$H7),MINUTE('ANALISE AGENTE'!$H7),0),TIME(HOUR(U5),MINUTE(U5),0)=TIME(HOUR('ANALISE AGENTE'!$I7),MINUTE('ANALISE AGENTE'!$I7),0)),2,0))))</f>
        <v>0</v>
      </c>
      <c r="V6" s="30">
        <f>IF(OR(TIME(HOUR(V5),MINUTE(V5),0)=TIME(HOUR('ANALISE AGENTE'!$C7),MINUTE('ANALISE AGENTE'!$C7),0),TIME(HOUR(V5),MINUTE(V5),0)=TIME(HOUR('ANALISE AGENTE'!$J7),MINUTE('ANALISE AGENTE'!$J7),0)),1,IF(OR(TIME(HOUR(V5),MINUTE(V5),0)=TIME(HOUR('ANALISE AGENTE'!$D7),MINUTE('ANALISE AGENTE'!$D7),0),TIME(HOUR(V5),MINUTE(V5),0)=TIME(HOUR('ANALISE AGENTE'!$E7),MINUTE('ANALISE AGENTE'!$E7),0)),2,IF(OR(TIME(HOUR(V5),MINUTE(V5),0)=TIME(HOUR('ANALISE AGENTE'!$F7),MINUTE('ANALISE AGENTE'!$F7),0),TIME(HOUR(V5),MINUTE(V5),0)=TIME(HOUR('ANALISE AGENTE'!$G7),MINUTE('ANALISE AGENTE'!$G7),0)),3,IF(OR(TIME(HOUR(V5),MINUTE(V5),0)=TIME(HOUR('ANALISE AGENTE'!$H7),MINUTE('ANALISE AGENTE'!$H7),0),TIME(HOUR(V5),MINUTE(V5),0)=TIME(HOUR('ANALISE AGENTE'!$I7),MINUTE('ANALISE AGENTE'!$I7),0)),2,0))))</f>
        <v>0</v>
      </c>
      <c r="W6" s="30">
        <f>IF(OR(TIME(HOUR(W5),MINUTE(W5),0)=TIME(HOUR('ANALISE AGENTE'!$C7),MINUTE('ANALISE AGENTE'!$C7),0),TIME(HOUR(W5),MINUTE(W5),0)=TIME(HOUR('ANALISE AGENTE'!$J7),MINUTE('ANALISE AGENTE'!$J7),0)),1,IF(OR(TIME(HOUR(W5),MINUTE(W5),0)=TIME(HOUR('ANALISE AGENTE'!$D7),MINUTE('ANALISE AGENTE'!$D7),0),TIME(HOUR(W5),MINUTE(W5),0)=TIME(HOUR('ANALISE AGENTE'!$E7),MINUTE('ANALISE AGENTE'!$E7),0)),2,IF(OR(TIME(HOUR(W5),MINUTE(W5),0)=TIME(HOUR('ANALISE AGENTE'!$F7),MINUTE('ANALISE AGENTE'!$F7),0),TIME(HOUR(W5),MINUTE(W5),0)=TIME(HOUR('ANALISE AGENTE'!$G7),MINUTE('ANALISE AGENTE'!$G7),0)),3,IF(OR(TIME(HOUR(W5),MINUTE(W5),0)=TIME(HOUR('ANALISE AGENTE'!$H7),MINUTE('ANALISE AGENTE'!$H7),0),TIME(HOUR(W5),MINUTE(W5),0)=TIME(HOUR('ANALISE AGENTE'!$I7),MINUTE('ANALISE AGENTE'!$I7),0)),2,0))))</f>
        <v>0</v>
      </c>
      <c r="X6" s="30">
        <f>IF(OR(TIME(HOUR(X5),MINUTE(X5),0)=TIME(HOUR('ANALISE AGENTE'!$C7),MINUTE('ANALISE AGENTE'!$C7),0),TIME(HOUR(X5),MINUTE(X5),0)=TIME(HOUR('ANALISE AGENTE'!$J7),MINUTE('ANALISE AGENTE'!$J7),0)),1,IF(OR(TIME(HOUR(X5),MINUTE(X5),0)=TIME(HOUR('ANALISE AGENTE'!$D7),MINUTE('ANALISE AGENTE'!$D7),0),TIME(HOUR(X5),MINUTE(X5),0)=TIME(HOUR('ANALISE AGENTE'!$E7),MINUTE('ANALISE AGENTE'!$E7),0)),2,IF(OR(TIME(HOUR(X5),MINUTE(X5),0)=TIME(HOUR('ANALISE AGENTE'!$F7),MINUTE('ANALISE AGENTE'!$F7),0),TIME(HOUR(X5),MINUTE(X5),0)=TIME(HOUR('ANALISE AGENTE'!$G7),MINUTE('ANALISE AGENTE'!$G7),0)),3,IF(OR(TIME(HOUR(X5),MINUTE(X5),0)=TIME(HOUR('ANALISE AGENTE'!$H7),MINUTE('ANALISE AGENTE'!$H7),0),TIME(HOUR(X5),MINUTE(X5),0)=TIME(HOUR('ANALISE AGENTE'!$I7),MINUTE('ANALISE AGENTE'!$I7),0)),2,0))))</f>
        <v>0</v>
      </c>
      <c r="Y6" s="30">
        <f>IF(OR(TIME(HOUR(Y5),MINUTE(Y5),0)=TIME(HOUR('ANALISE AGENTE'!$C7),MINUTE('ANALISE AGENTE'!$C7),0),TIME(HOUR(Y5),MINUTE(Y5),0)=TIME(HOUR('ANALISE AGENTE'!$J7),MINUTE('ANALISE AGENTE'!$J7),0)),1,IF(OR(TIME(HOUR(Y5),MINUTE(Y5),0)=TIME(HOUR('ANALISE AGENTE'!$D7),MINUTE('ANALISE AGENTE'!$D7),0),TIME(HOUR(Y5),MINUTE(Y5),0)=TIME(HOUR('ANALISE AGENTE'!$E7),MINUTE('ANALISE AGENTE'!$E7),0)),2,IF(OR(TIME(HOUR(Y5),MINUTE(Y5),0)=TIME(HOUR('ANALISE AGENTE'!$F7),MINUTE('ANALISE AGENTE'!$F7),0),TIME(HOUR(Y5),MINUTE(Y5),0)=TIME(HOUR('ANALISE AGENTE'!$G7),MINUTE('ANALISE AGENTE'!$G7),0)),3,IF(OR(TIME(HOUR(Y5),MINUTE(Y5),0)=TIME(HOUR('ANALISE AGENTE'!$H7),MINUTE('ANALISE AGENTE'!$H7),0),TIME(HOUR(Y5),MINUTE(Y5),0)=TIME(HOUR('ANALISE AGENTE'!$I7),MINUTE('ANALISE AGENTE'!$I7),0)),2,0))))</f>
        <v>0</v>
      </c>
      <c r="Z6" s="30">
        <f>IF(OR(TIME(HOUR(Z5),MINUTE(Z5),0)=TIME(HOUR('ANALISE AGENTE'!$C7),MINUTE('ANALISE AGENTE'!$C7),0),TIME(HOUR(Z5),MINUTE(Z5),0)=TIME(HOUR('ANALISE AGENTE'!$J7),MINUTE('ANALISE AGENTE'!$J7),0)),1,IF(OR(TIME(HOUR(Z5),MINUTE(Z5),0)=TIME(HOUR('ANALISE AGENTE'!$D7),MINUTE('ANALISE AGENTE'!$D7),0),TIME(HOUR(Z5),MINUTE(Z5),0)=TIME(HOUR('ANALISE AGENTE'!$E7),MINUTE('ANALISE AGENTE'!$E7),0)),2,IF(OR(TIME(HOUR(Z5),MINUTE(Z5),0)=TIME(HOUR('ANALISE AGENTE'!$F7),MINUTE('ANALISE AGENTE'!$F7),0),TIME(HOUR(Z5),MINUTE(Z5),0)=TIME(HOUR('ANALISE AGENTE'!$G7),MINUTE('ANALISE AGENTE'!$G7),0)),3,IF(OR(TIME(HOUR(Z5),MINUTE(Z5),0)=TIME(HOUR('ANALISE AGENTE'!$H7),MINUTE('ANALISE AGENTE'!$H7),0),TIME(HOUR(Z5),MINUTE(Z5),0)=TIME(HOUR('ANALISE AGENTE'!$I7),MINUTE('ANALISE AGENTE'!$I7),0)),2,0))))</f>
        <v>0</v>
      </c>
      <c r="AA6" s="30">
        <f>IF(OR(TIME(HOUR(AA5),MINUTE(AA5),0)=TIME(HOUR('ANALISE AGENTE'!$C7),MINUTE('ANALISE AGENTE'!$C7),0),TIME(HOUR(AA5),MINUTE(AA5),0)=TIME(HOUR('ANALISE AGENTE'!$J7),MINUTE('ANALISE AGENTE'!$J7),0)),1,IF(OR(TIME(HOUR(AA5),MINUTE(AA5),0)=TIME(HOUR('ANALISE AGENTE'!$D7),MINUTE('ANALISE AGENTE'!$D7),0),TIME(HOUR(AA5),MINUTE(AA5),0)=TIME(HOUR('ANALISE AGENTE'!$E7),MINUTE('ANALISE AGENTE'!$E7),0)),2,IF(OR(TIME(HOUR(AA5),MINUTE(AA5),0)=TIME(HOUR('ANALISE AGENTE'!$F7),MINUTE('ANALISE AGENTE'!$F7),0),TIME(HOUR(AA5),MINUTE(AA5),0)=TIME(HOUR('ANALISE AGENTE'!$G7),MINUTE('ANALISE AGENTE'!$G7),0)),3,IF(OR(TIME(HOUR(AA5),MINUTE(AA5),0)=TIME(HOUR('ANALISE AGENTE'!$H7),MINUTE('ANALISE AGENTE'!$H7),0),TIME(HOUR(AA5),MINUTE(AA5),0)=TIME(HOUR('ANALISE AGENTE'!$I7),MINUTE('ANALISE AGENTE'!$I7),0)),2,0))))</f>
        <v>0</v>
      </c>
      <c r="AB6" s="30">
        <f>IF(OR(TIME(HOUR(AB5),MINUTE(AB5),0)=TIME(HOUR('ANALISE AGENTE'!$C7),MINUTE('ANALISE AGENTE'!$C7),0),TIME(HOUR(AB5),MINUTE(AB5),0)=TIME(HOUR('ANALISE AGENTE'!$J7),MINUTE('ANALISE AGENTE'!$J7),0)),1,IF(OR(TIME(HOUR(AB5),MINUTE(AB5),0)=TIME(HOUR('ANALISE AGENTE'!$D7),MINUTE('ANALISE AGENTE'!$D7),0),TIME(HOUR(AB5),MINUTE(AB5),0)=TIME(HOUR('ANALISE AGENTE'!$E7),MINUTE('ANALISE AGENTE'!$E7),0)),2,IF(OR(TIME(HOUR(AB5),MINUTE(AB5),0)=TIME(HOUR('ANALISE AGENTE'!$F7),MINUTE('ANALISE AGENTE'!$F7),0),TIME(HOUR(AB5),MINUTE(AB5),0)=TIME(HOUR('ANALISE AGENTE'!$G7),MINUTE('ANALISE AGENTE'!$G7),0)),3,IF(OR(TIME(HOUR(AB5),MINUTE(AB5),0)=TIME(HOUR('ANALISE AGENTE'!$H7),MINUTE('ANALISE AGENTE'!$H7),0),TIME(HOUR(AB5),MINUTE(AB5),0)=TIME(HOUR('ANALISE AGENTE'!$I7),MINUTE('ANALISE AGENTE'!$I7),0)),2,0))))</f>
        <v>0</v>
      </c>
      <c r="AC6" s="30">
        <f>IF(OR(TIME(HOUR(AC5),MINUTE(AC5),0)=TIME(HOUR('ANALISE AGENTE'!$C7),MINUTE('ANALISE AGENTE'!$C7),0),TIME(HOUR(AC5),MINUTE(AC5),0)=TIME(HOUR('ANALISE AGENTE'!$J7),MINUTE('ANALISE AGENTE'!$J7),0)),1,IF(OR(TIME(HOUR(AC5),MINUTE(AC5),0)=TIME(HOUR('ANALISE AGENTE'!$D7),MINUTE('ANALISE AGENTE'!$D7),0),TIME(HOUR(AC5),MINUTE(AC5),0)=TIME(HOUR('ANALISE AGENTE'!$E7),MINUTE('ANALISE AGENTE'!$E7),0)),2,IF(OR(TIME(HOUR(AC5),MINUTE(AC5),0)=TIME(HOUR('ANALISE AGENTE'!$F7),MINUTE('ANALISE AGENTE'!$F7),0),TIME(HOUR(AC5),MINUTE(AC5),0)=TIME(HOUR('ANALISE AGENTE'!$G7),MINUTE('ANALISE AGENTE'!$G7),0)),3,IF(OR(TIME(HOUR(AC5),MINUTE(AC5),0)=TIME(HOUR('ANALISE AGENTE'!$H7),MINUTE('ANALISE AGENTE'!$H7),0),TIME(HOUR(AC5),MINUTE(AC5),0)=TIME(HOUR('ANALISE AGENTE'!$I7),MINUTE('ANALISE AGENTE'!$I7),0)),2,0))))</f>
        <v>0</v>
      </c>
      <c r="AD6" s="30">
        <f>IF(OR(TIME(HOUR(AD5),MINUTE(AD5),0)=TIME(HOUR('ANALISE AGENTE'!$C7),MINUTE('ANALISE AGENTE'!$C7),0),TIME(HOUR(AD5),MINUTE(AD5),0)=TIME(HOUR('ANALISE AGENTE'!$J7),MINUTE('ANALISE AGENTE'!$J7),0)),1,IF(OR(TIME(HOUR(AD5),MINUTE(AD5),0)=TIME(HOUR('ANALISE AGENTE'!$D7),MINUTE('ANALISE AGENTE'!$D7),0),TIME(HOUR(AD5),MINUTE(AD5),0)=TIME(HOUR('ANALISE AGENTE'!$E7),MINUTE('ANALISE AGENTE'!$E7),0)),2,IF(OR(TIME(HOUR(AD5),MINUTE(AD5),0)=TIME(HOUR('ANALISE AGENTE'!$F7),MINUTE('ANALISE AGENTE'!$F7),0),TIME(HOUR(AD5),MINUTE(AD5),0)=TIME(HOUR('ANALISE AGENTE'!$G7),MINUTE('ANALISE AGENTE'!$G7),0)),3,IF(OR(TIME(HOUR(AD5),MINUTE(AD5),0)=TIME(HOUR('ANALISE AGENTE'!$H7),MINUTE('ANALISE AGENTE'!$H7),0),TIME(HOUR(AD5),MINUTE(AD5),0)=TIME(HOUR('ANALISE AGENTE'!$I7),MINUTE('ANALISE AGENTE'!$I7),0)),2,0))))</f>
        <v>0</v>
      </c>
      <c r="AE6" s="30">
        <f>IF(OR(TIME(HOUR(AE5),MINUTE(AE5),0)=TIME(HOUR('ANALISE AGENTE'!$C7),MINUTE('ANALISE AGENTE'!$C7),0),TIME(HOUR(AE5),MINUTE(AE5),0)=TIME(HOUR('ANALISE AGENTE'!$J7),MINUTE('ANALISE AGENTE'!$J7),0)),1,IF(OR(TIME(HOUR(AE5),MINUTE(AE5),0)=TIME(HOUR('ANALISE AGENTE'!$D7),MINUTE('ANALISE AGENTE'!$D7),0),TIME(HOUR(AE5),MINUTE(AE5),0)=TIME(HOUR('ANALISE AGENTE'!$E7),MINUTE('ANALISE AGENTE'!$E7),0)),2,IF(OR(TIME(HOUR(AE5),MINUTE(AE5),0)=TIME(HOUR('ANALISE AGENTE'!$F7),MINUTE('ANALISE AGENTE'!$F7),0),TIME(HOUR(AE5),MINUTE(AE5),0)=TIME(HOUR('ANALISE AGENTE'!$G7),MINUTE('ANALISE AGENTE'!$G7),0)),3,IF(OR(TIME(HOUR(AE5),MINUTE(AE5),0)=TIME(HOUR('ANALISE AGENTE'!$H7),MINUTE('ANALISE AGENTE'!$H7),0),TIME(HOUR(AE5),MINUTE(AE5),0)=TIME(HOUR('ANALISE AGENTE'!$I7),MINUTE('ANALISE AGENTE'!$I7),0)),2,0))))</f>
        <v>0</v>
      </c>
      <c r="AF6" s="30">
        <f>IF(OR(TIME(HOUR(AF5),MINUTE(AF5),0)=TIME(HOUR('ANALISE AGENTE'!$C7),MINUTE('ANALISE AGENTE'!$C7),0),TIME(HOUR(AF5),MINUTE(AF5),0)=TIME(HOUR('ANALISE AGENTE'!$J7),MINUTE('ANALISE AGENTE'!$J7),0)),1,IF(OR(TIME(HOUR(AF5),MINUTE(AF5),0)=TIME(HOUR('ANALISE AGENTE'!$D7),MINUTE('ANALISE AGENTE'!$D7),0),TIME(HOUR(AF5),MINUTE(AF5),0)=TIME(HOUR('ANALISE AGENTE'!$E7),MINUTE('ANALISE AGENTE'!$E7),0)),2,IF(OR(TIME(HOUR(AF5),MINUTE(AF5),0)=TIME(HOUR('ANALISE AGENTE'!$F7),MINUTE('ANALISE AGENTE'!$F7),0),TIME(HOUR(AF5),MINUTE(AF5),0)=TIME(HOUR('ANALISE AGENTE'!$G7),MINUTE('ANALISE AGENTE'!$G7),0)),3,IF(OR(TIME(HOUR(AF5),MINUTE(AF5),0)=TIME(HOUR('ANALISE AGENTE'!$H7),MINUTE('ANALISE AGENTE'!$H7),0),TIME(HOUR(AF5),MINUTE(AF5),0)=TIME(HOUR('ANALISE AGENTE'!$I7),MINUTE('ANALISE AGENTE'!$I7),0)),2,0))))</f>
        <v>0</v>
      </c>
      <c r="AG6" s="30">
        <f>IF(OR(TIME(HOUR(AG5),MINUTE(AG5),0)=TIME(HOUR('ANALISE AGENTE'!$C7),MINUTE('ANALISE AGENTE'!$C7),0),TIME(HOUR(AG5),MINUTE(AG5),0)=TIME(HOUR('ANALISE AGENTE'!$J7),MINUTE('ANALISE AGENTE'!$J7),0)),1,IF(OR(TIME(HOUR(AG5),MINUTE(AG5),0)=TIME(HOUR('ANALISE AGENTE'!$D7),MINUTE('ANALISE AGENTE'!$D7),0),TIME(HOUR(AG5),MINUTE(AG5),0)=TIME(HOUR('ANALISE AGENTE'!$E7),MINUTE('ANALISE AGENTE'!$E7),0)),2,IF(OR(TIME(HOUR(AG5),MINUTE(AG5),0)=TIME(HOUR('ANALISE AGENTE'!$F7),MINUTE('ANALISE AGENTE'!$F7),0),TIME(HOUR(AG5),MINUTE(AG5),0)=TIME(HOUR('ANALISE AGENTE'!$G7),MINUTE('ANALISE AGENTE'!$G7),0)),3,IF(OR(TIME(HOUR(AG5),MINUTE(AG5),0)=TIME(HOUR('ANALISE AGENTE'!$H7),MINUTE('ANALISE AGENTE'!$H7),0),TIME(HOUR(AG5),MINUTE(AG5),0)=TIME(HOUR('ANALISE AGENTE'!$I7),MINUTE('ANALISE AGENTE'!$I7),0)),2,0))))</f>
        <v>0</v>
      </c>
      <c r="AH6" s="30">
        <f>IF(OR(TIME(HOUR(AH5),MINUTE(AH5),0)=TIME(HOUR('ANALISE AGENTE'!$C7),MINUTE('ANALISE AGENTE'!$C7),0),TIME(HOUR(AH5),MINUTE(AH5),0)=TIME(HOUR('ANALISE AGENTE'!$J7),MINUTE('ANALISE AGENTE'!$J7),0)),1,IF(OR(TIME(HOUR(AH5),MINUTE(AH5),0)=TIME(HOUR('ANALISE AGENTE'!$D7),MINUTE('ANALISE AGENTE'!$D7),0),TIME(HOUR(AH5),MINUTE(AH5),0)=TIME(HOUR('ANALISE AGENTE'!$E7),MINUTE('ANALISE AGENTE'!$E7),0)),2,IF(OR(TIME(HOUR(AH5),MINUTE(AH5),0)=TIME(HOUR('ANALISE AGENTE'!$F7),MINUTE('ANALISE AGENTE'!$F7),0),TIME(HOUR(AH5),MINUTE(AH5),0)=TIME(HOUR('ANALISE AGENTE'!$G7),MINUTE('ANALISE AGENTE'!$G7),0)),3,IF(OR(TIME(HOUR(AH5),MINUTE(AH5),0)=TIME(HOUR('ANALISE AGENTE'!$H7),MINUTE('ANALISE AGENTE'!$H7),0),TIME(HOUR(AH5),MINUTE(AH5),0)=TIME(HOUR('ANALISE AGENTE'!$I7),MINUTE('ANALISE AGENTE'!$I7),0)),2,0))))</f>
        <v>0</v>
      </c>
      <c r="AI6" s="30">
        <f>IF(OR(TIME(HOUR(AI5),MINUTE(AI5),0)=TIME(HOUR('ANALISE AGENTE'!$C7),MINUTE('ANALISE AGENTE'!$C7),0),TIME(HOUR(AI5),MINUTE(AI5),0)=TIME(HOUR('ANALISE AGENTE'!$J7),MINUTE('ANALISE AGENTE'!$J7),0)),1,IF(OR(TIME(HOUR(AI5),MINUTE(AI5),0)=TIME(HOUR('ANALISE AGENTE'!$D7),MINUTE('ANALISE AGENTE'!$D7),0),TIME(HOUR(AI5),MINUTE(AI5),0)=TIME(HOUR('ANALISE AGENTE'!$E7),MINUTE('ANALISE AGENTE'!$E7),0)),2,IF(OR(TIME(HOUR(AI5),MINUTE(AI5),0)=TIME(HOUR('ANALISE AGENTE'!$F7),MINUTE('ANALISE AGENTE'!$F7),0),TIME(HOUR(AI5),MINUTE(AI5),0)=TIME(HOUR('ANALISE AGENTE'!$G7),MINUTE('ANALISE AGENTE'!$G7),0)),3,IF(OR(TIME(HOUR(AI5),MINUTE(AI5),0)=TIME(HOUR('ANALISE AGENTE'!$H7),MINUTE('ANALISE AGENTE'!$H7),0),TIME(HOUR(AI5),MINUTE(AI5),0)=TIME(HOUR('ANALISE AGENTE'!$I7),MINUTE('ANALISE AGENTE'!$I7),0)),2,0))))</f>
        <v>0</v>
      </c>
      <c r="AJ6" s="30">
        <f>IF(OR(TIME(HOUR(AJ5),MINUTE(AJ5),0)=TIME(HOUR('ANALISE AGENTE'!$C7),MINUTE('ANALISE AGENTE'!$C7),0),TIME(HOUR(AJ5),MINUTE(AJ5),0)=TIME(HOUR('ANALISE AGENTE'!$J7),MINUTE('ANALISE AGENTE'!$J7),0)),1,IF(OR(TIME(HOUR(AJ5),MINUTE(AJ5),0)=TIME(HOUR('ANALISE AGENTE'!$D7),MINUTE('ANALISE AGENTE'!$D7),0),TIME(HOUR(AJ5),MINUTE(AJ5),0)=TIME(HOUR('ANALISE AGENTE'!$E7),MINUTE('ANALISE AGENTE'!$E7),0)),2,IF(OR(TIME(HOUR(AJ5),MINUTE(AJ5),0)=TIME(HOUR('ANALISE AGENTE'!$F7),MINUTE('ANALISE AGENTE'!$F7),0),TIME(HOUR(AJ5),MINUTE(AJ5),0)=TIME(HOUR('ANALISE AGENTE'!$G7),MINUTE('ANALISE AGENTE'!$G7),0)),3,IF(OR(TIME(HOUR(AJ5),MINUTE(AJ5),0)=TIME(HOUR('ANALISE AGENTE'!$H7),MINUTE('ANALISE AGENTE'!$H7),0),TIME(HOUR(AJ5),MINUTE(AJ5),0)=TIME(HOUR('ANALISE AGENTE'!$I7),MINUTE('ANALISE AGENTE'!$I7),0)),2,0))))</f>
        <v>0</v>
      </c>
      <c r="AK6" s="30">
        <f>IF(OR(TIME(HOUR(AK5),MINUTE(AK5),0)=TIME(HOUR('ANALISE AGENTE'!$C7),MINUTE('ANALISE AGENTE'!$C7),0),TIME(HOUR(AK5),MINUTE(AK5),0)=TIME(HOUR('ANALISE AGENTE'!$J7),MINUTE('ANALISE AGENTE'!$J7),0)),1,IF(OR(TIME(HOUR(AK5),MINUTE(AK5),0)=TIME(HOUR('ANALISE AGENTE'!$D7),MINUTE('ANALISE AGENTE'!$D7),0),TIME(HOUR(AK5),MINUTE(AK5),0)=TIME(HOUR('ANALISE AGENTE'!$E7),MINUTE('ANALISE AGENTE'!$E7),0)),2,IF(OR(TIME(HOUR(AK5),MINUTE(AK5),0)=TIME(HOUR('ANALISE AGENTE'!$F7),MINUTE('ANALISE AGENTE'!$F7),0),TIME(HOUR(AK5),MINUTE(AK5),0)=TIME(HOUR('ANALISE AGENTE'!$G7),MINUTE('ANALISE AGENTE'!$G7),0)),3,IF(OR(TIME(HOUR(AK5),MINUTE(AK5),0)=TIME(HOUR('ANALISE AGENTE'!$H7),MINUTE('ANALISE AGENTE'!$H7),0),TIME(HOUR(AK5),MINUTE(AK5),0)=TIME(HOUR('ANALISE AGENTE'!$I7),MINUTE('ANALISE AGENTE'!$I7),0)),2,0))))</f>
        <v>0</v>
      </c>
      <c r="AL6" s="30">
        <f>IF(OR(TIME(HOUR(AL5),MINUTE(AL5),0)=TIME(HOUR('ANALISE AGENTE'!$C7),MINUTE('ANALISE AGENTE'!$C7),0),TIME(HOUR(AL5),MINUTE(AL5),0)=TIME(HOUR('ANALISE AGENTE'!$J7),MINUTE('ANALISE AGENTE'!$J7),0)),1,IF(OR(TIME(HOUR(AL5),MINUTE(AL5),0)=TIME(HOUR('ANALISE AGENTE'!$D7),MINUTE('ANALISE AGENTE'!$D7),0),TIME(HOUR(AL5),MINUTE(AL5),0)=TIME(HOUR('ANALISE AGENTE'!$E7),MINUTE('ANALISE AGENTE'!$E7),0)),2,IF(OR(TIME(HOUR(AL5),MINUTE(AL5),0)=TIME(HOUR('ANALISE AGENTE'!$F7),MINUTE('ANALISE AGENTE'!$F7),0),TIME(HOUR(AL5),MINUTE(AL5),0)=TIME(HOUR('ANALISE AGENTE'!$G7),MINUTE('ANALISE AGENTE'!$G7),0)),3,IF(OR(TIME(HOUR(AL5),MINUTE(AL5),0)=TIME(HOUR('ANALISE AGENTE'!$H7),MINUTE('ANALISE AGENTE'!$H7),0),TIME(HOUR(AL5),MINUTE(AL5),0)=TIME(HOUR('ANALISE AGENTE'!$I7),MINUTE('ANALISE AGENTE'!$I7),0)),2,0))))</f>
        <v>0</v>
      </c>
      <c r="AM6" s="30">
        <f>IF(OR(TIME(HOUR(AM5),MINUTE(AM5),0)=TIME(HOUR('ANALISE AGENTE'!$C7),MINUTE('ANALISE AGENTE'!$C7),0),TIME(HOUR(AM5),MINUTE(AM5),0)=TIME(HOUR('ANALISE AGENTE'!$J7),MINUTE('ANALISE AGENTE'!$J7),0)),1,IF(OR(TIME(HOUR(AM5),MINUTE(AM5),0)=TIME(HOUR('ANALISE AGENTE'!$D7),MINUTE('ANALISE AGENTE'!$D7),0),TIME(HOUR(AM5),MINUTE(AM5),0)=TIME(HOUR('ANALISE AGENTE'!$E7),MINUTE('ANALISE AGENTE'!$E7),0)),2,IF(OR(TIME(HOUR(AM5),MINUTE(AM5),0)=TIME(HOUR('ANALISE AGENTE'!$F7),MINUTE('ANALISE AGENTE'!$F7),0),TIME(HOUR(AM5),MINUTE(AM5),0)=TIME(HOUR('ANALISE AGENTE'!$G7),MINUTE('ANALISE AGENTE'!$G7),0)),3,IF(OR(TIME(HOUR(AM5),MINUTE(AM5),0)=TIME(HOUR('ANALISE AGENTE'!$H7),MINUTE('ANALISE AGENTE'!$H7),0),TIME(HOUR(AM5),MINUTE(AM5),0)=TIME(HOUR('ANALISE AGENTE'!$I7),MINUTE('ANALISE AGENTE'!$I7),0)),2,0))))</f>
        <v>0</v>
      </c>
      <c r="AN6" s="30">
        <f>IF(OR(TIME(HOUR(AN5),MINUTE(AN5),0)=TIME(HOUR('ANALISE AGENTE'!$C7),MINUTE('ANALISE AGENTE'!$C7),0),TIME(HOUR(AN5),MINUTE(AN5),0)=TIME(HOUR('ANALISE AGENTE'!$J7),MINUTE('ANALISE AGENTE'!$J7),0)),1,IF(OR(TIME(HOUR(AN5),MINUTE(AN5),0)=TIME(HOUR('ANALISE AGENTE'!$D7),MINUTE('ANALISE AGENTE'!$D7),0),TIME(HOUR(AN5),MINUTE(AN5),0)=TIME(HOUR('ANALISE AGENTE'!$E7),MINUTE('ANALISE AGENTE'!$E7),0)),2,IF(OR(TIME(HOUR(AN5),MINUTE(AN5),0)=TIME(HOUR('ANALISE AGENTE'!$F7),MINUTE('ANALISE AGENTE'!$F7),0),TIME(HOUR(AN5),MINUTE(AN5),0)=TIME(HOUR('ANALISE AGENTE'!$G7),MINUTE('ANALISE AGENTE'!$G7),0)),3,IF(OR(TIME(HOUR(AN5),MINUTE(AN5),0)=TIME(HOUR('ANALISE AGENTE'!$H7),MINUTE('ANALISE AGENTE'!$H7),0),TIME(HOUR(AN5),MINUTE(AN5),0)=TIME(HOUR('ANALISE AGENTE'!$I7),MINUTE('ANALISE AGENTE'!$I7),0)),2,0))))</f>
        <v>0</v>
      </c>
      <c r="AO6" s="30">
        <f>IF(OR(TIME(HOUR(AO5),MINUTE(AO5),0)=TIME(HOUR('ANALISE AGENTE'!$C7),MINUTE('ANALISE AGENTE'!$C7),0),TIME(HOUR(AO5),MINUTE(AO5),0)=TIME(HOUR('ANALISE AGENTE'!$J7),MINUTE('ANALISE AGENTE'!$J7),0)),1,IF(OR(TIME(HOUR(AO5),MINUTE(AO5),0)=TIME(HOUR('ANALISE AGENTE'!$D7),MINUTE('ANALISE AGENTE'!$D7),0),TIME(HOUR(AO5),MINUTE(AO5),0)=TIME(HOUR('ANALISE AGENTE'!$E7),MINUTE('ANALISE AGENTE'!$E7),0)),2,IF(OR(TIME(HOUR(AO5),MINUTE(AO5),0)=TIME(HOUR('ANALISE AGENTE'!$F7),MINUTE('ANALISE AGENTE'!$F7),0),TIME(HOUR(AO5),MINUTE(AO5),0)=TIME(HOUR('ANALISE AGENTE'!$G7),MINUTE('ANALISE AGENTE'!$G7),0)),3,IF(OR(TIME(HOUR(AO5),MINUTE(AO5),0)=TIME(HOUR('ANALISE AGENTE'!$H7),MINUTE('ANALISE AGENTE'!$H7),0),TIME(HOUR(AO5),MINUTE(AO5),0)=TIME(HOUR('ANALISE AGENTE'!$I7),MINUTE('ANALISE AGENTE'!$I7),0)),2,0))))</f>
        <v>0</v>
      </c>
      <c r="AP6" s="30">
        <f>IF(OR(TIME(HOUR(AP5),MINUTE(AP5),0)=TIME(HOUR('ANALISE AGENTE'!$C7),MINUTE('ANALISE AGENTE'!$C7),0),TIME(HOUR(AP5),MINUTE(AP5),0)=TIME(HOUR('ANALISE AGENTE'!$J7),MINUTE('ANALISE AGENTE'!$J7),0)),1,IF(OR(TIME(HOUR(AP5),MINUTE(AP5),0)=TIME(HOUR('ANALISE AGENTE'!$D7),MINUTE('ANALISE AGENTE'!$D7),0),TIME(HOUR(AP5),MINUTE(AP5),0)=TIME(HOUR('ANALISE AGENTE'!$E7),MINUTE('ANALISE AGENTE'!$E7),0)),2,IF(OR(TIME(HOUR(AP5),MINUTE(AP5),0)=TIME(HOUR('ANALISE AGENTE'!$F7),MINUTE('ANALISE AGENTE'!$F7),0),TIME(HOUR(AP5),MINUTE(AP5),0)=TIME(HOUR('ANALISE AGENTE'!$G7),MINUTE('ANALISE AGENTE'!$G7),0)),3,IF(OR(TIME(HOUR(AP5),MINUTE(AP5),0)=TIME(HOUR('ANALISE AGENTE'!$H7),MINUTE('ANALISE AGENTE'!$H7),0),TIME(HOUR(AP5),MINUTE(AP5),0)=TIME(HOUR('ANALISE AGENTE'!$I7),MINUTE('ANALISE AGENTE'!$I7),0)),2,0))))</f>
        <v>0</v>
      </c>
      <c r="AQ6" s="30">
        <f>IF(OR(TIME(HOUR(AQ5),MINUTE(AQ5),0)=TIME(HOUR('ANALISE AGENTE'!$C7),MINUTE('ANALISE AGENTE'!$C7),0),TIME(HOUR(AQ5),MINUTE(AQ5),0)=TIME(HOUR('ANALISE AGENTE'!$J7),MINUTE('ANALISE AGENTE'!$J7),0)),1,IF(OR(TIME(HOUR(AQ5),MINUTE(AQ5),0)=TIME(HOUR('ANALISE AGENTE'!$D7),MINUTE('ANALISE AGENTE'!$D7),0),TIME(HOUR(AQ5),MINUTE(AQ5),0)=TIME(HOUR('ANALISE AGENTE'!$E7),MINUTE('ANALISE AGENTE'!$E7),0)),2,IF(OR(TIME(HOUR(AQ5),MINUTE(AQ5),0)=TIME(HOUR('ANALISE AGENTE'!$F7),MINUTE('ANALISE AGENTE'!$F7),0),TIME(HOUR(AQ5),MINUTE(AQ5),0)=TIME(HOUR('ANALISE AGENTE'!$G7),MINUTE('ANALISE AGENTE'!$G7),0)),3,IF(OR(TIME(HOUR(AQ5),MINUTE(AQ5),0)=TIME(HOUR('ANALISE AGENTE'!$H7),MINUTE('ANALISE AGENTE'!$H7),0),TIME(HOUR(AQ5),MINUTE(AQ5),0)=TIME(HOUR('ANALISE AGENTE'!$I7),MINUTE('ANALISE AGENTE'!$I7),0)),2,0))))</f>
        <v>0</v>
      </c>
      <c r="AR6" s="30">
        <f>IF(OR(TIME(HOUR(AR5),MINUTE(AR5),0)=TIME(HOUR('ANALISE AGENTE'!$C7),MINUTE('ANALISE AGENTE'!$C7),0),TIME(HOUR(AR5),MINUTE(AR5),0)=TIME(HOUR('ANALISE AGENTE'!$J7),MINUTE('ANALISE AGENTE'!$J7),0)),1,IF(OR(TIME(HOUR(AR5),MINUTE(AR5),0)=TIME(HOUR('ANALISE AGENTE'!$D7),MINUTE('ANALISE AGENTE'!$D7),0),TIME(HOUR(AR5),MINUTE(AR5),0)=TIME(HOUR('ANALISE AGENTE'!$E7),MINUTE('ANALISE AGENTE'!$E7),0)),2,IF(OR(TIME(HOUR(AR5),MINUTE(AR5),0)=TIME(HOUR('ANALISE AGENTE'!$F7),MINUTE('ANALISE AGENTE'!$F7),0),TIME(HOUR(AR5),MINUTE(AR5),0)=TIME(HOUR('ANALISE AGENTE'!$G7),MINUTE('ANALISE AGENTE'!$G7),0)),3,IF(OR(TIME(HOUR(AR5),MINUTE(AR5),0)=TIME(HOUR('ANALISE AGENTE'!$H7),MINUTE('ANALISE AGENTE'!$H7),0),TIME(HOUR(AR5),MINUTE(AR5),0)=TIME(HOUR('ANALISE AGENTE'!$I7),MINUTE('ANALISE AGENTE'!$I7),0)),2,0))))</f>
        <v>0</v>
      </c>
      <c r="AS6" s="30">
        <f>IF(OR(TIME(HOUR(AS5),MINUTE(AS5),0)=TIME(HOUR('ANALISE AGENTE'!$C7),MINUTE('ANALISE AGENTE'!$C7),0),TIME(HOUR(AS5),MINUTE(AS5),0)=TIME(HOUR('ANALISE AGENTE'!$J7),MINUTE('ANALISE AGENTE'!$J7),0)),1,IF(OR(TIME(HOUR(AS5),MINUTE(AS5),0)=TIME(HOUR('ANALISE AGENTE'!$D7),MINUTE('ANALISE AGENTE'!$D7),0),TIME(HOUR(AS5),MINUTE(AS5),0)=TIME(HOUR('ANALISE AGENTE'!$E7),MINUTE('ANALISE AGENTE'!$E7),0)),2,IF(OR(TIME(HOUR(AS5),MINUTE(AS5),0)=TIME(HOUR('ANALISE AGENTE'!$F7),MINUTE('ANALISE AGENTE'!$F7),0),TIME(HOUR(AS5),MINUTE(AS5),0)=TIME(HOUR('ANALISE AGENTE'!$G7),MINUTE('ANALISE AGENTE'!$G7),0)),3,IF(OR(TIME(HOUR(AS5),MINUTE(AS5),0)=TIME(HOUR('ANALISE AGENTE'!$H7),MINUTE('ANALISE AGENTE'!$H7),0),TIME(HOUR(AS5),MINUTE(AS5),0)=TIME(HOUR('ANALISE AGENTE'!$I7),MINUTE('ANALISE AGENTE'!$I7),0)),2,0))))</f>
        <v>0</v>
      </c>
      <c r="AT6" s="30">
        <f>IF(OR(TIME(HOUR(AT5),MINUTE(AT5),0)=TIME(HOUR('ANALISE AGENTE'!$C7),MINUTE('ANALISE AGENTE'!$C7),0),TIME(HOUR(AT5),MINUTE(AT5),0)=TIME(HOUR('ANALISE AGENTE'!$J7),MINUTE('ANALISE AGENTE'!$J7),0)),1,IF(OR(TIME(HOUR(AT5),MINUTE(AT5),0)=TIME(HOUR('ANALISE AGENTE'!$D7),MINUTE('ANALISE AGENTE'!$D7),0),TIME(HOUR(AT5),MINUTE(AT5),0)=TIME(HOUR('ANALISE AGENTE'!$E7),MINUTE('ANALISE AGENTE'!$E7),0)),2,IF(OR(TIME(HOUR(AT5),MINUTE(AT5),0)=TIME(HOUR('ANALISE AGENTE'!$F7),MINUTE('ANALISE AGENTE'!$F7),0),TIME(HOUR(AT5),MINUTE(AT5),0)=TIME(HOUR('ANALISE AGENTE'!$G7),MINUTE('ANALISE AGENTE'!$G7),0)),3,IF(OR(TIME(HOUR(AT5),MINUTE(AT5),0)=TIME(HOUR('ANALISE AGENTE'!$H7),MINUTE('ANALISE AGENTE'!$H7),0),TIME(HOUR(AT5),MINUTE(AT5),0)=TIME(HOUR('ANALISE AGENTE'!$I7),MINUTE('ANALISE AGENTE'!$I7),0)),2,0))))</f>
        <v>0</v>
      </c>
      <c r="AU6" s="30">
        <f>IF(OR(TIME(HOUR(AU5),MINUTE(AU5),0)=TIME(HOUR('ANALISE AGENTE'!$C7),MINUTE('ANALISE AGENTE'!$C7),0),TIME(HOUR(AU5),MINUTE(AU5),0)=TIME(HOUR('ANALISE AGENTE'!$J7),MINUTE('ANALISE AGENTE'!$J7),0)),1,IF(OR(TIME(HOUR(AU5),MINUTE(AU5),0)=TIME(HOUR('ANALISE AGENTE'!$D7),MINUTE('ANALISE AGENTE'!$D7),0),TIME(HOUR(AU5),MINUTE(AU5),0)=TIME(HOUR('ANALISE AGENTE'!$E7),MINUTE('ANALISE AGENTE'!$E7),0)),2,IF(OR(TIME(HOUR(AU5),MINUTE(AU5),0)=TIME(HOUR('ANALISE AGENTE'!$F7),MINUTE('ANALISE AGENTE'!$F7),0),TIME(HOUR(AU5),MINUTE(AU5),0)=TIME(HOUR('ANALISE AGENTE'!$G7),MINUTE('ANALISE AGENTE'!$G7),0)),3,IF(OR(TIME(HOUR(AU5),MINUTE(AU5),0)=TIME(HOUR('ANALISE AGENTE'!$H7),MINUTE('ANALISE AGENTE'!$H7),0),TIME(HOUR(AU5),MINUTE(AU5),0)=TIME(HOUR('ANALISE AGENTE'!$I7),MINUTE('ANALISE AGENTE'!$I7),0)),2,0))))</f>
        <v>0</v>
      </c>
      <c r="AV6" s="30">
        <f>IF(OR(TIME(HOUR(AV5),MINUTE(AV5),0)=TIME(HOUR('ANALISE AGENTE'!$C7),MINUTE('ANALISE AGENTE'!$C7),0),TIME(HOUR(AV5),MINUTE(AV5),0)=TIME(HOUR('ANALISE AGENTE'!$J7),MINUTE('ANALISE AGENTE'!$J7),0)),1,IF(OR(TIME(HOUR(AV5),MINUTE(AV5),0)=TIME(HOUR('ANALISE AGENTE'!$D7),MINUTE('ANALISE AGENTE'!$D7),0),TIME(HOUR(AV5),MINUTE(AV5),0)=TIME(HOUR('ANALISE AGENTE'!$E7),MINUTE('ANALISE AGENTE'!$E7),0)),2,IF(OR(TIME(HOUR(AV5),MINUTE(AV5),0)=TIME(HOUR('ANALISE AGENTE'!$F7),MINUTE('ANALISE AGENTE'!$F7),0),TIME(HOUR(AV5),MINUTE(AV5),0)=TIME(HOUR('ANALISE AGENTE'!$G7),MINUTE('ANALISE AGENTE'!$G7),0)),3,IF(OR(TIME(HOUR(AV5),MINUTE(AV5),0)=TIME(HOUR('ANALISE AGENTE'!$H7),MINUTE('ANALISE AGENTE'!$H7),0),TIME(HOUR(AV5),MINUTE(AV5),0)=TIME(HOUR('ANALISE AGENTE'!$I7),MINUTE('ANALISE AGENTE'!$I7),0)),2,0))))</f>
        <v>0</v>
      </c>
      <c r="AW6" s="30">
        <f>IF(OR(TIME(HOUR(AW5),MINUTE(AW5),0)=TIME(HOUR('ANALISE AGENTE'!$C7),MINUTE('ANALISE AGENTE'!$C7),0),TIME(HOUR(AW5),MINUTE(AW5),0)=TIME(HOUR('ANALISE AGENTE'!$J7),MINUTE('ANALISE AGENTE'!$J7),0)),1,IF(OR(TIME(HOUR(AW5),MINUTE(AW5),0)=TIME(HOUR('ANALISE AGENTE'!$D7),MINUTE('ANALISE AGENTE'!$D7),0),TIME(HOUR(AW5),MINUTE(AW5),0)=TIME(HOUR('ANALISE AGENTE'!$E7),MINUTE('ANALISE AGENTE'!$E7),0)),2,IF(OR(TIME(HOUR(AW5),MINUTE(AW5),0)=TIME(HOUR('ANALISE AGENTE'!$F7),MINUTE('ANALISE AGENTE'!$F7),0),TIME(HOUR(AW5),MINUTE(AW5),0)=TIME(HOUR('ANALISE AGENTE'!$G7),MINUTE('ANALISE AGENTE'!$G7),0)),3,IF(OR(TIME(HOUR(AW5),MINUTE(AW5),0)=TIME(HOUR('ANALISE AGENTE'!$H7),MINUTE('ANALISE AGENTE'!$H7),0),TIME(HOUR(AW5),MINUTE(AW5),0)=TIME(HOUR('ANALISE AGENTE'!$I7),MINUTE('ANALISE AGENTE'!$I7),0)),2,0))))</f>
        <v>0</v>
      </c>
      <c r="AX6" s="30">
        <f>IF(OR(TIME(HOUR(AX5),MINUTE(AX5),0)=TIME(HOUR('ANALISE AGENTE'!$C7),MINUTE('ANALISE AGENTE'!$C7),0),TIME(HOUR(AX5),MINUTE(AX5),0)=TIME(HOUR('ANALISE AGENTE'!$J7),MINUTE('ANALISE AGENTE'!$J7),0)),1,IF(OR(TIME(HOUR(AX5),MINUTE(AX5),0)=TIME(HOUR('ANALISE AGENTE'!$D7),MINUTE('ANALISE AGENTE'!$D7),0),TIME(HOUR(AX5),MINUTE(AX5),0)=TIME(HOUR('ANALISE AGENTE'!$E7),MINUTE('ANALISE AGENTE'!$E7),0)),2,IF(OR(TIME(HOUR(AX5),MINUTE(AX5),0)=TIME(HOUR('ANALISE AGENTE'!$F7),MINUTE('ANALISE AGENTE'!$F7),0),TIME(HOUR(AX5),MINUTE(AX5),0)=TIME(HOUR('ANALISE AGENTE'!$G7),MINUTE('ANALISE AGENTE'!$G7),0)),3,IF(OR(TIME(HOUR(AX5),MINUTE(AX5),0)=TIME(HOUR('ANALISE AGENTE'!$H7),MINUTE('ANALISE AGENTE'!$H7),0),TIME(HOUR(AX5),MINUTE(AX5),0)=TIME(HOUR('ANALISE AGENTE'!$I7),MINUTE('ANALISE AGENTE'!$I7),0)),2,0))))</f>
        <v>0</v>
      </c>
      <c r="AY6" s="30">
        <f>IF(OR(TIME(HOUR(AY5),MINUTE(AY5),0)=TIME(HOUR('ANALISE AGENTE'!$C7),MINUTE('ANALISE AGENTE'!$C7),0),TIME(HOUR(AY5),MINUTE(AY5),0)=TIME(HOUR('ANALISE AGENTE'!$J7),MINUTE('ANALISE AGENTE'!$J7),0)),1,IF(OR(TIME(HOUR(AY5),MINUTE(AY5),0)=TIME(HOUR('ANALISE AGENTE'!$D7),MINUTE('ANALISE AGENTE'!$D7),0),TIME(HOUR(AY5),MINUTE(AY5),0)=TIME(HOUR('ANALISE AGENTE'!$E7),MINUTE('ANALISE AGENTE'!$E7),0)),2,IF(OR(TIME(HOUR(AY5),MINUTE(AY5),0)=TIME(HOUR('ANALISE AGENTE'!$F7),MINUTE('ANALISE AGENTE'!$F7),0),TIME(HOUR(AY5),MINUTE(AY5),0)=TIME(HOUR('ANALISE AGENTE'!$G7),MINUTE('ANALISE AGENTE'!$G7),0)),3,IF(OR(TIME(HOUR(AY5),MINUTE(AY5),0)=TIME(HOUR('ANALISE AGENTE'!$H7),MINUTE('ANALISE AGENTE'!$H7),0),TIME(HOUR(AY5),MINUTE(AY5),0)=TIME(HOUR('ANALISE AGENTE'!$I7),MINUTE('ANALISE AGENTE'!$I7),0)),2,0))))</f>
        <v>0</v>
      </c>
      <c r="AZ6" s="30">
        <f>IF(OR(TIME(HOUR(AZ5),MINUTE(AZ5),0)=TIME(HOUR('ANALISE AGENTE'!$C7),MINUTE('ANALISE AGENTE'!$C7),0),TIME(HOUR(AZ5),MINUTE(AZ5),0)=TIME(HOUR('ANALISE AGENTE'!$J7),MINUTE('ANALISE AGENTE'!$J7),0)),1,IF(OR(TIME(HOUR(AZ5),MINUTE(AZ5),0)=TIME(HOUR('ANALISE AGENTE'!$D7),MINUTE('ANALISE AGENTE'!$D7),0),TIME(HOUR(AZ5),MINUTE(AZ5),0)=TIME(HOUR('ANALISE AGENTE'!$E7),MINUTE('ANALISE AGENTE'!$E7),0)),2,IF(OR(TIME(HOUR(AZ5),MINUTE(AZ5),0)=TIME(HOUR('ANALISE AGENTE'!$F7),MINUTE('ANALISE AGENTE'!$F7),0),TIME(HOUR(AZ5),MINUTE(AZ5),0)=TIME(HOUR('ANALISE AGENTE'!$G7),MINUTE('ANALISE AGENTE'!$G7),0)),3,IF(OR(TIME(HOUR(AZ5),MINUTE(AZ5),0)=TIME(HOUR('ANALISE AGENTE'!$H7),MINUTE('ANALISE AGENTE'!$H7),0),TIME(HOUR(AZ5),MINUTE(AZ5),0)=TIME(HOUR('ANALISE AGENTE'!$I7),MINUTE('ANALISE AGENTE'!$I7),0)),2,0))))</f>
        <v>0</v>
      </c>
      <c r="BA6" s="30">
        <f>IF(OR(TIME(HOUR(BA5),MINUTE(BA5),0)=TIME(HOUR('ANALISE AGENTE'!$C7),MINUTE('ANALISE AGENTE'!$C7),0),TIME(HOUR(BA5),MINUTE(BA5),0)=TIME(HOUR('ANALISE AGENTE'!$J7),MINUTE('ANALISE AGENTE'!$J7),0)),1,IF(OR(TIME(HOUR(BA5),MINUTE(BA5),0)=TIME(HOUR('ANALISE AGENTE'!$D7),MINUTE('ANALISE AGENTE'!$D7),0),TIME(HOUR(BA5),MINUTE(BA5),0)=TIME(HOUR('ANALISE AGENTE'!$E7),MINUTE('ANALISE AGENTE'!$E7),0)),2,IF(OR(TIME(HOUR(BA5),MINUTE(BA5),0)=TIME(HOUR('ANALISE AGENTE'!$F7),MINUTE('ANALISE AGENTE'!$F7),0),TIME(HOUR(BA5),MINUTE(BA5),0)=TIME(HOUR('ANALISE AGENTE'!$G7),MINUTE('ANALISE AGENTE'!$G7),0)),3,IF(OR(TIME(HOUR(BA5),MINUTE(BA5),0)=TIME(HOUR('ANALISE AGENTE'!$H7),MINUTE('ANALISE AGENTE'!$H7),0),TIME(HOUR(BA5),MINUTE(BA5),0)=TIME(HOUR('ANALISE AGENTE'!$I7),MINUTE('ANALISE AGENTE'!$I7),0)),2,0))))</f>
        <v>0</v>
      </c>
      <c r="BB6" s="30">
        <f>IF(OR(TIME(HOUR(BB5),MINUTE(BB5),0)=TIME(HOUR('ANALISE AGENTE'!$C7),MINUTE('ANALISE AGENTE'!$C7),0),TIME(HOUR(BB5),MINUTE(BB5),0)=TIME(HOUR('ANALISE AGENTE'!$J7),MINUTE('ANALISE AGENTE'!$J7),0)),1,IF(OR(TIME(HOUR(BB5),MINUTE(BB5),0)=TIME(HOUR('ANALISE AGENTE'!$D7),MINUTE('ANALISE AGENTE'!$D7),0),TIME(HOUR(BB5),MINUTE(BB5),0)=TIME(HOUR('ANALISE AGENTE'!$E7),MINUTE('ANALISE AGENTE'!$E7),0)),2,IF(OR(TIME(HOUR(BB5),MINUTE(BB5),0)=TIME(HOUR('ANALISE AGENTE'!$F7),MINUTE('ANALISE AGENTE'!$F7),0),TIME(HOUR(BB5),MINUTE(BB5),0)=TIME(HOUR('ANALISE AGENTE'!$G7),MINUTE('ANALISE AGENTE'!$G7),0)),3,IF(OR(TIME(HOUR(BB5),MINUTE(BB5),0)=TIME(HOUR('ANALISE AGENTE'!$H7),MINUTE('ANALISE AGENTE'!$H7),0),TIME(HOUR(BB5),MINUTE(BB5),0)=TIME(HOUR('ANALISE AGENTE'!$I7),MINUTE('ANALISE AGENTE'!$I7),0)),2,0))))</f>
        <v>0</v>
      </c>
      <c r="BC6" s="30">
        <f>IF(OR(TIME(HOUR(BC5),MINUTE(BC5),0)=TIME(HOUR('ANALISE AGENTE'!$C7),MINUTE('ANALISE AGENTE'!$C7),0),TIME(HOUR(BC5),MINUTE(BC5),0)=TIME(HOUR('ANALISE AGENTE'!$J7),MINUTE('ANALISE AGENTE'!$J7),0)),1,IF(OR(TIME(HOUR(BC5),MINUTE(BC5),0)=TIME(HOUR('ANALISE AGENTE'!$D7),MINUTE('ANALISE AGENTE'!$D7),0),TIME(HOUR(BC5),MINUTE(BC5),0)=TIME(HOUR('ANALISE AGENTE'!$E7),MINUTE('ANALISE AGENTE'!$E7),0)),2,IF(OR(TIME(HOUR(BC5),MINUTE(BC5),0)=TIME(HOUR('ANALISE AGENTE'!$F7),MINUTE('ANALISE AGENTE'!$F7),0),TIME(HOUR(BC5),MINUTE(BC5),0)=TIME(HOUR('ANALISE AGENTE'!$G7),MINUTE('ANALISE AGENTE'!$G7),0)),3,IF(OR(TIME(HOUR(BC5),MINUTE(BC5),0)=TIME(HOUR('ANALISE AGENTE'!$H7),MINUTE('ANALISE AGENTE'!$H7),0),TIME(HOUR(BC5),MINUTE(BC5),0)=TIME(HOUR('ANALISE AGENTE'!$I7),MINUTE('ANALISE AGENTE'!$I7),0)),2,0))))</f>
        <v>0</v>
      </c>
      <c r="BD6" s="30">
        <f>IF(OR(TIME(HOUR(BD5),MINUTE(BD5),0)=TIME(HOUR('ANALISE AGENTE'!$C7),MINUTE('ANALISE AGENTE'!$C7),0),TIME(HOUR(BD5),MINUTE(BD5),0)=TIME(HOUR('ANALISE AGENTE'!$J7),MINUTE('ANALISE AGENTE'!$J7),0)),1,IF(OR(TIME(HOUR(BD5),MINUTE(BD5),0)=TIME(HOUR('ANALISE AGENTE'!$D7),MINUTE('ANALISE AGENTE'!$D7),0),TIME(HOUR(BD5),MINUTE(BD5),0)=TIME(HOUR('ANALISE AGENTE'!$E7),MINUTE('ANALISE AGENTE'!$E7),0)),2,IF(OR(TIME(HOUR(BD5),MINUTE(BD5),0)=TIME(HOUR('ANALISE AGENTE'!$F7),MINUTE('ANALISE AGENTE'!$F7),0),TIME(HOUR(BD5),MINUTE(BD5),0)=TIME(HOUR('ANALISE AGENTE'!$G7),MINUTE('ANALISE AGENTE'!$G7),0)),3,IF(OR(TIME(HOUR(BD5),MINUTE(BD5),0)=TIME(HOUR('ANALISE AGENTE'!$H7),MINUTE('ANALISE AGENTE'!$H7),0),TIME(HOUR(BD5),MINUTE(BD5),0)=TIME(HOUR('ANALISE AGENTE'!$I7),MINUTE('ANALISE AGENTE'!$I7),0)),2,0))))</f>
        <v>0</v>
      </c>
      <c r="BE6" s="30">
        <f>IF(OR(TIME(HOUR(BE5),MINUTE(BE5),0)=TIME(HOUR('ANALISE AGENTE'!$C7),MINUTE('ANALISE AGENTE'!$C7),0),TIME(HOUR(BE5),MINUTE(BE5),0)=TIME(HOUR('ANALISE AGENTE'!$J7),MINUTE('ANALISE AGENTE'!$J7),0)),1,IF(OR(TIME(HOUR(BE5),MINUTE(BE5),0)=TIME(HOUR('ANALISE AGENTE'!$D7),MINUTE('ANALISE AGENTE'!$D7),0),TIME(HOUR(BE5),MINUTE(BE5),0)=TIME(HOUR('ANALISE AGENTE'!$E7),MINUTE('ANALISE AGENTE'!$E7),0)),2,IF(OR(TIME(HOUR(BE5),MINUTE(BE5),0)=TIME(HOUR('ANALISE AGENTE'!$F7),MINUTE('ANALISE AGENTE'!$F7),0),TIME(HOUR(BE5),MINUTE(BE5),0)=TIME(HOUR('ANALISE AGENTE'!$G7),MINUTE('ANALISE AGENTE'!$G7),0)),3,IF(OR(TIME(HOUR(BE5),MINUTE(BE5),0)=TIME(HOUR('ANALISE AGENTE'!$H7),MINUTE('ANALISE AGENTE'!$H7),0),TIME(HOUR(BE5),MINUTE(BE5),0)=TIME(HOUR('ANALISE AGENTE'!$I7),MINUTE('ANALISE AGENTE'!$I7),0)),2,0))))</f>
        <v>0</v>
      </c>
      <c r="BF6" s="30">
        <f>IF(OR(TIME(HOUR(BF5),MINUTE(BF5),0)=TIME(HOUR('ANALISE AGENTE'!$C7),MINUTE('ANALISE AGENTE'!$C7),0),TIME(HOUR(BF5),MINUTE(BF5),0)=TIME(HOUR('ANALISE AGENTE'!$J7),MINUTE('ANALISE AGENTE'!$J7),0)),1,IF(OR(TIME(HOUR(BF5),MINUTE(BF5),0)=TIME(HOUR('ANALISE AGENTE'!$D7),MINUTE('ANALISE AGENTE'!$D7),0),TIME(HOUR(BF5),MINUTE(BF5),0)=TIME(HOUR('ANALISE AGENTE'!$E7),MINUTE('ANALISE AGENTE'!$E7),0)),2,IF(OR(TIME(HOUR(BF5),MINUTE(BF5),0)=TIME(HOUR('ANALISE AGENTE'!$F7),MINUTE('ANALISE AGENTE'!$F7),0),TIME(HOUR(BF5),MINUTE(BF5),0)=TIME(HOUR('ANALISE AGENTE'!$G7),MINUTE('ANALISE AGENTE'!$G7),0)),3,IF(OR(TIME(HOUR(BF5),MINUTE(BF5),0)=TIME(HOUR('ANALISE AGENTE'!$H7),MINUTE('ANALISE AGENTE'!$H7),0),TIME(HOUR(BF5),MINUTE(BF5),0)=TIME(HOUR('ANALISE AGENTE'!$I7),MINUTE('ANALISE AGENTE'!$I7),0)),2,0))))</f>
        <v>0</v>
      </c>
      <c r="BG6" s="30">
        <f>IF(OR(TIME(HOUR(BG5),MINUTE(BG5),0)=TIME(HOUR('ANALISE AGENTE'!$C7),MINUTE('ANALISE AGENTE'!$C7),0),TIME(HOUR(BG5),MINUTE(BG5),0)=TIME(HOUR('ANALISE AGENTE'!$J7),MINUTE('ANALISE AGENTE'!$J7),0)),1,IF(OR(TIME(HOUR(BG5),MINUTE(BG5),0)=TIME(HOUR('ANALISE AGENTE'!$D7),MINUTE('ANALISE AGENTE'!$D7),0),TIME(HOUR(BG5),MINUTE(BG5),0)=TIME(HOUR('ANALISE AGENTE'!$E7),MINUTE('ANALISE AGENTE'!$E7),0)),2,IF(OR(TIME(HOUR(BG5),MINUTE(BG5),0)=TIME(HOUR('ANALISE AGENTE'!$F7),MINUTE('ANALISE AGENTE'!$F7),0),TIME(HOUR(BG5),MINUTE(BG5),0)=TIME(HOUR('ANALISE AGENTE'!$G7),MINUTE('ANALISE AGENTE'!$G7),0)),3,IF(OR(TIME(HOUR(BG5),MINUTE(BG5),0)=TIME(HOUR('ANALISE AGENTE'!$H7),MINUTE('ANALISE AGENTE'!$H7),0),TIME(HOUR(BG5),MINUTE(BG5),0)=TIME(HOUR('ANALISE AGENTE'!$I7),MINUTE('ANALISE AGENTE'!$I7),0)),2,0))))</f>
        <v>0</v>
      </c>
      <c r="BH6" s="30">
        <f>IF(OR(TIME(HOUR(BH5),MINUTE(BH5),0)=TIME(HOUR('ANALISE AGENTE'!$C7),MINUTE('ANALISE AGENTE'!$C7),0),TIME(HOUR(BH5),MINUTE(BH5),0)=TIME(HOUR('ANALISE AGENTE'!$J7),MINUTE('ANALISE AGENTE'!$J7),0)),1,IF(OR(TIME(HOUR(BH5),MINUTE(BH5),0)=TIME(HOUR('ANALISE AGENTE'!$D7),MINUTE('ANALISE AGENTE'!$D7),0),TIME(HOUR(BH5),MINUTE(BH5),0)=TIME(HOUR('ANALISE AGENTE'!$E7),MINUTE('ANALISE AGENTE'!$E7),0)),2,IF(OR(TIME(HOUR(BH5),MINUTE(BH5),0)=TIME(HOUR('ANALISE AGENTE'!$F7),MINUTE('ANALISE AGENTE'!$F7),0),TIME(HOUR(BH5),MINUTE(BH5),0)=TIME(HOUR('ANALISE AGENTE'!$G7),MINUTE('ANALISE AGENTE'!$G7),0)),3,IF(OR(TIME(HOUR(BH5),MINUTE(BH5),0)=TIME(HOUR('ANALISE AGENTE'!$H7),MINUTE('ANALISE AGENTE'!$H7),0),TIME(HOUR(BH5),MINUTE(BH5),0)=TIME(HOUR('ANALISE AGENTE'!$I7),MINUTE('ANALISE AGENTE'!$I7),0)),2,0))))</f>
        <v>0</v>
      </c>
      <c r="BI6" s="30">
        <f>IF(OR(TIME(HOUR(BI5),MINUTE(BI5),0)=TIME(HOUR('ANALISE AGENTE'!$C7),MINUTE('ANALISE AGENTE'!$C7),0),TIME(HOUR(BI5),MINUTE(BI5),0)=TIME(HOUR('ANALISE AGENTE'!$J7),MINUTE('ANALISE AGENTE'!$J7),0)),1,IF(OR(TIME(HOUR(BI5),MINUTE(BI5),0)=TIME(HOUR('ANALISE AGENTE'!$D7),MINUTE('ANALISE AGENTE'!$D7),0),TIME(HOUR(BI5),MINUTE(BI5),0)=TIME(HOUR('ANALISE AGENTE'!$E7),MINUTE('ANALISE AGENTE'!$E7),0)),2,IF(OR(TIME(HOUR(BI5),MINUTE(BI5),0)=TIME(HOUR('ANALISE AGENTE'!$F7),MINUTE('ANALISE AGENTE'!$F7),0),TIME(HOUR(BI5),MINUTE(BI5),0)=TIME(HOUR('ANALISE AGENTE'!$G7),MINUTE('ANALISE AGENTE'!$G7),0)),3,IF(OR(TIME(HOUR(BI5),MINUTE(BI5),0)=TIME(HOUR('ANALISE AGENTE'!$H7),MINUTE('ANALISE AGENTE'!$H7),0),TIME(HOUR(BI5),MINUTE(BI5),0)=TIME(HOUR('ANALISE AGENTE'!$I7),MINUTE('ANALISE AGENTE'!$I7),0)),2,0))))</f>
        <v>0</v>
      </c>
      <c r="BJ6" s="30">
        <f>IF(OR(TIME(HOUR(BJ5),MINUTE(BJ5),0)=TIME(HOUR('ANALISE AGENTE'!$C7),MINUTE('ANALISE AGENTE'!$C7),0),TIME(HOUR(BJ5),MINUTE(BJ5),0)=TIME(HOUR('ANALISE AGENTE'!$J7),MINUTE('ANALISE AGENTE'!$J7),0)),1,IF(OR(TIME(HOUR(BJ5),MINUTE(BJ5),0)=TIME(HOUR('ANALISE AGENTE'!$D7),MINUTE('ANALISE AGENTE'!$D7),0),TIME(HOUR(BJ5),MINUTE(BJ5),0)=TIME(HOUR('ANALISE AGENTE'!$E7),MINUTE('ANALISE AGENTE'!$E7),0)),2,IF(OR(TIME(HOUR(BJ5),MINUTE(BJ5),0)=TIME(HOUR('ANALISE AGENTE'!$F7),MINUTE('ANALISE AGENTE'!$F7),0),TIME(HOUR(BJ5),MINUTE(BJ5),0)=TIME(HOUR('ANALISE AGENTE'!$G7),MINUTE('ANALISE AGENTE'!$G7),0)),3,IF(OR(TIME(HOUR(BJ5),MINUTE(BJ5),0)=TIME(HOUR('ANALISE AGENTE'!$H7),MINUTE('ANALISE AGENTE'!$H7),0),TIME(HOUR(BJ5),MINUTE(BJ5),0)=TIME(HOUR('ANALISE AGENTE'!$I7),MINUTE('ANALISE AGENTE'!$I7),0)),2,0))))</f>
        <v>0</v>
      </c>
      <c r="BK6" s="30">
        <f>IF(OR(TIME(HOUR(BK5),MINUTE(BK5),0)=TIME(HOUR('ANALISE AGENTE'!$C7),MINUTE('ANALISE AGENTE'!$C7),0),TIME(HOUR(BK5),MINUTE(BK5),0)=TIME(HOUR('ANALISE AGENTE'!$J7),MINUTE('ANALISE AGENTE'!$J7),0)),1,IF(OR(TIME(HOUR(BK5),MINUTE(BK5),0)=TIME(HOUR('ANALISE AGENTE'!$D7),MINUTE('ANALISE AGENTE'!$D7),0),TIME(HOUR(BK5),MINUTE(BK5),0)=TIME(HOUR('ANALISE AGENTE'!$E7),MINUTE('ANALISE AGENTE'!$E7),0)),2,IF(OR(TIME(HOUR(BK5),MINUTE(BK5),0)=TIME(HOUR('ANALISE AGENTE'!$F7),MINUTE('ANALISE AGENTE'!$F7),0),TIME(HOUR(BK5),MINUTE(BK5),0)=TIME(HOUR('ANALISE AGENTE'!$G7),MINUTE('ANALISE AGENTE'!$G7),0)),3,IF(OR(TIME(HOUR(BK5),MINUTE(BK5),0)=TIME(HOUR('ANALISE AGENTE'!$H7),MINUTE('ANALISE AGENTE'!$H7),0),TIME(HOUR(BK5),MINUTE(BK5),0)=TIME(HOUR('ANALISE AGENTE'!$I7),MINUTE('ANALISE AGENTE'!$I7),0)),2,0))))</f>
        <v>0</v>
      </c>
      <c r="BL6" s="30">
        <f>IF(OR(TIME(HOUR(BL5),MINUTE(BL5),0)=TIME(HOUR('ANALISE AGENTE'!$C7),MINUTE('ANALISE AGENTE'!$C7),0),TIME(HOUR(BL5),MINUTE(BL5),0)=TIME(HOUR('ANALISE AGENTE'!$J7),MINUTE('ANALISE AGENTE'!$J7),0)),1,IF(OR(TIME(HOUR(BL5),MINUTE(BL5),0)=TIME(HOUR('ANALISE AGENTE'!$D7),MINUTE('ANALISE AGENTE'!$D7),0),TIME(HOUR(BL5),MINUTE(BL5),0)=TIME(HOUR('ANALISE AGENTE'!$E7),MINUTE('ANALISE AGENTE'!$E7),0)),2,IF(OR(TIME(HOUR(BL5),MINUTE(BL5),0)=TIME(HOUR('ANALISE AGENTE'!$F7),MINUTE('ANALISE AGENTE'!$F7),0),TIME(HOUR(BL5),MINUTE(BL5),0)=TIME(HOUR('ANALISE AGENTE'!$G7),MINUTE('ANALISE AGENTE'!$G7),0)),3,IF(OR(TIME(HOUR(BL5),MINUTE(BL5),0)=TIME(HOUR('ANALISE AGENTE'!$H7),MINUTE('ANALISE AGENTE'!$H7),0),TIME(HOUR(BL5),MINUTE(BL5),0)=TIME(HOUR('ANALISE AGENTE'!$I7),MINUTE('ANALISE AGENTE'!$I7),0)),2,0))))</f>
        <v>0</v>
      </c>
      <c r="BM6" s="30">
        <f>IF(OR(TIME(HOUR(BM5),MINUTE(BM5),0)=TIME(HOUR('ANALISE AGENTE'!$C7),MINUTE('ANALISE AGENTE'!$C7),0),TIME(HOUR(BM5),MINUTE(BM5),0)=TIME(HOUR('ANALISE AGENTE'!$J7),MINUTE('ANALISE AGENTE'!$J7),0)),1,IF(OR(TIME(HOUR(BM5),MINUTE(BM5),0)=TIME(HOUR('ANALISE AGENTE'!$D7),MINUTE('ANALISE AGENTE'!$D7),0),TIME(HOUR(BM5),MINUTE(BM5),0)=TIME(HOUR('ANALISE AGENTE'!$E7),MINUTE('ANALISE AGENTE'!$E7),0)),2,IF(OR(TIME(HOUR(BM5),MINUTE(BM5),0)=TIME(HOUR('ANALISE AGENTE'!$F7),MINUTE('ANALISE AGENTE'!$F7),0),TIME(HOUR(BM5),MINUTE(BM5),0)=TIME(HOUR('ANALISE AGENTE'!$G7),MINUTE('ANALISE AGENTE'!$G7),0)),3,IF(OR(TIME(HOUR(BM5),MINUTE(BM5),0)=TIME(HOUR('ANALISE AGENTE'!$H7),MINUTE('ANALISE AGENTE'!$H7),0),TIME(HOUR(BM5),MINUTE(BM5),0)=TIME(HOUR('ANALISE AGENTE'!$I7),MINUTE('ANALISE AGENTE'!$I7),0)),2,0))))</f>
        <v>0</v>
      </c>
      <c r="BN6" s="30">
        <f>IF(OR(TIME(HOUR(BN5),MINUTE(BN5),0)=TIME(HOUR('ANALISE AGENTE'!$C7),MINUTE('ANALISE AGENTE'!$C7),0),TIME(HOUR(BN5),MINUTE(BN5),0)=TIME(HOUR('ANALISE AGENTE'!$J7),MINUTE('ANALISE AGENTE'!$J7),0)),1,IF(OR(TIME(HOUR(BN5),MINUTE(BN5),0)=TIME(HOUR('ANALISE AGENTE'!$D7),MINUTE('ANALISE AGENTE'!$D7),0),TIME(HOUR(BN5),MINUTE(BN5),0)=TIME(HOUR('ANALISE AGENTE'!$E7),MINUTE('ANALISE AGENTE'!$E7),0)),2,IF(OR(TIME(HOUR(BN5),MINUTE(BN5),0)=TIME(HOUR('ANALISE AGENTE'!$F7),MINUTE('ANALISE AGENTE'!$F7),0),TIME(HOUR(BN5),MINUTE(BN5),0)=TIME(HOUR('ANALISE AGENTE'!$G7),MINUTE('ANALISE AGENTE'!$G7),0)),3,IF(OR(TIME(HOUR(BN5),MINUTE(BN5),0)=TIME(HOUR('ANALISE AGENTE'!$H7),MINUTE('ANALISE AGENTE'!$H7),0),TIME(HOUR(BN5),MINUTE(BN5),0)=TIME(HOUR('ANALISE AGENTE'!$I7),MINUTE('ANALISE AGENTE'!$I7),0)),2,0))))</f>
        <v>0</v>
      </c>
      <c r="BO6" s="30">
        <f>IF(OR(TIME(HOUR(BO5),MINUTE(BO5),0)=TIME(HOUR('ANALISE AGENTE'!$C7),MINUTE('ANALISE AGENTE'!$C7),0),TIME(HOUR(BO5),MINUTE(BO5),0)=TIME(HOUR('ANALISE AGENTE'!$J7),MINUTE('ANALISE AGENTE'!$J7),0)),1,IF(OR(TIME(HOUR(BO5),MINUTE(BO5),0)=TIME(HOUR('ANALISE AGENTE'!$D7),MINUTE('ANALISE AGENTE'!$D7),0),TIME(HOUR(BO5),MINUTE(BO5),0)=TIME(HOUR('ANALISE AGENTE'!$E7),MINUTE('ANALISE AGENTE'!$E7),0)),2,IF(OR(TIME(HOUR(BO5),MINUTE(BO5),0)=TIME(HOUR('ANALISE AGENTE'!$F7),MINUTE('ANALISE AGENTE'!$F7),0),TIME(HOUR(BO5),MINUTE(BO5),0)=TIME(HOUR('ANALISE AGENTE'!$G7),MINUTE('ANALISE AGENTE'!$G7),0)),3,IF(OR(TIME(HOUR(BO5),MINUTE(BO5),0)=TIME(HOUR('ANALISE AGENTE'!$H7),MINUTE('ANALISE AGENTE'!$H7),0),TIME(HOUR(BO5),MINUTE(BO5),0)=TIME(HOUR('ANALISE AGENTE'!$I7),MINUTE('ANALISE AGENTE'!$I7),0)),2,0))))</f>
        <v>0</v>
      </c>
      <c r="BP6" s="30">
        <f>IF(OR(TIME(HOUR(BP5),MINUTE(BP5),0)=TIME(HOUR('ANALISE AGENTE'!$C7),MINUTE('ANALISE AGENTE'!$C7),0),TIME(HOUR(BP5),MINUTE(BP5),0)=TIME(HOUR('ANALISE AGENTE'!$J7),MINUTE('ANALISE AGENTE'!$J7),0)),1,IF(OR(TIME(HOUR(BP5),MINUTE(BP5),0)=TIME(HOUR('ANALISE AGENTE'!$D7),MINUTE('ANALISE AGENTE'!$D7),0),TIME(HOUR(BP5),MINUTE(BP5),0)=TIME(HOUR('ANALISE AGENTE'!$E7),MINUTE('ANALISE AGENTE'!$E7),0)),2,IF(OR(TIME(HOUR(BP5),MINUTE(BP5),0)=TIME(HOUR('ANALISE AGENTE'!$F7),MINUTE('ANALISE AGENTE'!$F7),0),TIME(HOUR(BP5),MINUTE(BP5),0)=TIME(HOUR('ANALISE AGENTE'!$G7),MINUTE('ANALISE AGENTE'!$G7),0)),3,IF(OR(TIME(HOUR(BP5),MINUTE(BP5),0)=TIME(HOUR('ANALISE AGENTE'!$H7),MINUTE('ANALISE AGENTE'!$H7),0),TIME(HOUR(BP5),MINUTE(BP5),0)=TIME(HOUR('ANALISE AGENTE'!$I7),MINUTE('ANALISE AGENTE'!$I7),0)),2,0))))</f>
        <v>0</v>
      </c>
      <c r="BQ6" s="30">
        <f>IF(OR(TIME(HOUR(BQ5),MINUTE(BQ5),0)=TIME(HOUR('ANALISE AGENTE'!$C7),MINUTE('ANALISE AGENTE'!$C7),0),TIME(HOUR(BQ5),MINUTE(BQ5),0)=TIME(HOUR('ANALISE AGENTE'!$J7),MINUTE('ANALISE AGENTE'!$J7),0)),1,IF(OR(TIME(HOUR(BQ5),MINUTE(BQ5),0)=TIME(HOUR('ANALISE AGENTE'!$D7),MINUTE('ANALISE AGENTE'!$D7),0),TIME(HOUR(BQ5),MINUTE(BQ5),0)=TIME(HOUR('ANALISE AGENTE'!$E7),MINUTE('ANALISE AGENTE'!$E7),0)),2,IF(OR(TIME(HOUR(BQ5),MINUTE(BQ5),0)=TIME(HOUR('ANALISE AGENTE'!$F7),MINUTE('ANALISE AGENTE'!$F7),0),TIME(HOUR(BQ5),MINUTE(BQ5),0)=TIME(HOUR('ANALISE AGENTE'!$G7),MINUTE('ANALISE AGENTE'!$G7),0)),3,IF(OR(TIME(HOUR(BQ5),MINUTE(BQ5),0)=TIME(HOUR('ANALISE AGENTE'!$H7),MINUTE('ANALISE AGENTE'!$H7),0),TIME(HOUR(BQ5),MINUTE(BQ5),0)=TIME(HOUR('ANALISE AGENTE'!$I7),MINUTE('ANALISE AGENTE'!$I7),0)),2,0))))</f>
        <v>0</v>
      </c>
      <c r="BR6" s="30">
        <f>IF(OR(TIME(HOUR(BR5),MINUTE(BR5),0)=TIME(HOUR('ANALISE AGENTE'!$C7),MINUTE('ANALISE AGENTE'!$C7),0),TIME(HOUR(BR5),MINUTE(BR5),0)=TIME(HOUR('ANALISE AGENTE'!$J7),MINUTE('ANALISE AGENTE'!$J7),0)),1,IF(OR(TIME(HOUR(BR5),MINUTE(BR5),0)=TIME(HOUR('ANALISE AGENTE'!$D7),MINUTE('ANALISE AGENTE'!$D7),0),TIME(HOUR(BR5),MINUTE(BR5),0)=TIME(HOUR('ANALISE AGENTE'!$E7),MINUTE('ANALISE AGENTE'!$E7),0)),2,IF(OR(TIME(HOUR(BR5),MINUTE(BR5),0)=TIME(HOUR('ANALISE AGENTE'!$F7),MINUTE('ANALISE AGENTE'!$F7),0),TIME(HOUR(BR5),MINUTE(BR5),0)=TIME(HOUR('ANALISE AGENTE'!$G7),MINUTE('ANALISE AGENTE'!$G7),0)),3,IF(OR(TIME(HOUR(BR5),MINUTE(BR5),0)=TIME(HOUR('ANALISE AGENTE'!$H7),MINUTE('ANALISE AGENTE'!$H7),0),TIME(HOUR(BR5),MINUTE(BR5),0)=TIME(HOUR('ANALISE AGENTE'!$I7),MINUTE('ANALISE AGENTE'!$I7),0)),2,0))))</f>
        <v>0</v>
      </c>
      <c r="BS6" s="30">
        <f>IF(OR(TIME(HOUR(BS5),MINUTE(BS5),0)=TIME(HOUR('ANALISE AGENTE'!$C7),MINUTE('ANALISE AGENTE'!$C7),0),TIME(HOUR(BS5),MINUTE(BS5),0)=TIME(HOUR('ANALISE AGENTE'!$J7),MINUTE('ANALISE AGENTE'!$J7),0)),1,IF(OR(TIME(HOUR(BS5),MINUTE(BS5),0)=TIME(HOUR('ANALISE AGENTE'!$D7),MINUTE('ANALISE AGENTE'!$D7),0),TIME(HOUR(BS5),MINUTE(BS5),0)=TIME(HOUR('ANALISE AGENTE'!$E7),MINUTE('ANALISE AGENTE'!$E7),0)),2,IF(OR(TIME(HOUR(BS5),MINUTE(BS5),0)=TIME(HOUR('ANALISE AGENTE'!$F7),MINUTE('ANALISE AGENTE'!$F7),0),TIME(HOUR(BS5),MINUTE(BS5),0)=TIME(HOUR('ANALISE AGENTE'!$G7),MINUTE('ANALISE AGENTE'!$G7),0)),3,IF(OR(TIME(HOUR(BS5),MINUTE(BS5),0)=TIME(HOUR('ANALISE AGENTE'!$H7),MINUTE('ANALISE AGENTE'!$H7),0),TIME(HOUR(BS5),MINUTE(BS5),0)=TIME(HOUR('ANALISE AGENTE'!$I7),MINUTE('ANALISE AGENTE'!$I7),0)),2,0))))</f>
        <v>0</v>
      </c>
      <c r="BT6" s="30">
        <f>IF(OR(TIME(HOUR(BT5),MINUTE(BT5),0)=TIME(HOUR('ANALISE AGENTE'!$C7),MINUTE('ANALISE AGENTE'!$C7),0),TIME(HOUR(BT5),MINUTE(BT5),0)=TIME(HOUR('ANALISE AGENTE'!$J7),MINUTE('ANALISE AGENTE'!$J7),0)),1,IF(OR(TIME(HOUR(BT5),MINUTE(BT5),0)=TIME(HOUR('ANALISE AGENTE'!$D7),MINUTE('ANALISE AGENTE'!$D7),0),TIME(HOUR(BT5),MINUTE(BT5),0)=TIME(HOUR('ANALISE AGENTE'!$E7),MINUTE('ANALISE AGENTE'!$E7),0)),2,IF(OR(TIME(HOUR(BT5),MINUTE(BT5),0)=TIME(HOUR('ANALISE AGENTE'!$F7),MINUTE('ANALISE AGENTE'!$F7),0),TIME(HOUR(BT5),MINUTE(BT5),0)=TIME(HOUR('ANALISE AGENTE'!$G7),MINUTE('ANALISE AGENTE'!$G7),0)),3,IF(OR(TIME(HOUR(BT5),MINUTE(BT5),0)=TIME(HOUR('ANALISE AGENTE'!$H7),MINUTE('ANALISE AGENTE'!$H7),0),TIME(HOUR(BT5),MINUTE(BT5),0)=TIME(HOUR('ANALISE AGENTE'!$I7),MINUTE('ANALISE AGENTE'!$I7),0)),2,0))))</f>
        <v>0</v>
      </c>
      <c r="BU6" s="30">
        <f>IF(OR(TIME(HOUR(BU5),MINUTE(BU5),0)=TIME(HOUR('ANALISE AGENTE'!$C7),MINUTE('ANALISE AGENTE'!$C7),0),TIME(HOUR(BU5),MINUTE(BU5),0)=TIME(HOUR('ANALISE AGENTE'!$J7),MINUTE('ANALISE AGENTE'!$J7),0)),1,IF(OR(TIME(HOUR(BU5),MINUTE(BU5),0)=TIME(HOUR('ANALISE AGENTE'!$D7),MINUTE('ANALISE AGENTE'!$D7),0),TIME(HOUR(BU5),MINUTE(BU5),0)=TIME(HOUR('ANALISE AGENTE'!$E7),MINUTE('ANALISE AGENTE'!$E7),0)),2,IF(OR(TIME(HOUR(BU5),MINUTE(BU5),0)=TIME(HOUR('ANALISE AGENTE'!$F7),MINUTE('ANALISE AGENTE'!$F7),0),TIME(HOUR(BU5),MINUTE(BU5),0)=TIME(HOUR('ANALISE AGENTE'!$G7),MINUTE('ANALISE AGENTE'!$G7),0)),3,IF(OR(TIME(HOUR(BU5),MINUTE(BU5),0)=TIME(HOUR('ANALISE AGENTE'!$H7),MINUTE('ANALISE AGENTE'!$H7),0),TIME(HOUR(BU5),MINUTE(BU5),0)=TIME(HOUR('ANALISE AGENTE'!$I7),MINUTE('ANALISE AGENTE'!$I7),0)),2,0))))</f>
        <v>0</v>
      </c>
      <c r="BV6" s="30">
        <f>IF(OR(TIME(HOUR(BV5),MINUTE(BV5),0)=TIME(HOUR('ANALISE AGENTE'!$C7),MINUTE('ANALISE AGENTE'!$C7),0),TIME(HOUR(BV5),MINUTE(BV5),0)=TIME(HOUR('ANALISE AGENTE'!$J7),MINUTE('ANALISE AGENTE'!$J7),0)),1,IF(OR(TIME(HOUR(BV5),MINUTE(BV5),0)=TIME(HOUR('ANALISE AGENTE'!$D7),MINUTE('ANALISE AGENTE'!$D7),0),TIME(HOUR(BV5),MINUTE(BV5),0)=TIME(HOUR('ANALISE AGENTE'!$E7),MINUTE('ANALISE AGENTE'!$E7),0)),2,IF(OR(TIME(HOUR(BV5),MINUTE(BV5),0)=TIME(HOUR('ANALISE AGENTE'!$F7),MINUTE('ANALISE AGENTE'!$F7),0),TIME(HOUR(BV5),MINUTE(BV5),0)=TIME(HOUR('ANALISE AGENTE'!$G7),MINUTE('ANALISE AGENTE'!$G7),0)),3,IF(OR(TIME(HOUR(BV5),MINUTE(BV5),0)=TIME(HOUR('ANALISE AGENTE'!$H7),MINUTE('ANALISE AGENTE'!$H7),0),TIME(HOUR(BV5),MINUTE(BV5),0)=TIME(HOUR('ANALISE AGENTE'!$I7),MINUTE('ANALISE AGENTE'!$I7),0)),2,0))))</f>
        <v>0</v>
      </c>
      <c r="BW6" s="30">
        <f>IF(OR(TIME(HOUR(BW5),MINUTE(BW5),0)=TIME(HOUR('ANALISE AGENTE'!$C7),MINUTE('ANALISE AGENTE'!$C7),0),TIME(HOUR(BW5),MINUTE(BW5),0)=TIME(HOUR('ANALISE AGENTE'!$J7),MINUTE('ANALISE AGENTE'!$J7),0)),1,IF(OR(TIME(HOUR(BW5),MINUTE(BW5),0)=TIME(HOUR('ANALISE AGENTE'!$D7),MINUTE('ANALISE AGENTE'!$D7),0),TIME(HOUR(BW5),MINUTE(BW5),0)=TIME(HOUR('ANALISE AGENTE'!$E7),MINUTE('ANALISE AGENTE'!$E7),0)),2,IF(OR(TIME(HOUR(BW5),MINUTE(BW5),0)=TIME(HOUR('ANALISE AGENTE'!$F7),MINUTE('ANALISE AGENTE'!$F7),0),TIME(HOUR(BW5),MINUTE(BW5),0)=TIME(HOUR('ANALISE AGENTE'!$G7),MINUTE('ANALISE AGENTE'!$G7),0)),3,IF(OR(TIME(HOUR(BW5),MINUTE(BW5),0)=TIME(HOUR('ANALISE AGENTE'!$H7),MINUTE('ANALISE AGENTE'!$H7),0),TIME(HOUR(BW5),MINUTE(BW5),0)=TIME(HOUR('ANALISE AGENTE'!$I7),MINUTE('ANALISE AGENTE'!$I7),0)),2,0))))</f>
        <v>0</v>
      </c>
      <c r="BX6" s="30">
        <f>IF(OR(TIME(HOUR(BX5),MINUTE(BX5),0)=TIME(HOUR('ANALISE AGENTE'!$C7),MINUTE('ANALISE AGENTE'!$C7),0),TIME(HOUR(BX5),MINUTE(BX5),0)=TIME(HOUR('ANALISE AGENTE'!$J7),MINUTE('ANALISE AGENTE'!$J7),0)),1,IF(OR(TIME(HOUR(BX5),MINUTE(BX5),0)=TIME(HOUR('ANALISE AGENTE'!$D7),MINUTE('ANALISE AGENTE'!$D7),0),TIME(HOUR(BX5),MINUTE(BX5),0)=TIME(HOUR('ANALISE AGENTE'!$E7),MINUTE('ANALISE AGENTE'!$E7),0)),2,IF(OR(TIME(HOUR(BX5),MINUTE(BX5),0)=TIME(HOUR('ANALISE AGENTE'!$F7),MINUTE('ANALISE AGENTE'!$F7),0),TIME(HOUR(BX5),MINUTE(BX5),0)=TIME(HOUR('ANALISE AGENTE'!$G7),MINUTE('ANALISE AGENTE'!$G7),0)),3,IF(OR(TIME(HOUR(BX5),MINUTE(BX5),0)=TIME(HOUR('ANALISE AGENTE'!$H7),MINUTE('ANALISE AGENTE'!$H7),0),TIME(HOUR(BX5),MINUTE(BX5),0)=TIME(HOUR('ANALISE AGENTE'!$I7),MINUTE('ANALISE AGENTE'!$I7),0)),2,0))))</f>
        <v>0</v>
      </c>
      <c r="BY6" s="30">
        <f>IF(OR(TIME(HOUR(BY5),MINUTE(BY5),0)=TIME(HOUR('ANALISE AGENTE'!$C7),MINUTE('ANALISE AGENTE'!$C7),0),TIME(HOUR(BY5),MINUTE(BY5),0)=TIME(HOUR('ANALISE AGENTE'!$J7),MINUTE('ANALISE AGENTE'!$J7),0)),1,IF(OR(TIME(HOUR(BY5),MINUTE(BY5),0)=TIME(HOUR('ANALISE AGENTE'!$D7),MINUTE('ANALISE AGENTE'!$D7),0),TIME(HOUR(BY5),MINUTE(BY5),0)=TIME(HOUR('ANALISE AGENTE'!$E7),MINUTE('ANALISE AGENTE'!$E7),0)),2,IF(OR(TIME(HOUR(BY5),MINUTE(BY5),0)=TIME(HOUR('ANALISE AGENTE'!$F7),MINUTE('ANALISE AGENTE'!$F7),0),TIME(HOUR(BY5),MINUTE(BY5),0)=TIME(HOUR('ANALISE AGENTE'!$G7),MINUTE('ANALISE AGENTE'!$G7),0)),3,IF(OR(TIME(HOUR(BY5),MINUTE(BY5),0)=TIME(HOUR('ANALISE AGENTE'!$H7),MINUTE('ANALISE AGENTE'!$H7),0),TIME(HOUR(BY5),MINUTE(BY5),0)=TIME(HOUR('ANALISE AGENTE'!$I7),MINUTE('ANALISE AGENTE'!$I7),0)),2,0))))</f>
        <v>0</v>
      </c>
      <c r="BZ6" s="30">
        <f>IF(OR(TIME(HOUR(BZ5),MINUTE(BZ5),0)=TIME(HOUR('ANALISE AGENTE'!$C7),MINUTE('ANALISE AGENTE'!$C7),0),TIME(HOUR(BZ5),MINUTE(BZ5),0)=TIME(HOUR('ANALISE AGENTE'!$J7),MINUTE('ANALISE AGENTE'!$J7),0)),1,IF(OR(TIME(HOUR(BZ5),MINUTE(BZ5),0)=TIME(HOUR('ANALISE AGENTE'!$D7),MINUTE('ANALISE AGENTE'!$D7),0),TIME(HOUR(BZ5),MINUTE(BZ5),0)=TIME(HOUR('ANALISE AGENTE'!$E7),MINUTE('ANALISE AGENTE'!$E7),0)),2,IF(OR(TIME(HOUR(BZ5),MINUTE(BZ5),0)=TIME(HOUR('ANALISE AGENTE'!$F7),MINUTE('ANALISE AGENTE'!$F7),0),TIME(HOUR(BZ5),MINUTE(BZ5),0)=TIME(HOUR('ANALISE AGENTE'!$G7),MINUTE('ANALISE AGENTE'!$G7),0)),3,IF(OR(TIME(HOUR(BZ5),MINUTE(BZ5),0)=TIME(HOUR('ANALISE AGENTE'!$H7),MINUTE('ANALISE AGENTE'!$H7),0),TIME(HOUR(BZ5),MINUTE(BZ5),0)=TIME(HOUR('ANALISE AGENTE'!$I7),MINUTE('ANALISE AGENTE'!$I7),0)),2,0))))</f>
        <v>0</v>
      </c>
      <c r="CA6" s="30">
        <f>IF(OR(TIME(HOUR(CA5),MINUTE(CA5),0)=TIME(HOUR('ANALISE AGENTE'!$C7),MINUTE('ANALISE AGENTE'!$C7),0),TIME(HOUR(CA5),MINUTE(CA5),0)=TIME(HOUR('ANALISE AGENTE'!$J7),MINUTE('ANALISE AGENTE'!$J7),0)),1,IF(OR(TIME(HOUR(CA5),MINUTE(CA5),0)=TIME(HOUR('ANALISE AGENTE'!$D7),MINUTE('ANALISE AGENTE'!$D7),0),TIME(HOUR(CA5),MINUTE(CA5),0)=TIME(HOUR('ANALISE AGENTE'!$E7),MINUTE('ANALISE AGENTE'!$E7),0)),2,IF(OR(TIME(HOUR(CA5),MINUTE(CA5),0)=TIME(HOUR('ANALISE AGENTE'!$F7),MINUTE('ANALISE AGENTE'!$F7),0),TIME(HOUR(CA5),MINUTE(CA5),0)=TIME(HOUR('ANALISE AGENTE'!$G7),MINUTE('ANALISE AGENTE'!$G7),0)),3,IF(OR(TIME(HOUR(CA5),MINUTE(CA5),0)=TIME(HOUR('ANALISE AGENTE'!$H7),MINUTE('ANALISE AGENTE'!$H7),0),TIME(HOUR(CA5),MINUTE(CA5),0)=TIME(HOUR('ANALISE AGENTE'!$I7),MINUTE('ANALISE AGENTE'!$I7),0)),2,0))))</f>
        <v>0</v>
      </c>
      <c r="CB6" s="30">
        <f>IF(OR(TIME(HOUR(CB5),MINUTE(CB5),0)=TIME(HOUR('ANALISE AGENTE'!$C7),MINUTE('ANALISE AGENTE'!$C7),0),TIME(HOUR(CB5),MINUTE(CB5),0)=TIME(HOUR('ANALISE AGENTE'!$J7),MINUTE('ANALISE AGENTE'!$J7),0)),1,IF(OR(TIME(HOUR(CB5),MINUTE(CB5),0)=TIME(HOUR('ANALISE AGENTE'!$D7),MINUTE('ANALISE AGENTE'!$D7),0),TIME(HOUR(CB5),MINUTE(CB5),0)=TIME(HOUR('ANALISE AGENTE'!$E7),MINUTE('ANALISE AGENTE'!$E7),0)),2,IF(OR(TIME(HOUR(CB5),MINUTE(CB5),0)=TIME(HOUR('ANALISE AGENTE'!$F7),MINUTE('ANALISE AGENTE'!$F7),0),TIME(HOUR(CB5),MINUTE(CB5),0)=TIME(HOUR('ANALISE AGENTE'!$G7),MINUTE('ANALISE AGENTE'!$G7),0)),3,IF(OR(TIME(HOUR(CB5),MINUTE(CB5),0)=TIME(HOUR('ANALISE AGENTE'!$H7),MINUTE('ANALISE AGENTE'!$H7),0),TIME(HOUR(CB5),MINUTE(CB5),0)=TIME(HOUR('ANALISE AGENTE'!$I7),MINUTE('ANALISE AGENTE'!$I7),0)),2,0))))</f>
        <v>0</v>
      </c>
      <c r="CC6" s="30">
        <f>IF(OR(TIME(HOUR(CC5),MINUTE(CC5),0)=TIME(HOUR('ANALISE AGENTE'!$C7),MINUTE('ANALISE AGENTE'!$C7),0),TIME(HOUR(CC5),MINUTE(CC5),0)=TIME(HOUR('ANALISE AGENTE'!$J7),MINUTE('ANALISE AGENTE'!$J7),0)),1,IF(OR(TIME(HOUR(CC5),MINUTE(CC5),0)=TIME(HOUR('ANALISE AGENTE'!$D7),MINUTE('ANALISE AGENTE'!$D7),0),TIME(HOUR(CC5),MINUTE(CC5),0)=TIME(HOUR('ANALISE AGENTE'!$E7),MINUTE('ANALISE AGENTE'!$E7),0)),2,IF(OR(TIME(HOUR(CC5),MINUTE(CC5),0)=TIME(HOUR('ANALISE AGENTE'!$F7),MINUTE('ANALISE AGENTE'!$F7),0),TIME(HOUR(CC5),MINUTE(CC5),0)=TIME(HOUR('ANALISE AGENTE'!$G7),MINUTE('ANALISE AGENTE'!$G7),0)),3,IF(OR(TIME(HOUR(CC5),MINUTE(CC5),0)=TIME(HOUR('ANALISE AGENTE'!$H7),MINUTE('ANALISE AGENTE'!$H7),0),TIME(HOUR(CC5),MINUTE(CC5),0)=TIME(HOUR('ANALISE AGENTE'!$I7),MINUTE('ANALISE AGENTE'!$I7),0)),2,0))))</f>
        <v>0</v>
      </c>
      <c r="CD6" s="30">
        <f>IF(OR(TIME(HOUR(CD5),MINUTE(CD5),0)=TIME(HOUR('ANALISE AGENTE'!$C7),MINUTE('ANALISE AGENTE'!$C7),0),TIME(HOUR(CD5),MINUTE(CD5),0)=TIME(HOUR('ANALISE AGENTE'!$J7),MINUTE('ANALISE AGENTE'!$J7),0)),1,IF(OR(TIME(HOUR(CD5),MINUTE(CD5),0)=TIME(HOUR('ANALISE AGENTE'!$D7),MINUTE('ANALISE AGENTE'!$D7),0),TIME(HOUR(CD5),MINUTE(CD5),0)=TIME(HOUR('ANALISE AGENTE'!$E7),MINUTE('ANALISE AGENTE'!$E7),0)),2,IF(OR(TIME(HOUR(CD5),MINUTE(CD5),0)=TIME(HOUR('ANALISE AGENTE'!$F7),MINUTE('ANALISE AGENTE'!$F7),0),TIME(HOUR(CD5),MINUTE(CD5),0)=TIME(HOUR('ANALISE AGENTE'!$G7),MINUTE('ANALISE AGENTE'!$G7),0)),3,IF(OR(TIME(HOUR(CD5),MINUTE(CD5),0)=TIME(HOUR('ANALISE AGENTE'!$H7),MINUTE('ANALISE AGENTE'!$H7),0),TIME(HOUR(CD5),MINUTE(CD5),0)=TIME(HOUR('ANALISE AGENTE'!$I7),MINUTE('ANALISE AGENTE'!$I7),0)),2,0))))</f>
        <v>0</v>
      </c>
      <c r="CE6" s="30">
        <f>IF(OR(TIME(HOUR(CE5),MINUTE(CE5),0)=TIME(HOUR('ANALISE AGENTE'!$C7),MINUTE('ANALISE AGENTE'!$C7),0),TIME(HOUR(CE5),MINUTE(CE5),0)=TIME(HOUR('ANALISE AGENTE'!$J7),MINUTE('ANALISE AGENTE'!$J7),0)),1,IF(OR(TIME(HOUR(CE5),MINUTE(CE5),0)=TIME(HOUR('ANALISE AGENTE'!$D7),MINUTE('ANALISE AGENTE'!$D7),0),TIME(HOUR(CE5),MINUTE(CE5),0)=TIME(HOUR('ANALISE AGENTE'!$E7),MINUTE('ANALISE AGENTE'!$E7),0)),2,IF(OR(TIME(HOUR(CE5),MINUTE(CE5),0)=TIME(HOUR('ANALISE AGENTE'!$F7),MINUTE('ANALISE AGENTE'!$F7),0),TIME(HOUR(CE5),MINUTE(CE5),0)=TIME(HOUR('ANALISE AGENTE'!$G7),MINUTE('ANALISE AGENTE'!$G7),0)),3,IF(OR(TIME(HOUR(CE5),MINUTE(CE5),0)=TIME(HOUR('ANALISE AGENTE'!$H7),MINUTE('ANALISE AGENTE'!$H7),0),TIME(HOUR(CE5),MINUTE(CE5),0)=TIME(HOUR('ANALISE AGENTE'!$I7),MINUTE('ANALISE AGENTE'!$I7),0)),2,0))))</f>
        <v>0</v>
      </c>
      <c r="CF6" s="30">
        <f>IF(OR(TIME(HOUR(CF5),MINUTE(CF5),0)=TIME(HOUR('ANALISE AGENTE'!$C7),MINUTE('ANALISE AGENTE'!$C7),0),TIME(HOUR(CF5),MINUTE(CF5),0)=TIME(HOUR('ANALISE AGENTE'!$J7),MINUTE('ANALISE AGENTE'!$J7),0)),1,IF(OR(TIME(HOUR(CF5),MINUTE(CF5),0)=TIME(HOUR('ANALISE AGENTE'!$D7),MINUTE('ANALISE AGENTE'!$D7),0),TIME(HOUR(CF5),MINUTE(CF5),0)=TIME(HOUR('ANALISE AGENTE'!$E7),MINUTE('ANALISE AGENTE'!$E7),0)),2,IF(OR(TIME(HOUR(CF5),MINUTE(CF5),0)=TIME(HOUR('ANALISE AGENTE'!$F7),MINUTE('ANALISE AGENTE'!$F7),0),TIME(HOUR(CF5),MINUTE(CF5),0)=TIME(HOUR('ANALISE AGENTE'!$G7),MINUTE('ANALISE AGENTE'!$G7),0)),3,IF(OR(TIME(HOUR(CF5),MINUTE(CF5),0)=TIME(HOUR('ANALISE AGENTE'!$H7),MINUTE('ANALISE AGENTE'!$H7),0),TIME(HOUR(CF5),MINUTE(CF5),0)=TIME(HOUR('ANALISE AGENTE'!$I7),MINUTE('ANALISE AGENTE'!$I7),0)),2,0))))</f>
        <v>0</v>
      </c>
      <c r="CG6" s="30">
        <f>IF(OR(TIME(HOUR(CG5),MINUTE(CG5),0)=TIME(HOUR('ANALISE AGENTE'!$C7),MINUTE('ANALISE AGENTE'!$C7),0),TIME(HOUR(CG5),MINUTE(CG5),0)=TIME(HOUR('ANALISE AGENTE'!$J7),MINUTE('ANALISE AGENTE'!$J7),0)),1,IF(OR(TIME(HOUR(CG5),MINUTE(CG5),0)=TIME(HOUR('ANALISE AGENTE'!$D7),MINUTE('ANALISE AGENTE'!$D7),0),TIME(HOUR(CG5),MINUTE(CG5),0)=TIME(HOUR('ANALISE AGENTE'!$E7),MINUTE('ANALISE AGENTE'!$E7),0)),2,IF(OR(TIME(HOUR(CG5),MINUTE(CG5),0)=TIME(HOUR('ANALISE AGENTE'!$F7),MINUTE('ANALISE AGENTE'!$F7),0),TIME(HOUR(CG5),MINUTE(CG5),0)=TIME(HOUR('ANALISE AGENTE'!$G7),MINUTE('ANALISE AGENTE'!$G7),0)),3,IF(OR(TIME(HOUR(CG5),MINUTE(CG5),0)=TIME(HOUR('ANALISE AGENTE'!$H7),MINUTE('ANALISE AGENTE'!$H7),0),TIME(HOUR(CG5),MINUTE(CG5),0)=TIME(HOUR('ANALISE AGENTE'!$I7),MINUTE('ANALISE AGENTE'!$I7),0)),2,0))))</f>
        <v>0</v>
      </c>
      <c r="CH6" s="30">
        <f>IF(OR(TIME(HOUR(CH5),MINUTE(CH5),0)=TIME(HOUR('ANALISE AGENTE'!$C7),MINUTE('ANALISE AGENTE'!$C7),0),TIME(HOUR(CH5),MINUTE(CH5),0)=TIME(HOUR('ANALISE AGENTE'!$J7),MINUTE('ANALISE AGENTE'!$J7),0)),1,IF(OR(TIME(HOUR(CH5),MINUTE(CH5),0)=TIME(HOUR('ANALISE AGENTE'!$D7),MINUTE('ANALISE AGENTE'!$D7),0),TIME(HOUR(CH5),MINUTE(CH5),0)=TIME(HOUR('ANALISE AGENTE'!$E7),MINUTE('ANALISE AGENTE'!$E7),0)),2,IF(OR(TIME(HOUR(CH5),MINUTE(CH5),0)=TIME(HOUR('ANALISE AGENTE'!$F7),MINUTE('ANALISE AGENTE'!$F7),0),TIME(HOUR(CH5),MINUTE(CH5),0)=TIME(HOUR('ANALISE AGENTE'!$G7),MINUTE('ANALISE AGENTE'!$G7),0)),3,IF(OR(TIME(HOUR(CH5),MINUTE(CH5),0)=TIME(HOUR('ANALISE AGENTE'!$H7),MINUTE('ANALISE AGENTE'!$H7),0),TIME(HOUR(CH5),MINUTE(CH5),0)=TIME(HOUR('ANALISE AGENTE'!$I7),MINUTE('ANALISE AGENTE'!$I7),0)),2,0))))</f>
        <v>0</v>
      </c>
      <c r="CI6" s="30">
        <f>IF(OR(TIME(HOUR(CI5),MINUTE(CI5),0)=TIME(HOUR('ANALISE AGENTE'!$C7),MINUTE('ANALISE AGENTE'!$C7),0),TIME(HOUR(CI5),MINUTE(CI5),0)=TIME(HOUR('ANALISE AGENTE'!$J7),MINUTE('ANALISE AGENTE'!$J7),0)),1,IF(OR(TIME(HOUR(CI5),MINUTE(CI5),0)=TIME(HOUR('ANALISE AGENTE'!$D7),MINUTE('ANALISE AGENTE'!$D7),0),TIME(HOUR(CI5),MINUTE(CI5),0)=TIME(HOUR('ANALISE AGENTE'!$E7),MINUTE('ANALISE AGENTE'!$E7),0)),2,IF(OR(TIME(HOUR(CI5),MINUTE(CI5),0)=TIME(HOUR('ANALISE AGENTE'!$F7),MINUTE('ANALISE AGENTE'!$F7),0),TIME(HOUR(CI5),MINUTE(CI5),0)=TIME(HOUR('ANALISE AGENTE'!$G7),MINUTE('ANALISE AGENTE'!$G7),0)),3,IF(OR(TIME(HOUR(CI5),MINUTE(CI5),0)=TIME(HOUR('ANALISE AGENTE'!$H7),MINUTE('ANALISE AGENTE'!$H7),0),TIME(HOUR(CI5),MINUTE(CI5),0)=TIME(HOUR('ANALISE AGENTE'!$I7),MINUTE('ANALISE AGENTE'!$I7),0)),2,0))))</f>
        <v>0</v>
      </c>
      <c r="CJ6" s="30">
        <f>IF(OR(TIME(HOUR(CJ5),MINUTE(CJ5),0)=TIME(HOUR('ANALISE AGENTE'!$C7),MINUTE('ANALISE AGENTE'!$C7),0),TIME(HOUR(CJ5),MINUTE(CJ5),0)=TIME(HOUR('ANALISE AGENTE'!$J7),MINUTE('ANALISE AGENTE'!$J7),0)),1,IF(OR(TIME(HOUR(CJ5),MINUTE(CJ5),0)=TIME(HOUR('ANALISE AGENTE'!$D7),MINUTE('ANALISE AGENTE'!$D7),0),TIME(HOUR(CJ5),MINUTE(CJ5),0)=TIME(HOUR('ANALISE AGENTE'!$E7),MINUTE('ANALISE AGENTE'!$E7),0)),2,IF(OR(TIME(HOUR(CJ5),MINUTE(CJ5),0)=TIME(HOUR('ANALISE AGENTE'!$F7),MINUTE('ANALISE AGENTE'!$F7),0),TIME(HOUR(CJ5),MINUTE(CJ5),0)=TIME(HOUR('ANALISE AGENTE'!$G7),MINUTE('ANALISE AGENTE'!$G7),0)),3,IF(OR(TIME(HOUR(CJ5),MINUTE(CJ5),0)=TIME(HOUR('ANALISE AGENTE'!$H7),MINUTE('ANALISE AGENTE'!$H7),0),TIME(HOUR(CJ5),MINUTE(CJ5),0)=TIME(HOUR('ANALISE AGENTE'!$I7),MINUTE('ANALISE AGENTE'!$I7),0)),2,0))))</f>
        <v>0</v>
      </c>
      <c r="CK6" s="30">
        <f>IF(OR(TIME(HOUR(CK5),MINUTE(CK5),0)=TIME(HOUR('ANALISE AGENTE'!$C7),MINUTE('ANALISE AGENTE'!$C7),0),TIME(HOUR(CK5),MINUTE(CK5),0)=TIME(HOUR('ANALISE AGENTE'!$J7),MINUTE('ANALISE AGENTE'!$J7),0)),1,IF(OR(TIME(HOUR(CK5),MINUTE(CK5),0)=TIME(HOUR('ANALISE AGENTE'!$D7),MINUTE('ANALISE AGENTE'!$D7),0),TIME(HOUR(CK5),MINUTE(CK5),0)=TIME(HOUR('ANALISE AGENTE'!$E7),MINUTE('ANALISE AGENTE'!$E7),0)),2,IF(OR(TIME(HOUR(CK5),MINUTE(CK5),0)=TIME(HOUR('ANALISE AGENTE'!$F7),MINUTE('ANALISE AGENTE'!$F7),0),TIME(HOUR(CK5),MINUTE(CK5),0)=TIME(HOUR('ANALISE AGENTE'!$G7),MINUTE('ANALISE AGENTE'!$G7),0)),3,IF(OR(TIME(HOUR(CK5),MINUTE(CK5),0)=TIME(HOUR('ANALISE AGENTE'!$H7),MINUTE('ANALISE AGENTE'!$H7),0),TIME(HOUR(CK5),MINUTE(CK5),0)=TIME(HOUR('ANALISE AGENTE'!$I7),MINUTE('ANALISE AGENTE'!$I7),0)),2,0))))</f>
        <v>0</v>
      </c>
      <c r="CL6" s="30">
        <f>IF(OR(TIME(HOUR(CL5),MINUTE(CL5),0)=TIME(HOUR('ANALISE AGENTE'!$C7),MINUTE('ANALISE AGENTE'!$C7),0),TIME(HOUR(CL5),MINUTE(CL5),0)=TIME(HOUR('ANALISE AGENTE'!$J7),MINUTE('ANALISE AGENTE'!$J7),0)),1,IF(OR(TIME(HOUR(CL5),MINUTE(CL5),0)=TIME(HOUR('ANALISE AGENTE'!$D7),MINUTE('ANALISE AGENTE'!$D7),0),TIME(HOUR(CL5),MINUTE(CL5),0)=TIME(HOUR('ANALISE AGENTE'!$E7),MINUTE('ANALISE AGENTE'!$E7),0)),2,IF(OR(TIME(HOUR(CL5),MINUTE(CL5),0)=TIME(HOUR('ANALISE AGENTE'!$F7),MINUTE('ANALISE AGENTE'!$F7),0),TIME(HOUR(CL5),MINUTE(CL5),0)=TIME(HOUR('ANALISE AGENTE'!$G7),MINUTE('ANALISE AGENTE'!$G7),0)),3,IF(OR(TIME(HOUR(CL5),MINUTE(CL5),0)=TIME(HOUR('ANALISE AGENTE'!$H7),MINUTE('ANALISE AGENTE'!$H7),0),TIME(HOUR(CL5),MINUTE(CL5),0)=TIME(HOUR('ANALISE AGENTE'!$I7),MINUTE('ANALISE AGENTE'!$I7),0)),2,0))))</f>
        <v>0</v>
      </c>
      <c r="CM6" s="30">
        <f>IF(OR(TIME(HOUR(CM5),MINUTE(CM5),0)=TIME(HOUR('ANALISE AGENTE'!$C7),MINUTE('ANALISE AGENTE'!$C7),0),TIME(HOUR(CM5),MINUTE(CM5),0)=TIME(HOUR('ANALISE AGENTE'!$J7),MINUTE('ANALISE AGENTE'!$J7),0)),1,IF(OR(TIME(HOUR(CM5),MINUTE(CM5),0)=TIME(HOUR('ANALISE AGENTE'!$D7),MINUTE('ANALISE AGENTE'!$D7),0),TIME(HOUR(CM5),MINUTE(CM5),0)=TIME(HOUR('ANALISE AGENTE'!$E7),MINUTE('ANALISE AGENTE'!$E7),0)),2,IF(OR(TIME(HOUR(CM5),MINUTE(CM5),0)=TIME(HOUR('ANALISE AGENTE'!$F7),MINUTE('ANALISE AGENTE'!$F7),0),TIME(HOUR(CM5),MINUTE(CM5),0)=TIME(HOUR('ANALISE AGENTE'!$G7),MINUTE('ANALISE AGENTE'!$G7),0)),3,IF(OR(TIME(HOUR(CM5),MINUTE(CM5),0)=TIME(HOUR('ANALISE AGENTE'!$H7),MINUTE('ANALISE AGENTE'!$H7),0),TIME(HOUR(CM5),MINUTE(CM5),0)=TIME(HOUR('ANALISE AGENTE'!$I7),MINUTE('ANALISE AGENTE'!$I7),0)),2,0))))</f>
        <v>0</v>
      </c>
      <c r="CN6" s="30">
        <f>IF(OR(TIME(HOUR(CN5),MINUTE(CN5),0)=TIME(HOUR('ANALISE AGENTE'!$C7),MINUTE('ANALISE AGENTE'!$C7),0),TIME(HOUR(CN5),MINUTE(CN5),0)=TIME(HOUR('ANALISE AGENTE'!$J7),MINUTE('ANALISE AGENTE'!$J7),0)),1,IF(OR(TIME(HOUR(CN5),MINUTE(CN5),0)=TIME(HOUR('ANALISE AGENTE'!$D7),MINUTE('ANALISE AGENTE'!$D7),0),TIME(HOUR(CN5),MINUTE(CN5),0)=TIME(HOUR('ANALISE AGENTE'!$E7),MINUTE('ANALISE AGENTE'!$E7),0)),2,IF(OR(TIME(HOUR(CN5),MINUTE(CN5),0)=TIME(HOUR('ANALISE AGENTE'!$F7),MINUTE('ANALISE AGENTE'!$F7),0),TIME(HOUR(CN5),MINUTE(CN5),0)=TIME(HOUR('ANALISE AGENTE'!$G7),MINUTE('ANALISE AGENTE'!$G7),0)),3,IF(OR(TIME(HOUR(CN5),MINUTE(CN5),0)=TIME(HOUR('ANALISE AGENTE'!$H7),MINUTE('ANALISE AGENTE'!$H7),0),TIME(HOUR(CN5),MINUTE(CN5),0)=TIME(HOUR('ANALISE AGENTE'!$I7),MINUTE('ANALISE AGENTE'!$I7),0)),2,0))))</f>
        <v>0</v>
      </c>
      <c r="CO6" s="30">
        <f>IF(OR(TIME(HOUR(CO5),MINUTE(CO5),0)=TIME(HOUR('ANALISE AGENTE'!$C7),MINUTE('ANALISE AGENTE'!$C7),0),TIME(HOUR(CO5),MINUTE(CO5),0)=TIME(HOUR('ANALISE AGENTE'!$J7),MINUTE('ANALISE AGENTE'!$J7),0)),1,IF(OR(TIME(HOUR(CO5),MINUTE(CO5),0)=TIME(HOUR('ANALISE AGENTE'!$D7),MINUTE('ANALISE AGENTE'!$D7),0),TIME(HOUR(CO5),MINUTE(CO5),0)=TIME(HOUR('ANALISE AGENTE'!$E7),MINUTE('ANALISE AGENTE'!$E7),0)),2,IF(OR(TIME(HOUR(CO5),MINUTE(CO5),0)=TIME(HOUR('ANALISE AGENTE'!$F7),MINUTE('ANALISE AGENTE'!$F7),0),TIME(HOUR(CO5),MINUTE(CO5),0)=TIME(HOUR('ANALISE AGENTE'!$G7),MINUTE('ANALISE AGENTE'!$G7),0)),3,IF(OR(TIME(HOUR(CO5),MINUTE(CO5),0)=TIME(HOUR('ANALISE AGENTE'!$H7),MINUTE('ANALISE AGENTE'!$H7),0),TIME(HOUR(CO5),MINUTE(CO5),0)=TIME(HOUR('ANALISE AGENTE'!$I7),MINUTE('ANALISE AGENTE'!$I7),0)),2,0))))</f>
        <v>0</v>
      </c>
      <c r="CP6" s="30">
        <f>IF(OR(TIME(HOUR(CP5),MINUTE(CP5),0)=TIME(HOUR('ANALISE AGENTE'!$C7),MINUTE('ANALISE AGENTE'!$C7),0),TIME(HOUR(CP5),MINUTE(CP5),0)=TIME(HOUR('ANALISE AGENTE'!$J7),MINUTE('ANALISE AGENTE'!$J7),0)),1,IF(OR(TIME(HOUR(CP5),MINUTE(CP5),0)=TIME(HOUR('ANALISE AGENTE'!$D7),MINUTE('ANALISE AGENTE'!$D7),0),TIME(HOUR(CP5),MINUTE(CP5),0)=TIME(HOUR('ANALISE AGENTE'!$E7),MINUTE('ANALISE AGENTE'!$E7),0)),2,IF(OR(TIME(HOUR(CP5),MINUTE(CP5),0)=TIME(HOUR('ANALISE AGENTE'!$F7),MINUTE('ANALISE AGENTE'!$F7),0),TIME(HOUR(CP5),MINUTE(CP5),0)=TIME(HOUR('ANALISE AGENTE'!$G7),MINUTE('ANALISE AGENTE'!$G7),0)),3,IF(OR(TIME(HOUR(CP5),MINUTE(CP5),0)=TIME(HOUR('ANALISE AGENTE'!$H7),MINUTE('ANALISE AGENTE'!$H7),0),TIME(HOUR(CP5),MINUTE(CP5),0)=TIME(HOUR('ANALISE AGENTE'!$I7),MINUTE('ANALISE AGENTE'!$I7),0)),2,0))))</f>
        <v>0</v>
      </c>
      <c r="CQ6" s="30">
        <f>IF(OR(TIME(HOUR(CQ5),MINUTE(CQ5),0)=TIME(HOUR('ANALISE AGENTE'!$C7),MINUTE('ANALISE AGENTE'!$C7),0),TIME(HOUR(CQ5),MINUTE(CQ5),0)=TIME(HOUR('ANALISE AGENTE'!$J7),MINUTE('ANALISE AGENTE'!$J7),0)),1,IF(OR(TIME(HOUR(CQ5),MINUTE(CQ5),0)=TIME(HOUR('ANALISE AGENTE'!$D7),MINUTE('ANALISE AGENTE'!$D7),0),TIME(HOUR(CQ5),MINUTE(CQ5),0)=TIME(HOUR('ANALISE AGENTE'!$E7),MINUTE('ANALISE AGENTE'!$E7),0)),2,IF(OR(TIME(HOUR(CQ5),MINUTE(CQ5),0)=TIME(HOUR('ANALISE AGENTE'!$F7),MINUTE('ANALISE AGENTE'!$F7),0),TIME(HOUR(CQ5),MINUTE(CQ5),0)=TIME(HOUR('ANALISE AGENTE'!$G7),MINUTE('ANALISE AGENTE'!$G7),0)),3,IF(OR(TIME(HOUR(CQ5),MINUTE(CQ5),0)=TIME(HOUR('ANALISE AGENTE'!$H7),MINUTE('ANALISE AGENTE'!$H7),0),TIME(HOUR(CQ5),MINUTE(CQ5),0)=TIME(HOUR('ANALISE AGENTE'!$I7),MINUTE('ANALISE AGENTE'!$I7),0)),2,0))))</f>
        <v>0</v>
      </c>
      <c r="CR6" s="30">
        <f>IF(OR(TIME(HOUR(CR5),MINUTE(CR5),0)=TIME(HOUR('ANALISE AGENTE'!$C7),MINUTE('ANALISE AGENTE'!$C7),0),TIME(HOUR(CR5),MINUTE(CR5),0)=TIME(HOUR('ANALISE AGENTE'!$J7),MINUTE('ANALISE AGENTE'!$J7),0)),1,IF(OR(TIME(HOUR(CR5),MINUTE(CR5),0)=TIME(HOUR('ANALISE AGENTE'!$D7),MINUTE('ANALISE AGENTE'!$D7),0),TIME(HOUR(CR5),MINUTE(CR5),0)=TIME(HOUR('ANALISE AGENTE'!$E7),MINUTE('ANALISE AGENTE'!$E7),0)),2,IF(OR(TIME(HOUR(CR5),MINUTE(CR5),0)=TIME(HOUR('ANALISE AGENTE'!$F7),MINUTE('ANALISE AGENTE'!$F7),0),TIME(HOUR(CR5),MINUTE(CR5),0)=TIME(HOUR('ANALISE AGENTE'!$G7),MINUTE('ANALISE AGENTE'!$G7),0)),3,IF(OR(TIME(HOUR(CR5),MINUTE(CR5),0)=TIME(HOUR('ANALISE AGENTE'!$H7),MINUTE('ANALISE AGENTE'!$H7),0),TIME(HOUR(CR5),MINUTE(CR5),0)=TIME(HOUR('ANALISE AGENTE'!$I7),MINUTE('ANALISE AGENTE'!$I7),0)),2,0))))</f>
        <v>0</v>
      </c>
      <c r="CS6" s="30">
        <f>IF(OR(TIME(HOUR(CS5),MINUTE(CS5),0)=TIME(HOUR('ANALISE AGENTE'!$C7),MINUTE('ANALISE AGENTE'!$C7),0),TIME(HOUR(CS5),MINUTE(CS5),0)=TIME(HOUR('ANALISE AGENTE'!$J7),MINUTE('ANALISE AGENTE'!$J7),0)),1,IF(OR(TIME(HOUR(CS5),MINUTE(CS5),0)=TIME(HOUR('ANALISE AGENTE'!$D7),MINUTE('ANALISE AGENTE'!$D7),0),TIME(HOUR(CS5),MINUTE(CS5),0)=TIME(HOUR('ANALISE AGENTE'!$E7),MINUTE('ANALISE AGENTE'!$E7),0)),2,IF(OR(TIME(HOUR(CS5),MINUTE(CS5),0)=TIME(HOUR('ANALISE AGENTE'!$F7),MINUTE('ANALISE AGENTE'!$F7),0),TIME(HOUR(CS5),MINUTE(CS5),0)=TIME(HOUR('ANALISE AGENTE'!$G7),MINUTE('ANALISE AGENTE'!$G7),0)),3,IF(OR(TIME(HOUR(CS5),MINUTE(CS5),0)=TIME(HOUR('ANALISE AGENTE'!$H7),MINUTE('ANALISE AGENTE'!$H7),0),TIME(HOUR(CS5),MINUTE(CS5),0)=TIME(HOUR('ANALISE AGENTE'!$I7),MINUTE('ANALISE AGENTE'!$I7),0)),2,0))))</f>
        <v>0</v>
      </c>
      <c r="CT6" s="30">
        <f>IF(OR(TIME(HOUR(CT5),MINUTE(CT5),0)=TIME(HOUR('ANALISE AGENTE'!$C7),MINUTE('ANALISE AGENTE'!$C7),0),TIME(HOUR(CT5),MINUTE(CT5),0)=TIME(HOUR('ANALISE AGENTE'!$J7),MINUTE('ANALISE AGENTE'!$J7),0)),1,IF(OR(TIME(HOUR(CT5),MINUTE(CT5),0)=TIME(HOUR('ANALISE AGENTE'!$D7),MINUTE('ANALISE AGENTE'!$D7),0),TIME(HOUR(CT5),MINUTE(CT5),0)=TIME(HOUR('ANALISE AGENTE'!$E7),MINUTE('ANALISE AGENTE'!$E7),0)),2,IF(OR(TIME(HOUR(CT5),MINUTE(CT5),0)=TIME(HOUR('ANALISE AGENTE'!$F7),MINUTE('ANALISE AGENTE'!$F7),0),TIME(HOUR(CT5),MINUTE(CT5),0)=TIME(HOUR('ANALISE AGENTE'!$G7),MINUTE('ANALISE AGENTE'!$G7),0)),3,IF(OR(TIME(HOUR(CT5),MINUTE(CT5),0)=TIME(HOUR('ANALISE AGENTE'!$H7),MINUTE('ANALISE AGENTE'!$H7),0),TIME(HOUR(CT5),MINUTE(CT5),0)=TIME(HOUR('ANALISE AGENTE'!$I7),MINUTE('ANALISE AGENTE'!$I7),0)),2,0))))</f>
        <v>0</v>
      </c>
      <c r="CU6" s="30">
        <f>IF(OR(TIME(HOUR(CU5),MINUTE(CU5),0)=TIME(HOUR('ANALISE AGENTE'!$C7),MINUTE('ANALISE AGENTE'!$C7),0),TIME(HOUR(CU5),MINUTE(CU5),0)=TIME(HOUR('ANALISE AGENTE'!$J7),MINUTE('ANALISE AGENTE'!$J7),0)),1,IF(OR(TIME(HOUR(CU5),MINUTE(CU5),0)=TIME(HOUR('ANALISE AGENTE'!$D7),MINUTE('ANALISE AGENTE'!$D7),0),TIME(HOUR(CU5),MINUTE(CU5),0)=TIME(HOUR('ANALISE AGENTE'!$E7),MINUTE('ANALISE AGENTE'!$E7),0)),2,IF(OR(TIME(HOUR(CU5),MINUTE(CU5),0)=TIME(HOUR('ANALISE AGENTE'!$F7),MINUTE('ANALISE AGENTE'!$F7),0),TIME(HOUR(CU5),MINUTE(CU5),0)=TIME(HOUR('ANALISE AGENTE'!$G7),MINUTE('ANALISE AGENTE'!$G7),0)),3,IF(OR(TIME(HOUR(CU5),MINUTE(CU5),0)=TIME(HOUR('ANALISE AGENTE'!$H7),MINUTE('ANALISE AGENTE'!$H7),0),TIME(HOUR(CU5),MINUTE(CU5),0)=TIME(HOUR('ANALISE AGENTE'!$I7),MINUTE('ANALISE AGENTE'!$I7),0)),2,0))))</f>
        <v>0</v>
      </c>
      <c r="CV6" s="30">
        <f>IF(OR(TIME(HOUR(CV5),MINUTE(CV5),0)=TIME(HOUR('ANALISE AGENTE'!$C7),MINUTE('ANALISE AGENTE'!$C7),0),TIME(HOUR(CV5),MINUTE(CV5),0)=TIME(HOUR('ANALISE AGENTE'!$J7),MINUTE('ANALISE AGENTE'!$J7),0)),1,IF(OR(TIME(HOUR(CV5),MINUTE(CV5),0)=TIME(HOUR('ANALISE AGENTE'!$D7),MINUTE('ANALISE AGENTE'!$D7),0),TIME(HOUR(CV5),MINUTE(CV5),0)=TIME(HOUR('ANALISE AGENTE'!$E7),MINUTE('ANALISE AGENTE'!$E7),0)),2,IF(OR(TIME(HOUR(CV5),MINUTE(CV5),0)=TIME(HOUR('ANALISE AGENTE'!$F7),MINUTE('ANALISE AGENTE'!$F7),0),TIME(HOUR(CV5),MINUTE(CV5),0)=TIME(HOUR('ANALISE AGENTE'!$G7),MINUTE('ANALISE AGENTE'!$G7),0)),3,IF(OR(TIME(HOUR(CV5),MINUTE(CV5),0)=TIME(HOUR('ANALISE AGENTE'!$H7),MINUTE('ANALISE AGENTE'!$H7),0),TIME(HOUR(CV5),MINUTE(CV5),0)=TIME(HOUR('ANALISE AGENTE'!$I7),MINUTE('ANALISE AGENTE'!$I7),0)),2,0))))</f>
        <v>0</v>
      </c>
      <c r="CW6" s="30">
        <f>IF(OR(TIME(HOUR(CW5),MINUTE(CW5),0)=TIME(HOUR('ANALISE AGENTE'!$C7),MINUTE('ANALISE AGENTE'!$C7),0),TIME(HOUR(CW5),MINUTE(CW5),0)=TIME(HOUR('ANALISE AGENTE'!$J7),MINUTE('ANALISE AGENTE'!$J7),0)),1,IF(OR(TIME(HOUR(CW5),MINUTE(CW5),0)=TIME(HOUR('ANALISE AGENTE'!$D7),MINUTE('ANALISE AGENTE'!$D7),0),TIME(HOUR(CW5),MINUTE(CW5),0)=TIME(HOUR('ANALISE AGENTE'!$E7),MINUTE('ANALISE AGENTE'!$E7),0)),2,IF(OR(TIME(HOUR(CW5),MINUTE(CW5),0)=TIME(HOUR('ANALISE AGENTE'!$F7),MINUTE('ANALISE AGENTE'!$F7),0),TIME(HOUR(CW5),MINUTE(CW5),0)=TIME(HOUR('ANALISE AGENTE'!$G7),MINUTE('ANALISE AGENTE'!$G7),0)),3,IF(OR(TIME(HOUR(CW5),MINUTE(CW5),0)=TIME(HOUR('ANALISE AGENTE'!$H7),MINUTE('ANALISE AGENTE'!$H7),0),TIME(HOUR(CW5),MINUTE(CW5),0)=TIME(HOUR('ANALISE AGENTE'!$I7),MINUTE('ANALISE AGENTE'!$I7),0)),2,0))))</f>
        <v>0</v>
      </c>
      <c r="CX6" s="30">
        <f>IF(OR(TIME(HOUR(CX5),MINUTE(CX5),0)=TIME(HOUR('ANALISE AGENTE'!$C7),MINUTE('ANALISE AGENTE'!$C7),0),TIME(HOUR(CX5),MINUTE(CX5),0)=TIME(HOUR('ANALISE AGENTE'!$J7),MINUTE('ANALISE AGENTE'!$J7),0)),1,IF(OR(TIME(HOUR(CX5),MINUTE(CX5),0)=TIME(HOUR('ANALISE AGENTE'!$D7),MINUTE('ANALISE AGENTE'!$D7),0),TIME(HOUR(CX5),MINUTE(CX5),0)=TIME(HOUR('ANALISE AGENTE'!$E7),MINUTE('ANALISE AGENTE'!$E7),0)),2,IF(OR(TIME(HOUR(CX5),MINUTE(CX5),0)=TIME(HOUR('ANALISE AGENTE'!$F7),MINUTE('ANALISE AGENTE'!$F7),0),TIME(HOUR(CX5),MINUTE(CX5),0)=TIME(HOUR('ANALISE AGENTE'!$G7),MINUTE('ANALISE AGENTE'!$G7),0)),3,IF(OR(TIME(HOUR(CX5),MINUTE(CX5),0)=TIME(HOUR('ANALISE AGENTE'!$H7),MINUTE('ANALISE AGENTE'!$H7),0),TIME(HOUR(CX5),MINUTE(CX5),0)=TIME(HOUR('ANALISE AGENTE'!$I7),MINUTE('ANALISE AGENTE'!$I7),0)),2,0))))</f>
        <v>0</v>
      </c>
      <c r="CY6" s="30">
        <f>IF(OR(TIME(HOUR(CY5),MINUTE(CY5),0)=TIME(HOUR('ANALISE AGENTE'!$C7),MINUTE('ANALISE AGENTE'!$C7),0),TIME(HOUR(CY5),MINUTE(CY5),0)=TIME(HOUR('ANALISE AGENTE'!$J7),MINUTE('ANALISE AGENTE'!$J7),0)),1,IF(OR(TIME(HOUR(CY5),MINUTE(CY5),0)=TIME(HOUR('ANALISE AGENTE'!$D7),MINUTE('ANALISE AGENTE'!$D7),0),TIME(HOUR(CY5),MINUTE(CY5),0)=TIME(HOUR('ANALISE AGENTE'!$E7),MINUTE('ANALISE AGENTE'!$E7),0)),2,IF(OR(TIME(HOUR(CY5),MINUTE(CY5),0)=TIME(HOUR('ANALISE AGENTE'!$F7),MINUTE('ANALISE AGENTE'!$F7),0),TIME(HOUR(CY5),MINUTE(CY5),0)=TIME(HOUR('ANALISE AGENTE'!$G7),MINUTE('ANALISE AGENTE'!$G7),0)),3,IF(OR(TIME(HOUR(CY5),MINUTE(CY5),0)=TIME(HOUR('ANALISE AGENTE'!$H7),MINUTE('ANALISE AGENTE'!$H7),0),TIME(HOUR(CY5),MINUTE(CY5),0)=TIME(HOUR('ANALISE AGENTE'!$I7),MINUTE('ANALISE AGENTE'!$I7),0)),2,0))))</f>
        <v>0</v>
      </c>
      <c r="CZ6" s="30">
        <f>IF(OR(TIME(HOUR(CZ5),MINUTE(CZ5),0)=TIME(HOUR('ANALISE AGENTE'!$C7),MINUTE('ANALISE AGENTE'!$C7),0),TIME(HOUR(CZ5),MINUTE(CZ5),0)=TIME(HOUR('ANALISE AGENTE'!$J7),MINUTE('ANALISE AGENTE'!$J7),0)),1,IF(OR(TIME(HOUR(CZ5),MINUTE(CZ5),0)=TIME(HOUR('ANALISE AGENTE'!$D7),MINUTE('ANALISE AGENTE'!$D7),0),TIME(HOUR(CZ5),MINUTE(CZ5),0)=TIME(HOUR('ANALISE AGENTE'!$E7),MINUTE('ANALISE AGENTE'!$E7),0)),2,IF(OR(TIME(HOUR(CZ5),MINUTE(CZ5),0)=TIME(HOUR('ANALISE AGENTE'!$F7),MINUTE('ANALISE AGENTE'!$F7),0),TIME(HOUR(CZ5),MINUTE(CZ5),0)=TIME(HOUR('ANALISE AGENTE'!$G7),MINUTE('ANALISE AGENTE'!$G7),0)),3,IF(OR(TIME(HOUR(CZ5),MINUTE(CZ5),0)=TIME(HOUR('ANALISE AGENTE'!$H7),MINUTE('ANALISE AGENTE'!$H7),0),TIME(HOUR(CZ5),MINUTE(CZ5),0)=TIME(HOUR('ANALISE AGENTE'!$I7),MINUTE('ANALISE AGENTE'!$I7),0)),2,0))))</f>
        <v>0</v>
      </c>
      <c r="DA6" s="30">
        <f>IF(OR(TIME(HOUR(DA5),MINUTE(DA5),0)=TIME(HOUR('ANALISE AGENTE'!$C7),MINUTE('ANALISE AGENTE'!$C7),0),TIME(HOUR(DA5),MINUTE(DA5),0)=TIME(HOUR('ANALISE AGENTE'!$J7),MINUTE('ANALISE AGENTE'!$J7),0)),1,IF(OR(TIME(HOUR(DA5),MINUTE(DA5),0)=TIME(HOUR('ANALISE AGENTE'!$D7),MINUTE('ANALISE AGENTE'!$D7),0),TIME(HOUR(DA5),MINUTE(DA5),0)=TIME(HOUR('ANALISE AGENTE'!$E7),MINUTE('ANALISE AGENTE'!$E7),0)),2,IF(OR(TIME(HOUR(DA5),MINUTE(DA5),0)=TIME(HOUR('ANALISE AGENTE'!$F7),MINUTE('ANALISE AGENTE'!$F7),0),TIME(HOUR(DA5),MINUTE(DA5),0)=TIME(HOUR('ANALISE AGENTE'!$G7),MINUTE('ANALISE AGENTE'!$G7),0)),3,IF(OR(TIME(HOUR(DA5),MINUTE(DA5),0)=TIME(HOUR('ANALISE AGENTE'!$H7),MINUTE('ANALISE AGENTE'!$H7),0),TIME(HOUR(DA5),MINUTE(DA5),0)=TIME(HOUR('ANALISE AGENTE'!$I7),MINUTE('ANALISE AGENTE'!$I7),0)),2,0))))</f>
        <v>0</v>
      </c>
      <c r="DB6" s="30">
        <f>IF(OR(TIME(HOUR(DB5),MINUTE(DB5),0)=TIME(HOUR('ANALISE AGENTE'!$C7),MINUTE('ANALISE AGENTE'!$C7),0),TIME(HOUR(DB5),MINUTE(DB5),0)=TIME(HOUR('ANALISE AGENTE'!$J7),MINUTE('ANALISE AGENTE'!$J7),0)),1,IF(OR(TIME(HOUR(DB5),MINUTE(DB5),0)=TIME(HOUR('ANALISE AGENTE'!$D7),MINUTE('ANALISE AGENTE'!$D7),0),TIME(HOUR(DB5),MINUTE(DB5),0)=TIME(HOUR('ANALISE AGENTE'!$E7),MINUTE('ANALISE AGENTE'!$E7),0)),2,IF(OR(TIME(HOUR(DB5),MINUTE(DB5),0)=TIME(HOUR('ANALISE AGENTE'!$F7),MINUTE('ANALISE AGENTE'!$F7),0),TIME(HOUR(DB5),MINUTE(DB5),0)=TIME(HOUR('ANALISE AGENTE'!$G7),MINUTE('ANALISE AGENTE'!$G7),0)),3,IF(OR(TIME(HOUR(DB5),MINUTE(DB5),0)=TIME(HOUR('ANALISE AGENTE'!$H7),MINUTE('ANALISE AGENTE'!$H7),0),TIME(HOUR(DB5),MINUTE(DB5),0)=TIME(HOUR('ANALISE AGENTE'!$I7),MINUTE('ANALISE AGENTE'!$I7),0)),2,0))))</f>
        <v>0</v>
      </c>
      <c r="DC6" s="30">
        <f>IF(OR(TIME(HOUR(DC5),MINUTE(DC5),0)=TIME(HOUR('ANALISE AGENTE'!$C7),MINUTE('ANALISE AGENTE'!$C7),0),TIME(HOUR(DC5),MINUTE(DC5),0)=TIME(HOUR('ANALISE AGENTE'!$J7),MINUTE('ANALISE AGENTE'!$J7),0)),1,IF(OR(TIME(HOUR(DC5),MINUTE(DC5),0)=TIME(HOUR('ANALISE AGENTE'!$D7),MINUTE('ANALISE AGENTE'!$D7),0),TIME(HOUR(DC5),MINUTE(DC5),0)=TIME(HOUR('ANALISE AGENTE'!$E7),MINUTE('ANALISE AGENTE'!$E7),0)),2,IF(OR(TIME(HOUR(DC5),MINUTE(DC5),0)=TIME(HOUR('ANALISE AGENTE'!$F7),MINUTE('ANALISE AGENTE'!$F7),0),TIME(HOUR(DC5),MINUTE(DC5),0)=TIME(HOUR('ANALISE AGENTE'!$G7),MINUTE('ANALISE AGENTE'!$G7),0)),3,IF(OR(TIME(HOUR(DC5),MINUTE(DC5),0)=TIME(HOUR('ANALISE AGENTE'!$H7),MINUTE('ANALISE AGENTE'!$H7),0),TIME(HOUR(DC5),MINUTE(DC5),0)=TIME(HOUR('ANALISE AGENTE'!$I7),MINUTE('ANALISE AGENTE'!$I7),0)),2,0))))</f>
        <v>0</v>
      </c>
      <c r="DD6" s="30">
        <f>IF(OR(TIME(HOUR(DD5),MINUTE(DD5),0)=TIME(HOUR('ANALISE AGENTE'!$C7),MINUTE('ANALISE AGENTE'!$C7),0),TIME(HOUR(DD5),MINUTE(DD5),0)=TIME(HOUR('ANALISE AGENTE'!$J7),MINUTE('ANALISE AGENTE'!$J7),0)),1,IF(OR(TIME(HOUR(DD5),MINUTE(DD5),0)=TIME(HOUR('ANALISE AGENTE'!$D7),MINUTE('ANALISE AGENTE'!$D7),0),TIME(HOUR(DD5),MINUTE(DD5),0)=TIME(HOUR('ANALISE AGENTE'!$E7),MINUTE('ANALISE AGENTE'!$E7),0)),2,IF(OR(TIME(HOUR(DD5),MINUTE(DD5),0)=TIME(HOUR('ANALISE AGENTE'!$F7),MINUTE('ANALISE AGENTE'!$F7),0),TIME(HOUR(DD5),MINUTE(DD5),0)=TIME(HOUR('ANALISE AGENTE'!$G7),MINUTE('ANALISE AGENTE'!$G7),0)),3,IF(OR(TIME(HOUR(DD5),MINUTE(DD5),0)=TIME(HOUR('ANALISE AGENTE'!$H7),MINUTE('ANALISE AGENTE'!$H7),0),TIME(HOUR(DD5),MINUTE(DD5),0)=TIME(HOUR('ANALISE AGENTE'!$I7),MINUTE('ANALISE AGENTE'!$I7),0)),2,0))))</f>
        <v>1</v>
      </c>
      <c r="DE6" s="30">
        <f>IF(OR(TIME(HOUR(DE5),MINUTE(DE5),0)=TIME(HOUR('ANALISE AGENTE'!$C7),MINUTE('ANALISE AGENTE'!$C7),0),TIME(HOUR(DE5),MINUTE(DE5),0)=TIME(HOUR('ANALISE AGENTE'!$J7),MINUTE('ANALISE AGENTE'!$J7),0)),1,IF(OR(TIME(HOUR(DE5),MINUTE(DE5),0)=TIME(HOUR('ANALISE AGENTE'!$D7),MINUTE('ANALISE AGENTE'!$D7),0),TIME(HOUR(DE5),MINUTE(DE5),0)=TIME(HOUR('ANALISE AGENTE'!$E7),MINUTE('ANALISE AGENTE'!$E7),0)),2,IF(OR(TIME(HOUR(DE5),MINUTE(DE5),0)=TIME(HOUR('ANALISE AGENTE'!$F7),MINUTE('ANALISE AGENTE'!$F7),0),TIME(HOUR(DE5),MINUTE(DE5),0)=TIME(HOUR('ANALISE AGENTE'!$G7),MINUTE('ANALISE AGENTE'!$G7),0)),3,IF(OR(TIME(HOUR(DE5),MINUTE(DE5),0)=TIME(HOUR('ANALISE AGENTE'!$H7),MINUTE('ANALISE AGENTE'!$H7),0),TIME(HOUR(DE5),MINUTE(DE5),0)=TIME(HOUR('ANALISE AGENTE'!$I7),MINUTE('ANALISE AGENTE'!$I7),0)),2,0))))</f>
        <v>0</v>
      </c>
      <c r="DF6" s="30">
        <f>IF(OR(TIME(HOUR(DF5),MINUTE(DF5),0)=TIME(HOUR('ANALISE AGENTE'!$C7),MINUTE('ANALISE AGENTE'!$C7),0),TIME(HOUR(DF5),MINUTE(DF5),0)=TIME(HOUR('ANALISE AGENTE'!$J7),MINUTE('ANALISE AGENTE'!$J7),0)),1,IF(OR(TIME(HOUR(DF5),MINUTE(DF5),0)=TIME(HOUR('ANALISE AGENTE'!$D7),MINUTE('ANALISE AGENTE'!$D7),0),TIME(HOUR(DF5),MINUTE(DF5),0)=TIME(HOUR('ANALISE AGENTE'!$E7),MINUTE('ANALISE AGENTE'!$E7),0)),2,IF(OR(TIME(HOUR(DF5),MINUTE(DF5),0)=TIME(HOUR('ANALISE AGENTE'!$F7),MINUTE('ANALISE AGENTE'!$F7),0),TIME(HOUR(DF5),MINUTE(DF5),0)=TIME(HOUR('ANALISE AGENTE'!$G7),MINUTE('ANALISE AGENTE'!$G7),0)),3,IF(OR(TIME(HOUR(DF5),MINUTE(DF5),0)=TIME(HOUR('ANALISE AGENTE'!$H7),MINUTE('ANALISE AGENTE'!$H7),0),TIME(HOUR(DF5),MINUTE(DF5),0)=TIME(HOUR('ANALISE AGENTE'!$I7),MINUTE('ANALISE AGENTE'!$I7),0)),2,0))))</f>
        <v>0</v>
      </c>
      <c r="DG6" s="30">
        <f>IF(OR(TIME(HOUR(DG5),MINUTE(DG5),0)=TIME(HOUR('ANALISE AGENTE'!$C7),MINUTE('ANALISE AGENTE'!$C7),0),TIME(HOUR(DG5),MINUTE(DG5),0)=TIME(HOUR('ANALISE AGENTE'!$J7),MINUTE('ANALISE AGENTE'!$J7),0)),1,IF(OR(TIME(HOUR(DG5),MINUTE(DG5),0)=TIME(HOUR('ANALISE AGENTE'!$D7),MINUTE('ANALISE AGENTE'!$D7),0),TIME(HOUR(DG5),MINUTE(DG5),0)=TIME(HOUR('ANALISE AGENTE'!$E7),MINUTE('ANALISE AGENTE'!$E7),0)),2,IF(OR(TIME(HOUR(DG5),MINUTE(DG5),0)=TIME(HOUR('ANALISE AGENTE'!$F7),MINUTE('ANALISE AGENTE'!$F7),0),TIME(HOUR(DG5),MINUTE(DG5),0)=TIME(HOUR('ANALISE AGENTE'!$G7),MINUTE('ANALISE AGENTE'!$G7),0)),3,IF(OR(TIME(HOUR(DG5),MINUTE(DG5),0)=TIME(HOUR('ANALISE AGENTE'!$H7),MINUTE('ANALISE AGENTE'!$H7),0),TIME(HOUR(DG5),MINUTE(DG5),0)=TIME(HOUR('ANALISE AGENTE'!$I7),MINUTE('ANALISE AGENTE'!$I7),0)),2,0))))</f>
        <v>0</v>
      </c>
      <c r="DH6" s="30">
        <f>IF(OR(TIME(HOUR(DH5),MINUTE(DH5),0)=TIME(HOUR('ANALISE AGENTE'!$C7),MINUTE('ANALISE AGENTE'!$C7),0),TIME(HOUR(DH5),MINUTE(DH5),0)=TIME(HOUR('ANALISE AGENTE'!$J7),MINUTE('ANALISE AGENTE'!$J7),0)),1,IF(OR(TIME(HOUR(DH5),MINUTE(DH5),0)=TIME(HOUR('ANALISE AGENTE'!$D7),MINUTE('ANALISE AGENTE'!$D7),0),TIME(HOUR(DH5),MINUTE(DH5),0)=TIME(HOUR('ANALISE AGENTE'!$E7),MINUTE('ANALISE AGENTE'!$E7),0)),2,IF(OR(TIME(HOUR(DH5),MINUTE(DH5),0)=TIME(HOUR('ANALISE AGENTE'!$F7),MINUTE('ANALISE AGENTE'!$F7),0),TIME(HOUR(DH5),MINUTE(DH5),0)=TIME(HOUR('ANALISE AGENTE'!$G7),MINUTE('ANALISE AGENTE'!$G7),0)),3,IF(OR(TIME(HOUR(DH5),MINUTE(DH5),0)=TIME(HOUR('ANALISE AGENTE'!$H7),MINUTE('ANALISE AGENTE'!$H7),0),TIME(HOUR(DH5),MINUTE(DH5),0)=TIME(HOUR('ANALISE AGENTE'!$I7),MINUTE('ANALISE AGENTE'!$I7),0)),2,0))))</f>
        <v>0</v>
      </c>
      <c r="DI6" s="30">
        <f>IF(OR(TIME(HOUR(DI5),MINUTE(DI5),0)=TIME(HOUR('ANALISE AGENTE'!$C7),MINUTE('ANALISE AGENTE'!$C7),0),TIME(HOUR(DI5),MINUTE(DI5),0)=TIME(HOUR('ANALISE AGENTE'!$J7),MINUTE('ANALISE AGENTE'!$J7),0)),1,IF(OR(TIME(HOUR(DI5),MINUTE(DI5),0)=TIME(HOUR('ANALISE AGENTE'!$D7),MINUTE('ANALISE AGENTE'!$D7),0),TIME(HOUR(DI5),MINUTE(DI5),0)=TIME(HOUR('ANALISE AGENTE'!$E7),MINUTE('ANALISE AGENTE'!$E7),0)),2,IF(OR(TIME(HOUR(DI5),MINUTE(DI5),0)=TIME(HOUR('ANALISE AGENTE'!$F7),MINUTE('ANALISE AGENTE'!$F7),0),TIME(HOUR(DI5),MINUTE(DI5),0)=TIME(HOUR('ANALISE AGENTE'!$G7),MINUTE('ANALISE AGENTE'!$G7),0)),3,IF(OR(TIME(HOUR(DI5),MINUTE(DI5),0)=TIME(HOUR('ANALISE AGENTE'!$H7),MINUTE('ANALISE AGENTE'!$H7),0),TIME(HOUR(DI5),MINUTE(DI5),0)=TIME(HOUR('ANALISE AGENTE'!$I7),MINUTE('ANALISE AGENTE'!$I7),0)),2,0))))</f>
        <v>0</v>
      </c>
      <c r="DJ6" s="30">
        <f>IF(OR(TIME(HOUR(DJ5),MINUTE(DJ5),0)=TIME(HOUR('ANALISE AGENTE'!$C7),MINUTE('ANALISE AGENTE'!$C7),0),TIME(HOUR(DJ5),MINUTE(DJ5),0)=TIME(HOUR('ANALISE AGENTE'!$J7),MINUTE('ANALISE AGENTE'!$J7),0)),1,IF(OR(TIME(HOUR(DJ5),MINUTE(DJ5),0)=TIME(HOUR('ANALISE AGENTE'!$D7),MINUTE('ANALISE AGENTE'!$D7),0),TIME(HOUR(DJ5),MINUTE(DJ5),0)=TIME(HOUR('ANALISE AGENTE'!$E7),MINUTE('ANALISE AGENTE'!$E7),0)),2,IF(OR(TIME(HOUR(DJ5),MINUTE(DJ5),0)=TIME(HOUR('ANALISE AGENTE'!$F7),MINUTE('ANALISE AGENTE'!$F7),0),TIME(HOUR(DJ5),MINUTE(DJ5),0)=TIME(HOUR('ANALISE AGENTE'!$G7),MINUTE('ANALISE AGENTE'!$G7),0)),3,IF(OR(TIME(HOUR(DJ5),MINUTE(DJ5),0)=TIME(HOUR('ANALISE AGENTE'!$H7),MINUTE('ANALISE AGENTE'!$H7),0),TIME(HOUR(DJ5),MINUTE(DJ5),0)=TIME(HOUR('ANALISE AGENTE'!$I7),MINUTE('ANALISE AGENTE'!$I7),0)),2,0))))</f>
        <v>0</v>
      </c>
      <c r="DK6" s="30">
        <f>IF(OR(TIME(HOUR(DK5),MINUTE(DK5),0)=TIME(HOUR('ANALISE AGENTE'!$C7),MINUTE('ANALISE AGENTE'!$C7),0),TIME(HOUR(DK5),MINUTE(DK5),0)=TIME(HOUR('ANALISE AGENTE'!$J7),MINUTE('ANALISE AGENTE'!$J7),0)),1,IF(OR(TIME(HOUR(DK5),MINUTE(DK5),0)=TIME(HOUR('ANALISE AGENTE'!$D7),MINUTE('ANALISE AGENTE'!$D7),0),TIME(HOUR(DK5),MINUTE(DK5),0)=TIME(HOUR('ANALISE AGENTE'!$E7),MINUTE('ANALISE AGENTE'!$E7),0)),2,IF(OR(TIME(HOUR(DK5),MINUTE(DK5),0)=TIME(HOUR('ANALISE AGENTE'!$F7),MINUTE('ANALISE AGENTE'!$F7),0),TIME(HOUR(DK5),MINUTE(DK5),0)=TIME(HOUR('ANALISE AGENTE'!$G7),MINUTE('ANALISE AGENTE'!$G7),0)),3,IF(OR(TIME(HOUR(DK5),MINUTE(DK5),0)=TIME(HOUR('ANALISE AGENTE'!$H7),MINUTE('ANALISE AGENTE'!$H7),0),TIME(HOUR(DK5),MINUTE(DK5),0)=TIME(HOUR('ANALISE AGENTE'!$I7),MINUTE('ANALISE AGENTE'!$I7),0)),2,0))))</f>
        <v>0</v>
      </c>
      <c r="DL6" s="30">
        <f>IF(OR(TIME(HOUR(DL5),MINUTE(DL5),0)=TIME(HOUR('ANALISE AGENTE'!$C7),MINUTE('ANALISE AGENTE'!$C7),0),TIME(HOUR(DL5),MINUTE(DL5),0)=TIME(HOUR('ANALISE AGENTE'!$J7),MINUTE('ANALISE AGENTE'!$J7),0)),1,IF(OR(TIME(HOUR(DL5),MINUTE(DL5),0)=TIME(HOUR('ANALISE AGENTE'!$D7),MINUTE('ANALISE AGENTE'!$D7),0),TIME(HOUR(DL5),MINUTE(DL5),0)=TIME(HOUR('ANALISE AGENTE'!$E7),MINUTE('ANALISE AGENTE'!$E7),0)),2,IF(OR(TIME(HOUR(DL5),MINUTE(DL5),0)=TIME(HOUR('ANALISE AGENTE'!$F7),MINUTE('ANALISE AGENTE'!$F7),0),TIME(HOUR(DL5),MINUTE(DL5),0)=TIME(HOUR('ANALISE AGENTE'!$G7),MINUTE('ANALISE AGENTE'!$G7),0)),3,IF(OR(TIME(HOUR(DL5),MINUTE(DL5),0)=TIME(HOUR('ANALISE AGENTE'!$H7),MINUTE('ANALISE AGENTE'!$H7),0),TIME(HOUR(DL5),MINUTE(DL5),0)=TIME(HOUR('ANALISE AGENTE'!$I7),MINUTE('ANALISE AGENTE'!$I7),0)),2,0))))</f>
        <v>0</v>
      </c>
      <c r="DM6" s="30">
        <f>IF(OR(TIME(HOUR(DM5),MINUTE(DM5),0)=TIME(HOUR('ANALISE AGENTE'!$C7),MINUTE('ANALISE AGENTE'!$C7),0),TIME(HOUR(DM5),MINUTE(DM5),0)=TIME(HOUR('ANALISE AGENTE'!$J7),MINUTE('ANALISE AGENTE'!$J7),0)),1,IF(OR(TIME(HOUR(DM5),MINUTE(DM5),0)=TIME(HOUR('ANALISE AGENTE'!$D7),MINUTE('ANALISE AGENTE'!$D7),0),TIME(HOUR(DM5),MINUTE(DM5),0)=TIME(HOUR('ANALISE AGENTE'!$E7),MINUTE('ANALISE AGENTE'!$E7),0)),2,IF(OR(TIME(HOUR(DM5),MINUTE(DM5),0)=TIME(HOUR('ANALISE AGENTE'!$F7),MINUTE('ANALISE AGENTE'!$F7),0),TIME(HOUR(DM5),MINUTE(DM5),0)=TIME(HOUR('ANALISE AGENTE'!$G7),MINUTE('ANALISE AGENTE'!$G7),0)),3,IF(OR(TIME(HOUR(DM5),MINUTE(DM5),0)=TIME(HOUR('ANALISE AGENTE'!$H7),MINUTE('ANALISE AGENTE'!$H7),0),TIME(HOUR(DM5),MINUTE(DM5),0)=TIME(HOUR('ANALISE AGENTE'!$I7),MINUTE('ANALISE AGENTE'!$I7),0)),2,0))))</f>
        <v>0</v>
      </c>
      <c r="DN6" s="30">
        <f>IF(OR(TIME(HOUR(DN5),MINUTE(DN5),0)=TIME(HOUR('ANALISE AGENTE'!$C7),MINUTE('ANALISE AGENTE'!$C7),0),TIME(HOUR(DN5),MINUTE(DN5),0)=TIME(HOUR('ANALISE AGENTE'!$J7),MINUTE('ANALISE AGENTE'!$J7),0)),1,IF(OR(TIME(HOUR(DN5),MINUTE(DN5),0)=TIME(HOUR('ANALISE AGENTE'!$D7),MINUTE('ANALISE AGENTE'!$D7),0),TIME(HOUR(DN5),MINUTE(DN5),0)=TIME(HOUR('ANALISE AGENTE'!$E7),MINUTE('ANALISE AGENTE'!$E7),0)),2,IF(OR(TIME(HOUR(DN5),MINUTE(DN5),0)=TIME(HOUR('ANALISE AGENTE'!$F7),MINUTE('ANALISE AGENTE'!$F7),0),TIME(HOUR(DN5),MINUTE(DN5),0)=TIME(HOUR('ANALISE AGENTE'!$G7),MINUTE('ANALISE AGENTE'!$G7),0)),3,IF(OR(TIME(HOUR(DN5),MINUTE(DN5),0)=TIME(HOUR('ANALISE AGENTE'!$H7),MINUTE('ANALISE AGENTE'!$H7),0),TIME(HOUR(DN5),MINUTE(DN5),0)=TIME(HOUR('ANALISE AGENTE'!$I7),MINUTE('ANALISE AGENTE'!$I7),0)),2,0))))</f>
        <v>0</v>
      </c>
      <c r="DO6" s="30">
        <f>IF(OR(TIME(HOUR(DO5),MINUTE(DO5),0)=TIME(HOUR('ANALISE AGENTE'!$C7),MINUTE('ANALISE AGENTE'!$C7),0),TIME(HOUR(DO5),MINUTE(DO5),0)=TIME(HOUR('ANALISE AGENTE'!$J7),MINUTE('ANALISE AGENTE'!$J7),0)),1,IF(OR(TIME(HOUR(DO5),MINUTE(DO5),0)=TIME(HOUR('ANALISE AGENTE'!$D7),MINUTE('ANALISE AGENTE'!$D7),0),TIME(HOUR(DO5),MINUTE(DO5),0)=TIME(HOUR('ANALISE AGENTE'!$E7),MINUTE('ANALISE AGENTE'!$E7),0)),2,IF(OR(TIME(HOUR(DO5),MINUTE(DO5),0)=TIME(HOUR('ANALISE AGENTE'!$F7),MINUTE('ANALISE AGENTE'!$F7),0),TIME(HOUR(DO5),MINUTE(DO5),0)=TIME(HOUR('ANALISE AGENTE'!$G7),MINUTE('ANALISE AGENTE'!$G7),0)),3,IF(OR(TIME(HOUR(DO5),MINUTE(DO5),0)=TIME(HOUR('ANALISE AGENTE'!$H7),MINUTE('ANALISE AGENTE'!$H7),0),TIME(HOUR(DO5),MINUTE(DO5),0)=TIME(HOUR('ANALISE AGENTE'!$I7),MINUTE('ANALISE AGENTE'!$I7),0)),2,0))))</f>
        <v>0</v>
      </c>
      <c r="DP6" s="30">
        <f>IF(OR(TIME(HOUR(DP5),MINUTE(DP5),0)=TIME(HOUR('ANALISE AGENTE'!$C7),MINUTE('ANALISE AGENTE'!$C7),0),TIME(HOUR(DP5),MINUTE(DP5),0)=TIME(HOUR('ANALISE AGENTE'!$J7),MINUTE('ANALISE AGENTE'!$J7),0)),1,IF(OR(TIME(HOUR(DP5),MINUTE(DP5),0)=TIME(HOUR('ANALISE AGENTE'!$D7),MINUTE('ANALISE AGENTE'!$D7),0),TIME(HOUR(DP5),MINUTE(DP5),0)=TIME(HOUR('ANALISE AGENTE'!$E7),MINUTE('ANALISE AGENTE'!$E7),0)),2,IF(OR(TIME(HOUR(DP5),MINUTE(DP5),0)=TIME(HOUR('ANALISE AGENTE'!$F7),MINUTE('ANALISE AGENTE'!$F7),0),TIME(HOUR(DP5),MINUTE(DP5),0)=TIME(HOUR('ANALISE AGENTE'!$G7),MINUTE('ANALISE AGENTE'!$G7),0)),3,IF(OR(TIME(HOUR(DP5),MINUTE(DP5),0)=TIME(HOUR('ANALISE AGENTE'!$H7),MINUTE('ANALISE AGENTE'!$H7),0),TIME(HOUR(DP5),MINUTE(DP5),0)=TIME(HOUR('ANALISE AGENTE'!$I7),MINUTE('ANALISE AGENTE'!$I7),0)),2,0))))</f>
        <v>0</v>
      </c>
      <c r="DQ6" s="30">
        <f>IF(OR(TIME(HOUR(DQ5),MINUTE(DQ5),0)=TIME(HOUR('ANALISE AGENTE'!$C7),MINUTE('ANALISE AGENTE'!$C7),0),TIME(HOUR(DQ5),MINUTE(DQ5),0)=TIME(HOUR('ANALISE AGENTE'!$J7),MINUTE('ANALISE AGENTE'!$J7),0)),1,IF(OR(TIME(HOUR(DQ5),MINUTE(DQ5),0)=TIME(HOUR('ANALISE AGENTE'!$D7),MINUTE('ANALISE AGENTE'!$D7),0),TIME(HOUR(DQ5),MINUTE(DQ5),0)=TIME(HOUR('ANALISE AGENTE'!$E7),MINUTE('ANALISE AGENTE'!$E7),0)),2,IF(OR(TIME(HOUR(DQ5),MINUTE(DQ5),0)=TIME(HOUR('ANALISE AGENTE'!$F7),MINUTE('ANALISE AGENTE'!$F7),0),TIME(HOUR(DQ5),MINUTE(DQ5),0)=TIME(HOUR('ANALISE AGENTE'!$G7),MINUTE('ANALISE AGENTE'!$G7),0)),3,IF(OR(TIME(HOUR(DQ5),MINUTE(DQ5),0)=TIME(HOUR('ANALISE AGENTE'!$H7),MINUTE('ANALISE AGENTE'!$H7),0),TIME(HOUR(DQ5),MINUTE(DQ5),0)=TIME(HOUR('ANALISE AGENTE'!$I7),MINUTE('ANALISE AGENTE'!$I7),0)),2,0))))</f>
        <v>0</v>
      </c>
      <c r="DR6" s="30">
        <f>IF(OR(TIME(HOUR(DR5),MINUTE(DR5),0)=TIME(HOUR('ANALISE AGENTE'!$C7),MINUTE('ANALISE AGENTE'!$C7),0),TIME(HOUR(DR5),MINUTE(DR5),0)=TIME(HOUR('ANALISE AGENTE'!$J7),MINUTE('ANALISE AGENTE'!$J7),0)),1,IF(OR(TIME(HOUR(DR5),MINUTE(DR5),0)=TIME(HOUR('ANALISE AGENTE'!$D7),MINUTE('ANALISE AGENTE'!$D7),0),TIME(HOUR(DR5),MINUTE(DR5),0)=TIME(HOUR('ANALISE AGENTE'!$E7),MINUTE('ANALISE AGENTE'!$E7),0)),2,IF(OR(TIME(HOUR(DR5),MINUTE(DR5),0)=TIME(HOUR('ANALISE AGENTE'!$F7),MINUTE('ANALISE AGENTE'!$F7),0),TIME(HOUR(DR5),MINUTE(DR5),0)=TIME(HOUR('ANALISE AGENTE'!$G7),MINUTE('ANALISE AGENTE'!$G7),0)),3,IF(OR(TIME(HOUR(DR5),MINUTE(DR5),0)=TIME(HOUR('ANALISE AGENTE'!$H7),MINUTE('ANALISE AGENTE'!$H7),0),TIME(HOUR(DR5),MINUTE(DR5),0)=TIME(HOUR('ANALISE AGENTE'!$I7),MINUTE('ANALISE AGENTE'!$I7),0)),2,0))))</f>
        <v>0</v>
      </c>
      <c r="DS6" s="30">
        <f>IF(OR(TIME(HOUR(DS5),MINUTE(DS5),0)=TIME(HOUR('ANALISE AGENTE'!$C7),MINUTE('ANALISE AGENTE'!$C7),0),TIME(HOUR(DS5),MINUTE(DS5),0)=TIME(HOUR('ANALISE AGENTE'!$J7),MINUTE('ANALISE AGENTE'!$J7),0)),1,IF(OR(TIME(HOUR(DS5),MINUTE(DS5),0)=TIME(HOUR('ANALISE AGENTE'!$D7),MINUTE('ANALISE AGENTE'!$D7),0),TIME(HOUR(DS5),MINUTE(DS5),0)=TIME(HOUR('ANALISE AGENTE'!$E7),MINUTE('ANALISE AGENTE'!$E7),0)),2,IF(OR(TIME(HOUR(DS5),MINUTE(DS5),0)=TIME(HOUR('ANALISE AGENTE'!$F7),MINUTE('ANALISE AGENTE'!$F7),0),TIME(HOUR(DS5),MINUTE(DS5),0)=TIME(HOUR('ANALISE AGENTE'!$G7),MINUTE('ANALISE AGENTE'!$G7),0)),3,IF(OR(TIME(HOUR(DS5),MINUTE(DS5),0)=TIME(HOUR('ANALISE AGENTE'!$H7),MINUTE('ANALISE AGENTE'!$H7),0),TIME(HOUR(DS5),MINUTE(DS5),0)=TIME(HOUR('ANALISE AGENTE'!$I7),MINUTE('ANALISE AGENTE'!$I7),0)),2,0))))</f>
        <v>0</v>
      </c>
      <c r="DT6" s="30">
        <f>IF(OR(TIME(HOUR(DT5),MINUTE(DT5),0)=TIME(HOUR('ANALISE AGENTE'!$C7),MINUTE('ANALISE AGENTE'!$C7),0),TIME(HOUR(DT5),MINUTE(DT5),0)=TIME(HOUR('ANALISE AGENTE'!$J7),MINUTE('ANALISE AGENTE'!$J7),0)),1,IF(OR(TIME(HOUR(DT5),MINUTE(DT5),0)=TIME(HOUR('ANALISE AGENTE'!$D7),MINUTE('ANALISE AGENTE'!$D7),0),TIME(HOUR(DT5),MINUTE(DT5),0)=TIME(HOUR('ANALISE AGENTE'!$E7),MINUTE('ANALISE AGENTE'!$E7),0)),2,IF(OR(TIME(HOUR(DT5),MINUTE(DT5),0)=TIME(HOUR('ANALISE AGENTE'!$F7),MINUTE('ANALISE AGENTE'!$F7),0),TIME(HOUR(DT5),MINUTE(DT5),0)=TIME(HOUR('ANALISE AGENTE'!$G7),MINUTE('ANALISE AGENTE'!$G7),0)),3,IF(OR(TIME(HOUR(DT5),MINUTE(DT5),0)=TIME(HOUR('ANALISE AGENTE'!$H7),MINUTE('ANALISE AGENTE'!$H7),0),TIME(HOUR(DT5),MINUTE(DT5),0)=TIME(HOUR('ANALISE AGENTE'!$I7),MINUTE('ANALISE AGENTE'!$I7),0)),2,0))))</f>
        <v>0</v>
      </c>
      <c r="DU6" s="30">
        <f>IF(OR(TIME(HOUR(DU5),MINUTE(DU5),0)=TIME(HOUR('ANALISE AGENTE'!$C7),MINUTE('ANALISE AGENTE'!$C7),0),TIME(HOUR(DU5),MINUTE(DU5),0)=TIME(HOUR('ANALISE AGENTE'!$J7),MINUTE('ANALISE AGENTE'!$J7),0)),1,IF(OR(TIME(HOUR(DU5),MINUTE(DU5),0)=TIME(HOUR('ANALISE AGENTE'!$D7),MINUTE('ANALISE AGENTE'!$D7),0),TIME(HOUR(DU5),MINUTE(DU5),0)=TIME(HOUR('ANALISE AGENTE'!$E7),MINUTE('ANALISE AGENTE'!$E7),0)),2,IF(OR(TIME(HOUR(DU5),MINUTE(DU5),0)=TIME(HOUR('ANALISE AGENTE'!$F7),MINUTE('ANALISE AGENTE'!$F7),0),TIME(HOUR(DU5),MINUTE(DU5),0)=TIME(HOUR('ANALISE AGENTE'!$G7),MINUTE('ANALISE AGENTE'!$G7),0)),3,IF(OR(TIME(HOUR(DU5),MINUTE(DU5),0)=TIME(HOUR('ANALISE AGENTE'!$H7),MINUTE('ANALISE AGENTE'!$H7),0),TIME(HOUR(DU5),MINUTE(DU5),0)=TIME(HOUR('ANALISE AGENTE'!$I7),MINUTE('ANALISE AGENTE'!$I7),0)),2,0))))</f>
        <v>0</v>
      </c>
      <c r="DV6" s="30">
        <f>IF(OR(TIME(HOUR(DV5),MINUTE(DV5),0)=TIME(HOUR('ANALISE AGENTE'!$C7),MINUTE('ANALISE AGENTE'!$C7),0),TIME(HOUR(DV5),MINUTE(DV5),0)=TIME(HOUR('ANALISE AGENTE'!$J7),MINUTE('ANALISE AGENTE'!$J7),0)),1,IF(OR(TIME(HOUR(DV5),MINUTE(DV5),0)=TIME(HOUR('ANALISE AGENTE'!$D7),MINUTE('ANALISE AGENTE'!$D7),0),TIME(HOUR(DV5),MINUTE(DV5),0)=TIME(HOUR('ANALISE AGENTE'!$E7),MINUTE('ANALISE AGENTE'!$E7),0)),2,IF(OR(TIME(HOUR(DV5),MINUTE(DV5),0)=TIME(HOUR('ANALISE AGENTE'!$F7),MINUTE('ANALISE AGENTE'!$F7),0),TIME(HOUR(DV5),MINUTE(DV5),0)=TIME(HOUR('ANALISE AGENTE'!$G7),MINUTE('ANALISE AGENTE'!$G7),0)),3,IF(OR(TIME(HOUR(DV5),MINUTE(DV5),0)=TIME(HOUR('ANALISE AGENTE'!$H7),MINUTE('ANALISE AGENTE'!$H7),0),TIME(HOUR(DV5),MINUTE(DV5),0)=TIME(HOUR('ANALISE AGENTE'!$I7),MINUTE('ANALISE AGENTE'!$I7),0)),2,0))))</f>
        <v>0</v>
      </c>
      <c r="DW6" s="30">
        <f>IF(OR(TIME(HOUR(DW5),MINUTE(DW5),0)=TIME(HOUR('ANALISE AGENTE'!$C7),MINUTE('ANALISE AGENTE'!$C7),0),TIME(HOUR(DW5),MINUTE(DW5),0)=TIME(HOUR('ANALISE AGENTE'!$J7),MINUTE('ANALISE AGENTE'!$J7),0)),1,IF(OR(TIME(HOUR(DW5),MINUTE(DW5),0)=TIME(HOUR('ANALISE AGENTE'!$D7),MINUTE('ANALISE AGENTE'!$D7),0),TIME(HOUR(DW5),MINUTE(DW5),0)=TIME(HOUR('ANALISE AGENTE'!$E7),MINUTE('ANALISE AGENTE'!$E7),0)),2,IF(OR(TIME(HOUR(DW5),MINUTE(DW5),0)=TIME(HOUR('ANALISE AGENTE'!$F7),MINUTE('ANALISE AGENTE'!$F7),0),TIME(HOUR(DW5),MINUTE(DW5),0)=TIME(HOUR('ANALISE AGENTE'!$G7),MINUTE('ANALISE AGENTE'!$G7),0)),3,IF(OR(TIME(HOUR(DW5),MINUTE(DW5),0)=TIME(HOUR('ANALISE AGENTE'!$H7),MINUTE('ANALISE AGENTE'!$H7),0),TIME(HOUR(DW5),MINUTE(DW5),0)=TIME(HOUR('ANALISE AGENTE'!$I7),MINUTE('ANALISE AGENTE'!$I7),0)),2,0))))</f>
        <v>0</v>
      </c>
      <c r="DX6" s="30">
        <f>IF(OR(TIME(HOUR(DX5),MINUTE(DX5),0)=TIME(HOUR('ANALISE AGENTE'!$C7),MINUTE('ANALISE AGENTE'!$C7),0),TIME(HOUR(DX5),MINUTE(DX5),0)=TIME(HOUR('ANALISE AGENTE'!$J7),MINUTE('ANALISE AGENTE'!$J7),0)),1,IF(OR(TIME(HOUR(DX5),MINUTE(DX5),0)=TIME(HOUR('ANALISE AGENTE'!$D7),MINUTE('ANALISE AGENTE'!$D7),0),TIME(HOUR(DX5),MINUTE(DX5),0)=TIME(HOUR('ANALISE AGENTE'!$E7),MINUTE('ANALISE AGENTE'!$E7),0)),2,IF(OR(TIME(HOUR(DX5),MINUTE(DX5),0)=TIME(HOUR('ANALISE AGENTE'!$F7),MINUTE('ANALISE AGENTE'!$F7),0),TIME(HOUR(DX5),MINUTE(DX5),0)=TIME(HOUR('ANALISE AGENTE'!$G7),MINUTE('ANALISE AGENTE'!$G7),0)),3,IF(OR(TIME(HOUR(DX5),MINUTE(DX5),0)=TIME(HOUR('ANALISE AGENTE'!$H7),MINUTE('ANALISE AGENTE'!$H7),0),TIME(HOUR(DX5),MINUTE(DX5),0)=TIME(HOUR('ANALISE AGENTE'!$I7),MINUTE('ANALISE AGENTE'!$I7),0)),2,0))))</f>
        <v>0</v>
      </c>
      <c r="DY6" s="30">
        <f>IF(OR(TIME(HOUR(DY5),MINUTE(DY5),0)=TIME(HOUR('ANALISE AGENTE'!$C7),MINUTE('ANALISE AGENTE'!$C7),0),TIME(HOUR(DY5),MINUTE(DY5),0)=TIME(HOUR('ANALISE AGENTE'!$J7),MINUTE('ANALISE AGENTE'!$J7),0)),1,IF(OR(TIME(HOUR(DY5),MINUTE(DY5),0)=TIME(HOUR('ANALISE AGENTE'!$D7),MINUTE('ANALISE AGENTE'!$D7),0),TIME(HOUR(DY5),MINUTE(DY5),0)=TIME(HOUR('ANALISE AGENTE'!$E7),MINUTE('ANALISE AGENTE'!$E7),0)),2,IF(OR(TIME(HOUR(DY5),MINUTE(DY5),0)=TIME(HOUR('ANALISE AGENTE'!$F7),MINUTE('ANALISE AGENTE'!$F7),0),TIME(HOUR(DY5),MINUTE(DY5),0)=TIME(HOUR('ANALISE AGENTE'!$G7),MINUTE('ANALISE AGENTE'!$G7),0)),3,IF(OR(TIME(HOUR(DY5),MINUTE(DY5),0)=TIME(HOUR('ANALISE AGENTE'!$H7),MINUTE('ANALISE AGENTE'!$H7),0),TIME(HOUR(DY5),MINUTE(DY5),0)=TIME(HOUR('ANALISE AGENTE'!$I7),MINUTE('ANALISE AGENTE'!$I7),0)),2,0))))</f>
        <v>0</v>
      </c>
      <c r="DZ6" s="30">
        <f>IF(OR(TIME(HOUR(DZ5),MINUTE(DZ5),0)=TIME(HOUR('ANALISE AGENTE'!$C7),MINUTE('ANALISE AGENTE'!$C7),0),TIME(HOUR(DZ5),MINUTE(DZ5),0)=TIME(HOUR('ANALISE AGENTE'!$J7),MINUTE('ANALISE AGENTE'!$J7),0)),1,IF(OR(TIME(HOUR(DZ5),MINUTE(DZ5),0)=TIME(HOUR('ANALISE AGENTE'!$D7),MINUTE('ANALISE AGENTE'!$D7),0),TIME(HOUR(DZ5),MINUTE(DZ5),0)=TIME(HOUR('ANALISE AGENTE'!$E7),MINUTE('ANALISE AGENTE'!$E7),0)),2,IF(OR(TIME(HOUR(DZ5),MINUTE(DZ5),0)=TIME(HOUR('ANALISE AGENTE'!$F7),MINUTE('ANALISE AGENTE'!$F7),0),TIME(HOUR(DZ5),MINUTE(DZ5),0)=TIME(HOUR('ANALISE AGENTE'!$G7),MINUTE('ANALISE AGENTE'!$G7),0)),3,IF(OR(TIME(HOUR(DZ5),MINUTE(DZ5),0)=TIME(HOUR('ANALISE AGENTE'!$H7),MINUTE('ANALISE AGENTE'!$H7),0),TIME(HOUR(DZ5),MINUTE(DZ5),0)=TIME(HOUR('ANALISE AGENTE'!$I7),MINUTE('ANALISE AGENTE'!$I7),0)),2,0))))</f>
        <v>0</v>
      </c>
      <c r="EA6" s="30">
        <f>IF(OR(TIME(HOUR(EA5),MINUTE(EA5),0)=TIME(HOUR('ANALISE AGENTE'!$C7),MINUTE('ANALISE AGENTE'!$C7),0),TIME(HOUR(EA5),MINUTE(EA5),0)=TIME(HOUR('ANALISE AGENTE'!$J7),MINUTE('ANALISE AGENTE'!$J7),0)),1,IF(OR(TIME(HOUR(EA5),MINUTE(EA5),0)=TIME(HOUR('ANALISE AGENTE'!$D7),MINUTE('ANALISE AGENTE'!$D7),0),TIME(HOUR(EA5),MINUTE(EA5),0)=TIME(HOUR('ANALISE AGENTE'!$E7),MINUTE('ANALISE AGENTE'!$E7),0)),2,IF(OR(TIME(HOUR(EA5),MINUTE(EA5),0)=TIME(HOUR('ANALISE AGENTE'!$F7),MINUTE('ANALISE AGENTE'!$F7),0),TIME(HOUR(EA5),MINUTE(EA5),0)=TIME(HOUR('ANALISE AGENTE'!$G7),MINUTE('ANALISE AGENTE'!$G7),0)),3,IF(OR(TIME(HOUR(EA5),MINUTE(EA5),0)=TIME(HOUR('ANALISE AGENTE'!$H7),MINUTE('ANALISE AGENTE'!$H7),0),TIME(HOUR(EA5),MINUTE(EA5),0)=TIME(HOUR('ANALISE AGENTE'!$I7),MINUTE('ANALISE AGENTE'!$I7),0)),2,0))))</f>
        <v>0</v>
      </c>
      <c r="EB6" s="30">
        <f>IF(OR(TIME(HOUR(EB5),MINUTE(EB5),0)=TIME(HOUR('ANALISE AGENTE'!$C7),MINUTE('ANALISE AGENTE'!$C7),0),TIME(HOUR(EB5),MINUTE(EB5),0)=TIME(HOUR('ANALISE AGENTE'!$J7),MINUTE('ANALISE AGENTE'!$J7),0)),1,IF(OR(TIME(HOUR(EB5),MINUTE(EB5),0)=TIME(HOUR('ANALISE AGENTE'!$D7),MINUTE('ANALISE AGENTE'!$D7),0),TIME(HOUR(EB5),MINUTE(EB5),0)=TIME(HOUR('ANALISE AGENTE'!$E7),MINUTE('ANALISE AGENTE'!$E7),0)),2,IF(OR(TIME(HOUR(EB5),MINUTE(EB5),0)=TIME(HOUR('ANALISE AGENTE'!$F7),MINUTE('ANALISE AGENTE'!$F7),0),TIME(HOUR(EB5),MINUTE(EB5),0)=TIME(HOUR('ANALISE AGENTE'!$G7),MINUTE('ANALISE AGENTE'!$G7),0)),3,IF(OR(TIME(HOUR(EB5),MINUTE(EB5),0)=TIME(HOUR('ANALISE AGENTE'!$H7),MINUTE('ANALISE AGENTE'!$H7),0),TIME(HOUR(EB5),MINUTE(EB5),0)=TIME(HOUR('ANALISE AGENTE'!$I7),MINUTE('ANALISE AGENTE'!$I7),0)),2,0))))</f>
        <v>0</v>
      </c>
      <c r="EC6" s="30">
        <f>IF(OR(TIME(HOUR(EC5),MINUTE(EC5),0)=TIME(HOUR('ANALISE AGENTE'!$C7),MINUTE('ANALISE AGENTE'!$C7),0),TIME(HOUR(EC5),MINUTE(EC5),0)=TIME(HOUR('ANALISE AGENTE'!$J7),MINUTE('ANALISE AGENTE'!$J7),0)),1,IF(OR(TIME(HOUR(EC5),MINUTE(EC5),0)=TIME(HOUR('ANALISE AGENTE'!$D7),MINUTE('ANALISE AGENTE'!$D7),0),TIME(HOUR(EC5),MINUTE(EC5),0)=TIME(HOUR('ANALISE AGENTE'!$E7),MINUTE('ANALISE AGENTE'!$E7),0)),2,IF(OR(TIME(HOUR(EC5),MINUTE(EC5),0)=TIME(HOUR('ANALISE AGENTE'!$F7),MINUTE('ANALISE AGENTE'!$F7),0),TIME(HOUR(EC5),MINUTE(EC5),0)=TIME(HOUR('ANALISE AGENTE'!$G7),MINUTE('ANALISE AGENTE'!$G7),0)),3,IF(OR(TIME(HOUR(EC5),MINUTE(EC5),0)=TIME(HOUR('ANALISE AGENTE'!$H7),MINUTE('ANALISE AGENTE'!$H7),0),TIME(HOUR(EC5),MINUTE(EC5),0)=TIME(HOUR('ANALISE AGENTE'!$I7),MINUTE('ANALISE AGENTE'!$I7),0)),2,0))))</f>
        <v>0</v>
      </c>
      <c r="ED6" s="30">
        <f>IF(OR(TIME(HOUR(ED5),MINUTE(ED5),0)=TIME(HOUR('ANALISE AGENTE'!$C7),MINUTE('ANALISE AGENTE'!$C7),0),TIME(HOUR(ED5),MINUTE(ED5),0)=TIME(HOUR('ANALISE AGENTE'!$J7),MINUTE('ANALISE AGENTE'!$J7),0)),1,IF(OR(TIME(HOUR(ED5),MINUTE(ED5),0)=TIME(HOUR('ANALISE AGENTE'!$D7),MINUTE('ANALISE AGENTE'!$D7),0),TIME(HOUR(ED5),MINUTE(ED5),0)=TIME(HOUR('ANALISE AGENTE'!$E7),MINUTE('ANALISE AGENTE'!$E7),0)),2,IF(OR(TIME(HOUR(ED5),MINUTE(ED5),0)=TIME(HOUR('ANALISE AGENTE'!$F7),MINUTE('ANALISE AGENTE'!$F7),0),TIME(HOUR(ED5),MINUTE(ED5),0)=TIME(HOUR('ANALISE AGENTE'!$G7),MINUTE('ANALISE AGENTE'!$G7),0)),3,IF(OR(TIME(HOUR(ED5),MINUTE(ED5),0)=TIME(HOUR('ANALISE AGENTE'!$H7),MINUTE('ANALISE AGENTE'!$H7),0),TIME(HOUR(ED5),MINUTE(ED5),0)=TIME(HOUR('ANALISE AGENTE'!$I7),MINUTE('ANALISE AGENTE'!$I7),0)),2,0))))</f>
        <v>0</v>
      </c>
      <c r="EE6" s="30">
        <f>IF(OR(TIME(HOUR(EE5),MINUTE(EE5),0)=TIME(HOUR('ANALISE AGENTE'!$C7),MINUTE('ANALISE AGENTE'!$C7),0),TIME(HOUR(EE5),MINUTE(EE5),0)=TIME(HOUR('ANALISE AGENTE'!$J7),MINUTE('ANALISE AGENTE'!$J7),0)),1,IF(OR(TIME(HOUR(EE5),MINUTE(EE5),0)=TIME(HOUR('ANALISE AGENTE'!$D7),MINUTE('ANALISE AGENTE'!$D7),0),TIME(HOUR(EE5),MINUTE(EE5),0)=TIME(HOUR('ANALISE AGENTE'!$E7),MINUTE('ANALISE AGENTE'!$E7),0)),2,IF(OR(TIME(HOUR(EE5),MINUTE(EE5),0)=TIME(HOUR('ANALISE AGENTE'!$F7),MINUTE('ANALISE AGENTE'!$F7),0),TIME(HOUR(EE5),MINUTE(EE5),0)=TIME(HOUR('ANALISE AGENTE'!$G7),MINUTE('ANALISE AGENTE'!$G7),0)),3,IF(OR(TIME(HOUR(EE5),MINUTE(EE5),0)=TIME(HOUR('ANALISE AGENTE'!$H7),MINUTE('ANALISE AGENTE'!$H7),0),TIME(HOUR(EE5),MINUTE(EE5),0)=TIME(HOUR('ANALISE AGENTE'!$I7),MINUTE('ANALISE AGENTE'!$I7),0)),2,0))))</f>
        <v>0</v>
      </c>
      <c r="EF6" s="30">
        <f>IF(OR(TIME(HOUR(EF5),MINUTE(EF5),0)=TIME(HOUR('ANALISE AGENTE'!$C7),MINUTE('ANALISE AGENTE'!$C7),0),TIME(HOUR(EF5),MINUTE(EF5),0)=TIME(HOUR('ANALISE AGENTE'!$J7),MINUTE('ANALISE AGENTE'!$J7),0)),1,IF(OR(TIME(HOUR(EF5),MINUTE(EF5),0)=TIME(HOUR('ANALISE AGENTE'!$D7),MINUTE('ANALISE AGENTE'!$D7),0),TIME(HOUR(EF5),MINUTE(EF5),0)=TIME(HOUR('ANALISE AGENTE'!$E7),MINUTE('ANALISE AGENTE'!$E7),0)),2,IF(OR(TIME(HOUR(EF5),MINUTE(EF5),0)=TIME(HOUR('ANALISE AGENTE'!$F7),MINUTE('ANALISE AGENTE'!$F7),0),TIME(HOUR(EF5),MINUTE(EF5),0)=TIME(HOUR('ANALISE AGENTE'!$G7),MINUTE('ANALISE AGENTE'!$G7),0)),3,IF(OR(TIME(HOUR(EF5),MINUTE(EF5),0)=TIME(HOUR('ANALISE AGENTE'!$H7),MINUTE('ANALISE AGENTE'!$H7),0),TIME(HOUR(EF5),MINUTE(EF5),0)=TIME(HOUR('ANALISE AGENTE'!$I7),MINUTE('ANALISE AGENTE'!$I7),0)),2,0))))</f>
        <v>0</v>
      </c>
      <c r="EG6" s="30">
        <f>IF(OR(TIME(HOUR(EG5),MINUTE(EG5),0)=TIME(HOUR('ANALISE AGENTE'!$C7),MINUTE('ANALISE AGENTE'!$C7),0),TIME(HOUR(EG5),MINUTE(EG5),0)=TIME(HOUR('ANALISE AGENTE'!$J7),MINUTE('ANALISE AGENTE'!$J7),0)),1,IF(OR(TIME(HOUR(EG5),MINUTE(EG5),0)=TIME(HOUR('ANALISE AGENTE'!$D7),MINUTE('ANALISE AGENTE'!$D7),0),TIME(HOUR(EG5),MINUTE(EG5),0)=TIME(HOUR('ANALISE AGENTE'!$E7),MINUTE('ANALISE AGENTE'!$E7),0)),2,IF(OR(TIME(HOUR(EG5),MINUTE(EG5),0)=TIME(HOUR('ANALISE AGENTE'!$F7),MINUTE('ANALISE AGENTE'!$F7),0),TIME(HOUR(EG5),MINUTE(EG5),0)=TIME(HOUR('ANALISE AGENTE'!$G7),MINUTE('ANALISE AGENTE'!$G7),0)),3,IF(OR(TIME(HOUR(EG5),MINUTE(EG5),0)=TIME(HOUR('ANALISE AGENTE'!$H7),MINUTE('ANALISE AGENTE'!$H7),0),TIME(HOUR(EG5),MINUTE(EG5),0)=TIME(HOUR('ANALISE AGENTE'!$I7),MINUTE('ANALISE AGENTE'!$I7),0)),2,0))))</f>
        <v>0</v>
      </c>
      <c r="EH6" s="30">
        <f>IF(OR(TIME(HOUR(EH5),MINUTE(EH5),0)=TIME(HOUR('ANALISE AGENTE'!$C7),MINUTE('ANALISE AGENTE'!$C7),0),TIME(HOUR(EH5),MINUTE(EH5),0)=TIME(HOUR('ANALISE AGENTE'!$J7),MINUTE('ANALISE AGENTE'!$J7),0)),1,IF(OR(TIME(HOUR(EH5),MINUTE(EH5),0)=TIME(HOUR('ANALISE AGENTE'!$D7),MINUTE('ANALISE AGENTE'!$D7),0),TIME(HOUR(EH5),MINUTE(EH5),0)=TIME(HOUR('ANALISE AGENTE'!$E7),MINUTE('ANALISE AGENTE'!$E7),0)),2,IF(OR(TIME(HOUR(EH5),MINUTE(EH5),0)=TIME(HOUR('ANALISE AGENTE'!$F7),MINUTE('ANALISE AGENTE'!$F7),0),TIME(HOUR(EH5),MINUTE(EH5),0)=TIME(HOUR('ANALISE AGENTE'!$G7),MINUTE('ANALISE AGENTE'!$G7),0)),3,IF(OR(TIME(HOUR(EH5),MINUTE(EH5),0)=TIME(HOUR('ANALISE AGENTE'!$H7),MINUTE('ANALISE AGENTE'!$H7),0),TIME(HOUR(EH5),MINUTE(EH5),0)=TIME(HOUR('ANALISE AGENTE'!$I7),MINUTE('ANALISE AGENTE'!$I7),0)),2,0))))</f>
        <v>0</v>
      </c>
      <c r="EI6" s="30">
        <f>IF(OR(TIME(HOUR(EI5),MINUTE(EI5),0)=TIME(HOUR('ANALISE AGENTE'!$C7),MINUTE('ANALISE AGENTE'!$C7),0),TIME(HOUR(EI5),MINUTE(EI5),0)=TIME(HOUR('ANALISE AGENTE'!$J7),MINUTE('ANALISE AGENTE'!$J7),0)),1,IF(OR(TIME(HOUR(EI5),MINUTE(EI5),0)=TIME(HOUR('ANALISE AGENTE'!$D7),MINUTE('ANALISE AGENTE'!$D7),0),TIME(HOUR(EI5),MINUTE(EI5),0)=TIME(HOUR('ANALISE AGENTE'!$E7),MINUTE('ANALISE AGENTE'!$E7),0)),2,IF(OR(TIME(HOUR(EI5),MINUTE(EI5),0)=TIME(HOUR('ANALISE AGENTE'!$F7),MINUTE('ANALISE AGENTE'!$F7),0),TIME(HOUR(EI5),MINUTE(EI5),0)=TIME(HOUR('ANALISE AGENTE'!$G7),MINUTE('ANALISE AGENTE'!$G7),0)),3,IF(OR(TIME(HOUR(EI5),MINUTE(EI5),0)=TIME(HOUR('ANALISE AGENTE'!$H7),MINUTE('ANALISE AGENTE'!$H7),0),TIME(HOUR(EI5),MINUTE(EI5),0)=TIME(HOUR('ANALISE AGENTE'!$I7),MINUTE('ANALISE AGENTE'!$I7),0)),2,0))))</f>
        <v>0</v>
      </c>
      <c r="EJ6" s="30">
        <f>IF(OR(TIME(HOUR(EJ5),MINUTE(EJ5),0)=TIME(HOUR('ANALISE AGENTE'!$C7),MINUTE('ANALISE AGENTE'!$C7),0),TIME(HOUR(EJ5),MINUTE(EJ5),0)=TIME(HOUR('ANALISE AGENTE'!$J7),MINUTE('ANALISE AGENTE'!$J7),0)),1,IF(OR(TIME(HOUR(EJ5),MINUTE(EJ5),0)=TIME(HOUR('ANALISE AGENTE'!$D7),MINUTE('ANALISE AGENTE'!$D7),0),TIME(HOUR(EJ5),MINUTE(EJ5),0)=TIME(HOUR('ANALISE AGENTE'!$E7),MINUTE('ANALISE AGENTE'!$E7),0)),2,IF(OR(TIME(HOUR(EJ5),MINUTE(EJ5),0)=TIME(HOUR('ANALISE AGENTE'!$F7),MINUTE('ANALISE AGENTE'!$F7),0),TIME(HOUR(EJ5),MINUTE(EJ5),0)=TIME(HOUR('ANALISE AGENTE'!$G7),MINUTE('ANALISE AGENTE'!$G7),0)),3,IF(OR(TIME(HOUR(EJ5),MINUTE(EJ5),0)=TIME(HOUR('ANALISE AGENTE'!$H7),MINUTE('ANALISE AGENTE'!$H7),0),TIME(HOUR(EJ5),MINUTE(EJ5),0)=TIME(HOUR('ANALISE AGENTE'!$I7),MINUTE('ANALISE AGENTE'!$I7),0)),2,0))))</f>
        <v>0</v>
      </c>
      <c r="EK6" s="30">
        <f>IF(OR(TIME(HOUR(EK5),MINUTE(EK5),0)=TIME(HOUR('ANALISE AGENTE'!$C7),MINUTE('ANALISE AGENTE'!$C7),0),TIME(HOUR(EK5),MINUTE(EK5),0)=TIME(HOUR('ANALISE AGENTE'!$J7),MINUTE('ANALISE AGENTE'!$J7),0)),1,IF(OR(TIME(HOUR(EK5),MINUTE(EK5),0)=TIME(HOUR('ANALISE AGENTE'!$D7),MINUTE('ANALISE AGENTE'!$D7),0),TIME(HOUR(EK5),MINUTE(EK5),0)=TIME(HOUR('ANALISE AGENTE'!$E7),MINUTE('ANALISE AGENTE'!$E7),0)),2,IF(OR(TIME(HOUR(EK5),MINUTE(EK5),0)=TIME(HOUR('ANALISE AGENTE'!$F7),MINUTE('ANALISE AGENTE'!$F7),0),TIME(HOUR(EK5),MINUTE(EK5),0)=TIME(HOUR('ANALISE AGENTE'!$G7),MINUTE('ANALISE AGENTE'!$G7),0)),3,IF(OR(TIME(HOUR(EK5),MINUTE(EK5),0)=TIME(HOUR('ANALISE AGENTE'!$H7),MINUTE('ANALISE AGENTE'!$H7),0),TIME(HOUR(EK5),MINUTE(EK5),0)=TIME(HOUR('ANALISE AGENTE'!$I7),MINUTE('ANALISE AGENTE'!$I7),0)),2,0))))</f>
        <v>0</v>
      </c>
      <c r="EL6" s="30">
        <f>IF(OR(TIME(HOUR(EL5),MINUTE(EL5),0)=TIME(HOUR('ANALISE AGENTE'!$C7),MINUTE('ANALISE AGENTE'!$C7),0),TIME(HOUR(EL5),MINUTE(EL5),0)=TIME(HOUR('ANALISE AGENTE'!$J7),MINUTE('ANALISE AGENTE'!$J7),0)),1,IF(OR(TIME(HOUR(EL5),MINUTE(EL5),0)=TIME(HOUR('ANALISE AGENTE'!$D7),MINUTE('ANALISE AGENTE'!$D7),0),TIME(HOUR(EL5),MINUTE(EL5),0)=TIME(HOUR('ANALISE AGENTE'!$E7),MINUTE('ANALISE AGENTE'!$E7),0)),2,IF(OR(TIME(HOUR(EL5),MINUTE(EL5),0)=TIME(HOUR('ANALISE AGENTE'!$F7),MINUTE('ANALISE AGENTE'!$F7),0),TIME(HOUR(EL5),MINUTE(EL5),0)=TIME(HOUR('ANALISE AGENTE'!$G7),MINUTE('ANALISE AGENTE'!$G7),0)),3,IF(OR(TIME(HOUR(EL5),MINUTE(EL5),0)=TIME(HOUR('ANALISE AGENTE'!$H7),MINUTE('ANALISE AGENTE'!$H7),0),TIME(HOUR(EL5),MINUTE(EL5),0)=TIME(HOUR('ANALISE AGENTE'!$I7),MINUTE('ANALISE AGENTE'!$I7),0)),2,0))))</f>
        <v>0</v>
      </c>
      <c r="EM6" s="30">
        <f>IF(OR(TIME(HOUR(EM5),MINUTE(EM5),0)=TIME(HOUR('ANALISE AGENTE'!$C7),MINUTE('ANALISE AGENTE'!$C7),0),TIME(HOUR(EM5),MINUTE(EM5),0)=TIME(HOUR('ANALISE AGENTE'!$J7),MINUTE('ANALISE AGENTE'!$J7),0)),1,IF(OR(TIME(HOUR(EM5),MINUTE(EM5),0)=TIME(HOUR('ANALISE AGENTE'!$D7),MINUTE('ANALISE AGENTE'!$D7),0),TIME(HOUR(EM5),MINUTE(EM5),0)=TIME(HOUR('ANALISE AGENTE'!$E7),MINUTE('ANALISE AGENTE'!$E7),0)),2,IF(OR(TIME(HOUR(EM5),MINUTE(EM5),0)=TIME(HOUR('ANALISE AGENTE'!$F7),MINUTE('ANALISE AGENTE'!$F7),0),TIME(HOUR(EM5),MINUTE(EM5),0)=TIME(HOUR('ANALISE AGENTE'!$G7),MINUTE('ANALISE AGENTE'!$G7),0)),3,IF(OR(TIME(HOUR(EM5),MINUTE(EM5),0)=TIME(HOUR('ANALISE AGENTE'!$H7),MINUTE('ANALISE AGENTE'!$H7),0),TIME(HOUR(EM5),MINUTE(EM5),0)=TIME(HOUR('ANALISE AGENTE'!$I7),MINUTE('ANALISE AGENTE'!$I7),0)),2,0))))</f>
        <v>0</v>
      </c>
      <c r="EN6" s="30">
        <f>IF(OR(TIME(HOUR(EN5),MINUTE(EN5),0)=TIME(HOUR('ANALISE AGENTE'!$C7),MINUTE('ANALISE AGENTE'!$C7),0),TIME(HOUR(EN5),MINUTE(EN5),0)=TIME(HOUR('ANALISE AGENTE'!$J7),MINUTE('ANALISE AGENTE'!$J7),0)),1,IF(OR(TIME(HOUR(EN5),MINUTE(EN5),0)=TIME(HOUR('ANALISE AGENTE'!$D7),MINUTE('ANALISE AGENTE'!$D7),0),TIME(HOUR(EN5),MINUTE(EN5),0)=TIME(HOUR('ANALISE AGENTE'!$E7),MINUTE('ANALISE AGENTE'!$E7),0)),2,IF(OR(TIME(HOUR(EN5),MINUTE(EN5),0)=TIME(HOUR('ANALISE AGENTE'!$F7),MINUTE('ANALISE AGENTE'!$F7),0),TIME(HOUR(EN5),MINUTE(EN5),0)=TIME(HOUR('ANALISE AGENTE'!$G7),MINUTE('ANALISE AGENTE'!$G7),0)),3,IF(OR(TIME(HOUR(EN5),MINUTE(EN5),0)=TIME(HOUR('ANALISE AGENTE'!$H7),MINUTE('ANALISE AGENTE'!$H7),0),TIME(HOUR(EN5),MINUTE(EN5),0)=TIME(HOUR('ANALISE AGENTE'!$I7),MINUTE('ANALISE AGENTE'!$I7),0)),2,0))))</f>
        <v>0</v>
      </c>
      <c r="EO6" s="30">
        <f>IF(OR(TIME(HOUR(EO5),MINUTE(EO5),0)=TIME(HOUR('ANALISE AGENTE'!$C7),MINUTE('ANALISE AGENTE'!$C7),0),TIME(HOUR(EO5),MINUTE(EO5),0)=TIME(HOUR('ANALISE AGENTE'!$J7),MINUTE('ANALISE AGENTE'!$J7),0)),1,IF(OR(TIME(HOUR(EO5),MINUTE(EO5),0)=TIME(HOUR('ANALISE AGENTE'!$D7),MINUTE('ANALISE AGENTE'!$D7),0),TIME(HOUR(EO5),MINUTE(EO5),0)=TIME(HOUR('ANALISE AGENTE'!$E7),MINUTE('ANALISE AGENTE'!$E7),0)),2,IF(OR(TIME(HOUR(EO5),MINUTE(EO5),0)=TIME(HOUR('ANALISE AGENTE'!$F7),MINUTE('ANALISE AGENTE'!$F7),0),TIME(HOUR(EO5),MINUTE(EO5),0)=TIME(HOUR('ANALISE AGENTE'!$G7),MINUTE('ANALISE AGENTE'!$G7),0)),3,IF(OR(TIME(HOUR(EO5),MINUTE(EO5),0)=TIME(HOUR('ANALISE AGENTE'!$H7),MINUTE('ANALISE AGENTE'!$H7),0),TIME(HOUR(EO5),MINUTE(EO5),0)=TIME(HOUR('ANALISE AGENTE'!$I7),MINUTE('ANALISE AGENTE'!$I7),0)),2,0))))</f>
        <v>0</v>
      </c>
      <c r="EP6" s="30">
        <f>IF(OR(TIME(HOUR(EP5),MINUTE(EP5),0)=TIME(HOUR('ANALISE AGENTE'!$C7),MINUTE('ANALISE AGENTE'!$C7),0),TIME(HOUR(EP5),MINUTE(EP5),0)=TIME(HOUR('ANALISE AGENTE'!$J7),MINUTE('ANALISE AGENTE'!$J7),0)),1,IF(OR(TIME(HOUR(EP5),MINUTE(EP5),0)=TIME(HOUR('ANALISE AGENTE'!$D7),MINUTE('ANALISE AGENTE'!$D7),0),TIME(HOUR(EP5),MINUTE(EP5),0)=TIME(HOUR('ANALISE AGENTE'!$E7),MINUTE('ANALISE AGENTE'!$E7),0)),2,IF(OR(TIME(HOUR(EP5),MINUTE(EP5),0)=TIME(HOUR('ANALISE AGENTE'!$F7),MINUTE('ANALISE AGENTE'!$F7),0),TIME(HOUR(EP5),MINUTE(EP5),0)=TIME(HOUR('ANALISE AGENTE'!$G7),MINUTE('ANALISE AGENTE'!$G7),0)),3,IF(OR(TIME(HOUR(EP5),MINUTE(EP5),0)=TIME(HOUR('ANALISE AGENTE'!$H7),MINUTE('ANALISE AGENTE'!$H7),0),TIME(HOUR(EP5),MINUTE(EP5),0)=TIME(HOUR('ANALISE AGENTE'!$I7),MINUTE('ANALISE AGENTE'!$I7),0)),2,0))))</f>
        <v>0</v>
      </c>
      <c r="EQ6" s="30">
        <f>IF(OR(TIME(HOUR(EQ5),MINUTE(EQ5),0)=TIME(HOUR('ANALISE AGENTE'!$C7),MINUTE('ANALISE AGENTE'!$C7),0),TIME(HOUR(EQ5),MINUTE(EQ5),0)=TIME(HOUR('ANALISE AGENTE'!$J7),MINUTE('ANALISE AGENTE'!$J7),0)),1,IF(OR(TIME(HOUR(EQ5),MINUTE(EQ5),0)=TIME(HOUR('ANALISE AGENTE'!$D7),MINUTE('ANALISE AGENTE'!$D7),0),TIME(HOUR(EQ5),MINUTE(EQ5),0)=TIME(HOUR('ANALISE AGENTE'!$E7),MINUTE('ANALISE AGENTE'!$E7),0)),2,IF(OR(TIME(HOUR(EQ5),MINUTE(EQ5),0)=TIME(HOUR('ANALISE AGENTE'!$F7),MINUTE('ANALISE AGENTE'!$F7),0),TIME(HOUR(EQ5),MINUTE(EQ5),0)=TIME(HOUR('ANALISE AGENTE'!$G7),MINUTE('ANALISE AGENTE'!$G7),0)),3,IF(OR(TIME(HOUR(EQ5),MINUTE(EQ5),0)=TIME(HOUR('ANALISE AGENTE'!$H7),MINUTE('ANALISE AGENTE'!$H7),0),TIME(HOUR(EQ5),MINUTE(EQ5),0)=TIME(HOUR('ANALISE AGENTE'!$I7),MINUTE('ANALISE AGENTE'!$I7),0)),2,0))))</f>
        <v>0</v>
      </c>
      <c r="ER6" s="30">
        <f>IF(OR(TIME(HOUR(ER5),MINUTE(ER5),0)=TIME(HOUR('ANALISE AGENTE'!$C7),MINUTE('ANALISE AGENTE'!$C7),0),TIME(HOUR(ER5),MINUTE(ER5),0)=TIME(HOUR('ANALISE AGENTE'!$J7),MINUTE('ANALISE AGENTE'!$J7),0)),1,IF(OR(TIME(HOUR(ER5),MINUTE(ER5),0)=TIME(HOUR('ANALISE AGENTE'!$D7),MINUTE('ANALISE AGENTE'!$D7),0),TIME(HOUR(ER5),MINUTE(ER5),0)=TIME(HOUR('ANALISE AGENTE'!$E7),MINUTE('ANALISE AGENTE'!$E7),0)),2,IF(OR(TIME(HOUR(ER5),MINUTE(ER5),0)=TIME(HOUR('ANALISE AGENTE'!$F7),MINUTE('ANALISE AGENTE'!$F7),0),TIME(HOUR(ER5),MINUTE(ER5),0)=TIME(HOUR('ANALISE AGENTE'!$G7),MINUTE('ANALISE AGENTE'!$G7),0)),3,IF(OR(TIME(HOUR(ER5),MINUTE(ER5),0)=TIME(HOUR('ANALISE AGENTE'!$H7),MINUTE('ANALISE AGENTE'!$H7),0),TIME(HOUR(ER5),MINUTE(ER5),0)=TIME(HOUR('ANALISE AGENTE'!$I7),MINUTE('ANALISE AGENTE'!$I7),0)),2,0))))</f>
        <v>0</v>
      </c>
      <c r="ES6" s="30">
        <f>IF(OR(TIME(HOUR(ES5),MINUTE(ES5),0)=TIME(HOUR('ANALISE AGENTE'!$C7),MINUTE('ANALISE AGENTE'!$C7),0),TIME(HOUR(ES5),MINUTE(ES5),0)=TIME(HOUR('ANALISE AGENTE'!$J7),MINUTE('ANALISE AGENTE'!$J7),0)),1,IF(OR(TIME(HOUR(ES5),MINUTE(ES5),0)=TIME(HOUR('ANALISE AGENTE'!$D7),MINUTE('ANALISE AGENTE'!$D7),0),TIME(HOUR(ES5),MINUTE(ES5),0)=TIME(HOUR('ANALISE AGENTE'!$E7),MINUTE('ANALISE AGENTE'!$E7),0)),2,IF(OR(TIME(HOUR(ES5),MINUTE(ES5),0)=TIME(HOUR('ANALISE AGENTE'!$F7),MINUTE('ANALISE AGENTE'!$F7),0),TIME(HOUR(ES5),MINUTE(ES5),0)=TIME(HOUR('ANALISE AGENTE'!$G7),MINUTE('ANALISE AGENTE'!$G7),0)),3,IF(OR(TIME(HOUR(ES5),MINUTE(ES5),0)=TIME(HOUR('ANALISE AGENTE'!$H7),MINUTE('ANALISE AGENTE'!$H7),0),TIME(HOUR(ES5),MINUTE(ES5),0)=TIME(HOUR('ANALISE AGENTE'!$I7),MINUTE('ANALISE AGENTE'!$I7),0)),2,0))))</f>
        <v>0</v>
      </c>
      <c r="ET6" s="30">
        <f>IF(OR(TIME(HOUR(ET5),MINUTE(ET5),0)=TIME(HOUR('ANALISE AGENTE'!$C7),MINUTE('ANALISE AGENTE'!$C7),0),TIME(HOUR(ET5),MINUTE(ET5),0)=TIME(HOUR('ANALISE AGENTE'!$J7),MINUTE('ANALISE AGENTE'!$J7),0)),1,IF(OR(TIME(HOUR(ET5),MINUTE(ET5),0)=TIME(HOUR('ANALISE AGENTE'!$D7),MINUTE('ANALISE AGENTE'!$D7),0),TIME(HOUR(ET5),MINUTE(ET5),0)=TIME(HOUR('ANALISE AGENTE'!$E7),MINUTE('ANALISE AGENTE'!$E7),0)),2,IF(OR(TIME(HOUR(ET5),MINUTE(ET5),0)=TIME(HOUR('ANALISE AGENTE'!$F7),MINUTE('ANALISE AGENTE'!$F7),0),TIME(HOUR(ET5),MINUTE(ET5),0)=TIME(HOUR('ANALISE AGENTE'!$G7),MINUTE('ANALISE AGENTE'!$G7),0)),3,IF(OR(TIME(HOUR(ET5),MINUTE(ET5),0)=TIME(HOUR('ANALISE AGENTE'!$H7),MINUTE('ANALISE AGENTE'!$H7),0),TIME(HOUR(ET5),MINUTE(ET5),0)=TIME(HOUR('ANALISE AGENTE'!$I7),MINUTE('ANALISE AGENTE'!$I7),0)),2,0))))</f>
        <v>0</v>
      </c>
      <c r="EU6" s="30">
        <f>IF(OR(TIME(HOUR(EU5),MINUTE(EU5),0)=TIME(HOUR('ANALISE AGENTE'!$C7),MINUTE('ANALISE AGENTE'!$C7),0),TIME(HOUR(EU5),MINUTE(EU5),0)=TIME(HOUR('ANALISE AGENTE'!$J7),MINUTE('ANALISE AGENTE'!$J7),0)),1,IF(OR(TIME(HOUR(EU5),MINUTE(EU5),0)=TIME(HOUR('ANALISE AGENTE'!$D7),MINUTE('ANALISE AGENTE'!$D7),0),TIME(HOUR(EU5),MINUTE(EU5),0)=TIME(HOUR('ANALISE AGENTE'!$E7),MINUTE('ANALISE AGENTE'!$E7),0)),2,IF(OR(TIME(HOUR(EU5),MINUTE(EU5),0)=TIME(HOUR('ANALISE AGENTE'!$F7),MINUTE('ANALISE AGENTE'!$F7),0),TIME(HOUR(EU5),MINUTE(EU5),0)=TIME(HOUR('ANALISE AGENTE'!$G7),MINUTE('ANALISE AGENTE'!$G7),0)),3,IF(OR(TIME(HOUR(EU5),MINUTE(EU5),0)=TIME(HOUR('ANALISE AGENTE'!$H7),MINUTE('ANALISE AGENTE'!$H7),0),TIME(HOUR(EU5),MINUTE(EU5),0)=TIME(HOUR('ANALISE AGENTE'!$I7),MINUTE('ANALISE AGENTE'!$I7),0)),2,0))))</f>
        <v>0</v>
      </c>
      <c r="EV6" s="30">
        <f>IF(OR(TIME(HOUR(EV5),MINUTE(EV5),0)=TIME(HOUR('ANALISE AGENTE'!$C7),MINUTE('ANALISE AGENTE'!$C7),0),TIME(HOUR(EV5),MINUTE(EV5),0)=TIME(HOUR('ANALISE AGENTE'!$J7),MINUTE('ANALISE AGENTE'!$J7),0)),1,IF(OR(TIME(HOUR(EV5),MINUTE(EV5),0)=TIME(HOUR('ANALISE AGENTE'!$D7),MINUTE('ANALISE AGENTE'!$D7),0),TIME(HOUR(EV5),MINUTE(EV5),0)=TIME(HOUR('ANALISE AGENTE'!$E7),MINUTE('ANALISE AGENTE'!$E7),0)),2,IF(OR(TIME(HOUR(EV5),MINUTE(EV5),0)=TIME(HOUR('ANALISE AGENTE'!$F7),MINUTE('ANALISE AGENTE'!$F7),0),TIME(HOUR(EV5),MINUTE(EV5),0)=TIME(HOUR('ANALISE AGENTE'!$G7),MINUTE('ANALISE AGENTE'!$G7),0)),3,IF(OR(TIME(HOUR(EV5),MINUTE(EV5),0)=TIME(HOUR('ANALISE AGENTE'!$H7),MINUTE('ANALISE AGENTE'!$H7),0),TIME(HOUR(EV5),MINUTE(EV5),0)=TIME(HOUR('ANALISE AGENTE'!$I7),MINUTE('ANALISE AGENTE'!$I7),0)),2,0))))</f>
        <v>0</v>
      </c>
      <c r="EW6" s="30">
        <f>IF(OR(TIME(HOUR(EW5),MINUTE(EW5),0)=TIME(HOUR('ANALISE AGENTE'!$C7),MINUTE('ANALISE AGENTE'!$C7),0),TIME(HOUR(EW5),MINUTE(EW5),0)=TIME(HOUR('ANALISE AGENTE'!$J7),MINUTE('ANALISE AGENTE'!$J7),0)),1,IF(OR(TIME(HOUR(EW5),MINUTE(EW5),0)=TIME(HOUR('ANALISE AGENTE'!$D7),MINUTE('ANALISE AGENTE'!$D7),0),TIME(HOUR(EW5),MINUTE(EW5),0)=TIME(HOUR('ANALISE AGENTE'!$E7),MINUTE('ANALISE AGENTE'!$E7),0)),2,IF(OR(TIME(HOUR(EW5),MINUTE(EW5),0)=TIME(HOUR('ANALISE AGENTE'!$F7),MINUTE('ANALISE AGENTE'!$F7),0),TIME(HOUR(EW5),MINUTE(EW5),0)=TIME(HOUR('ANALISE AGENTE'!$G7),MINUTE('ANALISE AGENTE'!$G7),0)),3,IF(OR(TIME(HOUR(EW5),MINUTE(EW5),0)=TIME(HOUR('ANALISE AGENTE'!$H7),MINUTE('ANALISE AGENTE'!$H7),0),TIME(HOUR(EW5),MINUTE(EW5),0)=TIME(HOUR('ANALISE AGENTE'!$I7),MINUTE('ANALISE AGENTE'!$I7),0)),2,0))))</f>
        <v>0</v>
      </c>
      <c r="EX6" s="30">
        <f>IF(OR(TIME(HOUR(EX5),MINUTE(EX5),0)=TIME(HOUR('ANALISE AGENTE'!$C7),MINUTE('ANALISE AGENTE'!$C7),0),TIME(HOUR(EX5),MINUTE(EX5),0)=TIME(HOUR('ANALISE AGENTE'!$J7),MINUTE('ANALISE AGENTE'!$J7),0)),1,IF(OR(TIME(HOUR(EX5),MINUTE(EX5),0)=TIME(HOUR('ANALISE AGENTE'!$D7),MINUTE('ANALISE AGENTE'!$D7),0),TIME(HOUR(EX5),MINUTE(EX5),0)=TIME(HOUR('ANALISE AGENTE'!$E7),MINUTE('ANALISE AGENTE'!$E7),0)),2,IF(OR(TIME(HOUR(EX5),MINUTE(EX5),0)=TIME(HOUR('ANALISE AGENTE'!$F7),MINUTE('ANALISE AGENTE'!$F7),0),TIME(HOUR(EX5),MINUTE(EX5),0)=TIME(HOUR('ANALISE AGENTE'!$G7),MINUTE('ANALISE AGENTE'!$G7),0)),3,IF(OR(TIME(HOUR(EX5),MINUTE(EX5),0)=TIME(HOUR('ANALISE AGENTE'!$H7),MINUTE('ANALISE AGENTE'!$H7),0),TIME(HOUR(EX5),MINUTE(EX5),0)=TIME(HOUR('ANALISE AGENTE'!$I7),MINUTE('ANALISE AGENTE'!$I7),0)),2,0))))</f>
        <v>0</v>
      </c>
      <c r="EY6" s="30">
        <f>IF(OR(TIME(HOUR(EY5),MINUTE(EY5),0)=TIME(HOUR('ANALISE AGENTE'!$C7),MINUTE('ANALISE AGENTE'!$C7),0),TIME(HOUR(EY5),MINUTE(EY5),0)=TIME(HOUR('ANALISE AGENTE'!$J7),MINUTE('ANALISE AGENTE'!$J7),0)),1,IF(OR(TIME(HOUR(EY5),MINUTE(EY5),0)=TIME(HOUR('ANALISE AGENTE'!$D7),MINUTE('ANALISE AGENTE'!$D7),0),TIME(HOUR(EY5),MINUTE(EY5),0)=TIME(HOUR('ANALISE AGENTE'!$E7),MINUTE('ANALISE AGENTE'!$E7),0)),2,IF(OR(TIME(HOUR(EY5),MINUTE(EY5),0)=TIME(HOUR('ANALISE AGENTE'!$F7),MINUTE('ANALISE AGENTE'!$F7),0),TIME(HOUR(EY5),MINUTE(EY5),0)=TIME(HOUR('ANALISE AGENTE'!$G7),MINUTE('ANALISE AGENTE'!$G7),0)),3,IF(OR(TIME(HOUR(EY5),MINUTE(EY5),0)=TIME(HOUR('ANALISE AGENTE'!$H7),MINUTE('ANALISE AGENTE'!$H7),0),TIME(HOUR(EY5),MINUTE(EY5),0)=TIME(HOUR('ANALISE AGENTE'!$I7),MINUTE('ANALISE AGENTE'!$I7),0)),2,0))))</f>
        <v>0</v>
      </c>
      <c r="EZ6" s="30">
        <f>IF(OR(TIME(HOUR(EZ5),MINUTE(EZ5),0)=TIME(HOUR('ANALISE AGENTE'!$C7),MINUTE('ANALISE AGENTE'!$C7),0),TIME(HOUR(EZ5),MINUTE(EZ5),0)=TIME(HOUR('ANALISE AGENTE'!$J7),MINUTE('ANALISE AGENTE'!$J7),0)),1,IF(OR(TIME(HOUR(EZ5),MINUTE(EZ5),0)=TIME(HOUR('ANALISE AGENTE'!$D7),MINUTE('ANALISE AGENTE'!$D7),0),TIME(HOUR(EZ5),MINUTE(EZ5),0)=TIME(HOUR('ANALISE AGENTE'!$E7),MINUTE('ANALISE AGENTE'!$E7),0)),2,IF(OR(TIME(HOUR(EZ5),MINUTE(EZ5),0)=TIME(HOUR('ANALISE AGENTE'!$F7),MINUTE('ANALISE AGENTE'!$F7),0),TIME(HOUR(EZ5),MINUTE(EZ5),0)=TIME(HOUR('ANALISE AGENTE'!$G7),MINUTE('ANALISE AGENTE'!$G7),0)),3,IF(OR(TIME(HOUR(EZ5),MINUTE(EZ5),0)=TIME(HOUR('ANALISE AGENTE'!$H7),MINUTE('ANALISE AGENTE'!$H7),0),TIME(HOUR(EZ5),MINUTE(EZ5),0)=TIME(HOUR('ANALISE AGENTE'!$I7),MINUTE('ANALISE AGENTE'!$I7),0)),2,0))))</f>
        <v>0</v>
      </c>
      <c r="FA6" s="30">
        <f>IF(OR(TIME(HOUR(FA5),MINUTE(FA5),0)=TIME(HOUR('ANALISE AGENTE'!$C7),MINUTE('ANALISE AGENTE'!$C7),0),TIME(HOUR(FA5),MINUTE(FA5),0)=TIME(HOUR('ANALISE AGENTE'!$J7),MINUTE('ANALISE AGENTE'!$J7),0)),1,IF(OR(TIME(HOUR(FA5),MINUTE(FA5),0)=TIME(HOUR('ANALISE AGENTE'!$D7),MINUTE('ANALISE AGENTE'!$D7),0),TIME(HOUR(FA5),MINUTE(FA5),0)=TIME(HOUR('ANALISE AGENTE'!$E7),MINUTE('ANALISE AGENTE'!$E7),0)),2,IF(OR(TIME(HOUR(FA5),MINUTE(FA5),0)=TIME(HOUR('ANALISE AGENTE'!$F7),MINUTE('ANALISE AGENTE'!$F7),0),TIME(HOUR(FA5),MINUTE(FA5),0)=TIME(HOUR('ANALISE AGENTE'!$G7),MINUTE('ANALISE AGENTE'!$G7),0)),3,IF(OR(TIME(HOUR(FA5),MINUTE(FA5),0)=TIME(HOUR('ANALISE AGENTE'!$H7),MINUTE('ANALISE AGENTE'!$H7),0),TIME(HOUR(FA5),MINUTE(FA5),0)=TIME(HOUR('ANALISE AGENTE'!$I7),MINUTE('ANALISE AGENTE'!$I7),0)),2,0))))</f>
        <v>0</v>
      </c>
      <c r="FB6" s="30">
        <f>IF(OR(TIME(HOUR(FB5),MINUTE(FB5),0)=TIME(HOUR('ANALISE AGENTE'!$C7),MINUTE('ANALISE AGENTE'!$C7),0),TIME(HOUR(FB5),MINUTE(FB5),0)=TIME(HOUR('ANALISE AGENTE'!$J7),MINUTE('ANALISE AGENTE'!$J7),0)),1,IF(OR(TIME(HOUR(FB5),MINUTE(FB5),0)=TIME(HOUR('ANALISE AGENTE'!$D7),MINUTE('ANALISE AGENTE'!$D7),0),TIME(HOUR(FB5),MINUTE(FB5),0)=TIME(HOUR('ANALISE AGENTE'!$E7),MINUTE('ANALISE AGENTE'!$E7),0)),2,IF(OR(TIME(HOUR(FB5),MINUTE(FB5),0)=TIME(HOUR('ANALISE AGENTE'!$F7),MINUTE('ANALISE AGENTE'!$F7),0),TIME(HOUR(FB5),MINUTE(FB5),0)=TIME(HOUR('ANALISE AGENTE'!$G7),MINUTE('ANALISE AGENTE'!$G7),0)),3,IF(OR(TIME(HOUR(FB5),MINUTE(FB5),0)=TIME(HOUR('ANALISE AGENTE'!$H7),MINUTE('ANALISE AGENTE'!$H7),0),TIME(HOUR(FB5),MINUTE(FB5),0)=TIME(HOUR('ANALISE AGENTE'!$I7),MINUTE('ANALISE AGENTE'!$I7),0)),2,0))))</f>
        <v>0</v>
      </c>
      <c r="FC6" s="30">
        <f>IF(OR(TIME(HOUR(FC5),MINUTE(FC5),0)=TIME(HOUR('ANALISE AGENTE'!$C7),MINUTE('ANALISE AGENTE'!$C7),0),TIME(HOUR(FC5),MINUTE(FC5),0)=TIME(HOUR('ANALISE AGENTE'!$J7),MINUTE('ANALISE AGENTE'!$J7),0)),1,IF(OR(TIME(HOUR(FC5),MINUTE(FC5),0)=TIME(HOUR('ANALISE AGENTE'!$D7),MINUTE('ANALISE AGENTE'!$D7),0),TIME(HOUR(FC5),MINUTE(FC5),0)=TIME(HOUR('ANALISE AGENTE'!$E7),MINUTE('ANALISE AGENTE'!$E7),0)),2,IF(OR(TIME(HOUR(FC5),MINUTE(FC5),0)=TIME(HOUR('ANALISE AGENTE'!$F7),MINUTE('ANALISE AGENTE'!$F7),0),TIME(HOUR(FC5),MINUTE(FC5),0)=TIME(HOUR('ANALISE AGENTE'!$G7),MINUTE('ANALISE AGENTE'!$G7),0)),3,IF(OR(TIME(HOUR(FC5),MINUTE(FC5),0)=TIME(HOUR('ANALISE AGENTE'!$H7),MINUTE('ANALISE AGENTE'!$H7),0),TIME(HOUR(FC5),MINUTE(FC5),0)=TIME(HOUR('ANALISE AGENTE'!$I7),MINUTE('ANALISE AGENTE'!$I7),0)),2,0))))</f>
        <v>0</v>
      </c>
      <c r="FD6" s="30">
        <f>IF(OR(TIME(HOUR(FD5),MINUTE(FD5),0)=TIME(HOUR('ANALISE AGENTE'!$C7),MINUTE('ANALISE AGENTE'!$C7),0),TIME(HOUR(FD5),MINUTE(FD5),0)=TIME(HOUR('ANALISE AGENTE'!$J7),MINUTE('ANALISE AGENTE'!$J7),0)),1,IF(OR(TIME(HOUR(FD5),MINUTE(FD5),0)=TIME(HOUR('ANALISE AGENTE'!$D7),MINUTE('ANALISE AGENTE'!$D7),0),TIME(HOUR(FD5),MINUTE(FD5),0)=TIME(HOUR('ANALISE AGENTE'!$E7),MINUTE('ANALISE AGENTE'!$E7),0)),2,IF(OR(TIME(HOUR(FD5),MINUTE(FD5),0)=TIME(HOUR('ANALISE AGENTE'!$F7),MINUTE('ANALISE AGENTE'!$F7),0),TIME(HOUR(FD5),MINUTE(FD5),0)=TIME(HOUR('ANALISE AGENTE'!$G7),MINUTE('ANALISE AGENTE'!$G7),0)),3,IF(OR(TIME(HOUR(FD5),MINUTE(FD5),0)=TIME(HOUR('ANALISE AGENTE'!$H7),MINUTE('ANALISE AGENTE'!$H7),0),TIME(HOUR(FD5),MINUTE(FD5),0)=TIME(HOUR('ANALISE AGENTE'!$I7),MINUTE('ANALISE AGENTE'!$I7),0)),2,0))))</f>
        <v>0</v>
      </c>
      <c r="FE6" s="30">
        <f>IF(OR(TIME(HOUR(FE5),MINUTE(FE5),0)=TIME(HOUR('ANALISE AGENTE'!$C7),MINUTE('ANALISE AGENTE'!$C7),0),TIME(HOUR(FE5),MINUTE(FE5),0)=TIME(HOUR('ANALISE AGENTE'!$J7),MINUTE('ANALISE AGENTE'!$J7),0)),1,IF(OR(TIME(HOUR(FE5),MINUTE(FE5),0)=TIME(HOUR('ANALISE AGENTE'!$D7),MINUTE('ANALISE AGENTE'!$D7),0),TIME(HOUR(FE5),MINUTE(FE5),0)=TIME(HOUR('ANALISE AGENTE'!$E7),MINUTE('ANALISE AGENTE'!$E7),0)),2,IF(OR(TIME(HOUR(FE5),MINUTE(FE5),0)=TIME(HOUR('ANALISE AGENTE'!$F7),MINUTE('ANALISE AGENTE'!$F7),0),TIME(HOUR(FE5),MINUTE(FE5),0)=TIME(HOUR('ANALISE AGENTE'!$G7),MINUTE('ANALISE AGENTE'!$G7),0)),3,IF(OR(TIME(HOUR(FE5),MINUTE(FE5),0)=TIME(HOUR('ANALISE AGENTE'!$H7),MINUTE('ANALISE AGENTE'!$H7),0),TIME(HOUR(FE5),MINUTE(FE5),0)=TIME(HOUR('ANALISE AGENTE'!$I7),MINUTE('ANALISE AGENTE'!$I7),0)),2,0))))</f>
        <v>0</v>
      </c>
      <c r="FF6" s="30">
        <f>IF(OR(TIME(HOUR(FF5),MINUTE(FF5),0)=TIME(HOUR('ANALISE AGENTE'!$C7),MINUTE('ANALISE AGENTE'!$C7),0),TIME(HOUR(FF5),MINUTE(FF5),0)=TIME(HOUR('ANALISE AGENTE'!$J7),MINUTE('ANALISE AGENTE'!$J7),0)),1,IF(OR(TIME(HOUR(FF5),MINUTE(FF5),0)=TIME(HOUR('ANALISE AGENTE'!$D7),MINUTE('ANALISE AGENTE'!$D7),0),TIME(HOUR(FF5),MINUTE(FF5),0)=TIME(HOUR('ANALISE AGENTE'!$E7),MINUTE('ANALISE AGENTE'!$E7),0)),2,IF(OR(TIME(HOUR(FF5),MINUTE(FF5),0)=TIME(HOUR('ANALISE AGENTE'!$F7),MINUTE('ANALISE AGENTE'!$F7),0),TIME(HOUR(FF5),MINUTE(FF5),0)=TIME(HOUR('ANALISE AGENTE'!$G7),MINUTE('ANALISE AGENTE'!$G7),0)),3,IF(OR(TIME(HOUR(FF5),MINUTE(FF5),0)=TIME(HOUR('ANALISE AGENTE'!$H7),MINUTE('ANALISE AGENTE'!$H7),0),TIME(HOUR(FF5),MINUTE(FF5),0)=TIME(HOUR('ANALISE AGENTE'!$I7),MINUTE('ANALISE AGENTE'!$I7),0)),2,0))))</f>
        <v>0</v>
      </c>
      <c r="FG6" s="30">
        <f>IF(OR(TIME(HOUR(FG5),MINUTE(FG5),0)=TIME(HOUR('ANALISE AGENTE'!$C7),MINUTE('ANALISE AGENTE'!$C7),0),TIME(HOUR(FG5),MINUTE(FG5),0)=TIME(HOUR('ANALISE AGENTE'!$J7),MINUTE('ANALISE AGENTE'!$J7),0)),1,IF(OR(TIME(HOUR(FG5),MINUTE(FG5),0)=TIME(HOUR('ANALISE AGENTE'!$D7),MINUTE('ANALISE AGENTE'!$D7),0),TIME(HOUR(FG5),MINUTE(FG5),0)=TIME(HOUR('ANALISE AGENTE'!$E7),MINUTE('ANALISE AGENTE'!$E7),0)),2,IF(OR(TIME(HOUR(FG5),MINUTE(FG5),0)=TIME(HOUR('ANALISE AGENTE'!$F7),MINUTE('ANALISE AGENTE'!$F7),0),TIME(HOUR(FG5),MINUTE(FG5),0)=TIME(HOUR('ANALISE AGENTE'!$G7),MINUTE('ANALISE AGENTE'!$G7),0)),3,IF(OR(TIME(HOUR(FG5),MINUTE(FG5),0)=TIME(HOUR('ANALISE AGENTE'!$H7),MINUTE('ANALISE AGENTE'!$H7),0),TIME(HOUR(FG5),MINUTE(FG5),0)=TIME(HOUR('ANALISE AGENTE'!$I7),MINUTE('ANALISE AGENTE'!$I7),0)),2,0))))</f>
        <v>0</v>
      </c>
      <c r="FH6" s="30">
        <f>IF(OR(TIME(HOUR(FH5),MINUTE(FH5),0)=TIME(HOUR('ANALISE AGENTE'!$C7),MINUTE('ANALISE AGENTE'!$C7),0),TIME(HOUR(FH5),MINUTE(FH5),0)=TIME(HOUR('ANALISE AGENTE'!$J7),MINUTE('ANALISE AGENTE'!$J7),0)),1,IF(OR(TIME(HOUR(FH5),MINUTE(FH5),0)=TIME(HOUR('ANALISE AGENTE'!$D7),MINUTE('ANALISE AGENTE'!$D7),0),TIME(HOUR(FH5),MINUTE(FH5),0)=TIME(HOUR('ANALISE AGENTE'!$E7),MINUTE('ANALISE AGENTE'!$E7),0)),2,IF(OR(TIME(HOUR(FH5),MINUTE(FH5),0)=TIME(HOUR('ANALISE AGENTE'!$F7),MINUTE('ANALISE AGENTE'!$F7),0),TIME(HOUR(FH5),MINUTE(FH5),0)=TIME(HOUR('ANALISE AGENTE'!$G7),MINUTE('ANALISE AGENTE'!$G7),0)),3,IF(OR(TIME(HOUR(FH5),MINUTE(FH5),0)=TIME(HOUR('ANALISE AGENTE'!$H7),MINUTE('ANALISE AGENTE'!$H7),0),TIME(HOUR(FH5),MINUTE(FH5),0)=TIME(HOUR('ANALISE AGENTE'!$I7),MINUTE('ANALISE AGENTE'!$I7),0)),2,0))))</f>
        <v>0</v>
      </c>
      <c r="FI6" s="30">
        <f>IF(OR(TIME(HOUR(FI5),MINUTE(FI5),0)=TIME(HOUR('ANALISE AGENTE'!$C7),MINUTE('ANALISE AGENTE'!$C7),0),TIME(HOUR(FI5),MINUTE(FI5),0)=TIME(HOUR('ANALISE AGENTE'!$J7),MINUTE('ANALISE AGENTE'!$J7),0)),1,IF(OR(TIME(HOUR(FI5),MINUTE(FI5),0)=TIME(HOUR('ANALISE AGENTE'!$D7),MINUTE('ANALISE AGENTE'!$D7),0),TIME(HOUR(FI5),MINUTE(FI5),0)=TIME(HOUR('ANALISE AGENTE'!$E7),MINUTE('ANALISE AGENTE'!$E7),0)),2,IF(OR(TIME(HOUR(FI5),MINUTE(FI5),0)=TIME(HOUR('ANALISE AGENTE'!$F7),MINUTE('ANALISE AGENTE'!$F7),0),TIME(HOUR(FI5),MINUTE(FI5),0)=TIME(HOUR('ANALISE AGENTE'!$G7),MINUTE('ANALISE AGENTE'!$G7),0)),3,IF(OR(TIME(HOUR(FI5),MINUTE(FI5),0)=TIME(HOUR('ANALISE AGENTE'!$H7),MINUTE('ANALISE AGENTE'!$H7),0),TIME(HOUR(FI5),MINUTE(FI5),0)=TIME(HOUR('ANALISE AGENTE'!$I7),MINUTE('ANALISE AGENTE'!$I7),0)),2,0))))</f>
        <v>0</v>
      </c>
      <c r="FJ6" s="30">
        <f>IF(OR(TIME(HOUR(FJ5),MINUTE(FJ5),0)=TIME(HOUR('ANALISE AGENTE'!$C7),MINUTE('ANALISE AGENTE'!$C7),0),TIME(HOUR(FJ5),MINUTE(FJ5),0)=TIME(HOUR('ANALISE AGENTE'!$J7),MINUTE('ANALISE AGENTE'!$J7),0)),1,IF(OR(TIME(HOUR(FJ5),MINUTE(FJ5),0)=TIME(HOUR('ANALISE AGENTE'!$D7),MINUTE('ANALISE AGENTE'!$D7),0),TIME(HOUR(FJ5),MINUTE(FJ5),0)=TIME(HOUR('ANALISE AGENTE'!$E7),MINUTE('ANALISE AGENTE'!$E7),0)),2,IF(OR(TIME(HOUR(FJ5),MINUTE(FJ5),0)=TIME(HOUR('ANALISE AGENTE'!$F7),MINUTE('ANALISE AGENTE'!$F7),0),TIME(HOUR(FJ5),MINUTE(FJ5),0)=TIME(HOUR('ANALISE AGENTE'!$G7),MINUTE('ANALISE AGENTE'!$G7),0)),3,IF(OR(TIME(HOUR(FJ5),MINUTE(FJ5),0)=TIME(HOUR('ANALISE AGENTE'!$H7),MINUTE('ANALISE AGENTE'!$H7),0),TIME(HOUR(FJ5),MINUTE(FJ5),0)=TIME(HOUR('ANALISE AGENTE'!$I7),MINUTE('ANALISE AGENTE'!$I7),0)),2,0))))</f>
        <v>0</v>
      </c>
      <c r="FK6" s="30">
        <f>IF(OR(TIME(HOUR(FK5),MINUTE(FK5),0)=TIME(HOUR('ANALISE AGENTE'!$C7),MINUTE('ANALISE AGENTE'!$C7),0),TIME(HOUR(FK5),MINUTE(FK5),0)=TIME(HOUR('ANALISE AGENTE'!$J7),MINUTE('ANALISE AGENTE'!$J7),0)),1,IF(OR(TIME(HOUR(FK5),MINUTE(FK5),0)=TIME(HOUR('ANALISE AGENTE'!$D7),MINUTE('ANALISE AGENTE'!$D7),0),TIME(HOUR(FK5),MINUTE(FK5),0)=TIME(HOUR('ANALISE AGENTE'!$E7),MINUTE('ANALISE AGENTE'!$E7),0)),2,IF(OR(TIME(HOUR(FK5),MINUTE(FK5),0)=TIME(HOUR('ANALISE AGENTE'!$F7),MINUTE('ANALISE AGENTE'!$F7),0),TIME(HOUR(FK5),MINUTE(FK5),0)=TIME(HOUR('ANALISE AGENTE'!$G7),MINUTE('ANALISE AGENTE'!$G7),0)),3,IF(OR(TIME(HOUR(FK5),MINUTE(FK5),0)=TIME(HOUR('ANALISE AGENTE'!$H7),MINUTE('ANALISE AGENTE'!$H7),0),TIME(HOUR(FK5),MINUTE(FK5),0)=TIME(HOUR('ANALISE AGENTE'!$I7),MINUTE('ANALISE AGENTE'!$I7),0)),2,0))))</f>
        <v>0</v>
      </c>
      <c r="FL6" s="30">
        <f>IF(OR(TIME(HOUR(FL5),MINUTE(FL5),0)=TIME(HOUR('ANALISE AGENTE'!$C7),MINUTE('ANALISE AGENTE'!$C7),0),TIME(HOUR(FL5),MINUTE(FL5),0)=TIME(HOUR('ANALISE AGENTE'!$J7),MINUTE('ANALISE AGENTE'!$J7),0)),1,IF(OR(TIME(HOUR(FL5),MINUTE(FL5),0)=TIME(HOUR('ANALISE AGENTE'!$D7),MINUTE('ANALISE AGENTE'!$D7),0),TIME(HOUR(FL5),MINUTE(FL5),0)=TIME(HOUR('ANALISE AGENTE'!$E7),MINUTE('ANALISE AGENTE'!$E7),0)),2,IF(OR(TIME(HOUR(FL5),MINUTE(FL5),0)=TIME(HOUR('ANALISE AGENTE'!$F7),MINUTE('ANALISE AGENTE'!$F7),0),TIME(HOUR(FL5),MINUTE(FL5),0)=TIME(HOUR('ANALISE AGENTE'!$G7),MINUTE('ANALISE AGENTE'!$G7),0)),3,IF(OR(TIME(HOUR(FL5),MINUTE(FL5),0)=TIME(HOUR('ANALISE AGENTE'!$H7),MINUTE('ANALISE AGENTE'!$H7),0),TIME(HOUR(FL5),MINUTE(FL5),0)=TIME(HOUR('ANALISE AGENTE'!$I7),MINUTE('ANALISE AGENTE'!$I7),0)),2,0))))</f>
        <v>0</v>
      </c>
      <c r="FM6" s="30">
        <f>IF(OR(TIME(HOUR(FM5),MINUTE(FM5),0)=TIME(HOUR('ANALISE AGENTE'!$C7),MINUTE('ANALISE AGENTE'!$C7),0),TIME(HOUR(FM5),MINUTE(FM5),0)=TIME(HOUR('ANALISE AGENTE'!$J7),MINUTE('ANALISE AGENTE'!$J7),0)),1,IF(OR(TIME(HOUR(FM5),MINUTE(FM5),0)=TIME(HOUR('ANALISE AGENTE'!$D7),MINUTE('ANALISE AGENTE'!$D7),0),TIME(HOUR(FM5),MINUTE(FM5),0)=TIME(HOUR('ANALISE AGENTE'!$E7),MINUTE('ANALISE AGENTE'!$E7),0)),2,IF(OR(TIME(HOUR(FM5),MINUTE(FM5),0)=TIME(HOUR('ANALISE AGENTE'!$F7),MINUTE('ANALISE AGENTE'!$F7),0),TIME(HOUR(FM5),MINUTE(FM5),0)=TIME(HOUR('ANALISE AGENTE'!$G7),MINUTE('ANALISE AGENTE'!$G7),0)),3,IF(OR(TIME(HOUR(FM5),MINUTE(FM5),0)=TIME(HOUR('ANALISE AGENTE'!$H7),MINUTE('ANALISE AGENTE'!$H7),0),TIME(HOUR(FM5),MINUTE(FM5),0)=TIME(HOUR('ANALISE AGENTE'!$I7),MINUTE('ANALISE AGENTE'!$I7),0)),2,0))))</f>
        <v>0</v>
      </c>
      <c r="FN6" s="30">
        <f>IF(OR(TIME(HOUR(FN5),MINUTE(FN5),0)=TIME(HOUR('ANALISE AGENTE'!$C7),MINUTE('ANALISE AGENTE'!$C7),0),TIME(HOUR(FN5),MINUTE(FN5),0)=TIME(HOUR('ANALISE AGENTE'!$J7),MINUTE('ANALISE AGENTE'!$J7),0)),1,IF(OR(TIME(HOUR(FN5),MINUTE(FN5),0)=TIME(HOUR('ANALISE AGENTE'!$D7),MINUTE('ANALISE AGENTE'!$D7),0),TIME(HOUR(FN5),MINUTE(FN5),0)=TIME(HOUR('ANALISE AGENTE'!$E7),MINUTE('ANALISE AGENTE'!$E7),0)),2,IF(OR(TIME(HOUR(FN5),MINUTE(FN5),0)=TIME(HOUR('ANALISE AGENTE'!$F7),MINUTE('ANALISE AGENTE'!$F7),0),TIME(HOUR(FN5),MINUTE(FN5),0)=TIME(HOUR('ANALISE AGENTE'!$G7),MINUTE('ANALISE AGENTE'!$G7),0)),3,IF(OR(TIME(HOUR(FN5),MINUTE(FN5),0)=TIME(HOUR('ANALISE AGENTE'!$H7),MINUTE('ANALISE AGENTE'!$H7),0),TIME(HOUR(FN5),MINUTE(FN5),0)=TIME(HOUR('ANALISE AGENTE'!$I7),MINUTE('ANALISE AGENTE'!$I7),0)),2,0))))</f>
        <v>0</v>
      </c>
      <c r="FO6" s="30">
        <f>IF(OR(TIME(HOUR(FO5),MINUTE(FO5),0)=TIME(HOUR('ANALISE AGENTE'!$C7),MINUTE('ANALISE AGENTE'!$C7),0),TIME(HOUR(FO5),MINUTE(FO5),0)=TIME(HOUR('ANALISE AGENTE'!$J7),MINUTE('ANALISE AGENTE'!$J7),0)),1,IF(OR(TIME(HOUR(FO5),MINUTE(FO5),0)=TIME(HOUR('ANALISE AGENTE'!$D7),MINUTE('ANALISE AGENTE'!$D7),0),TIME(HOUR(FO5),MINUTE(FO5),0)=TIME(HOUR('ANALISE AGENTE'!$E7),MINUTE('ANALISE AGENTE'!$E7),0)),2,IF(OR(TIME(HOUR(FO5),MINUTE(FO5),0)=TIME(HOUR('ANALISE AGENTE'!$F7),MINUTE('ANALISE AGENTE'!$F7),0),TIME(HOUR(FO5),MINUTE(FO5),0)=TIME(HOUR('ANALISE AGENTE'!$G7),MINUTE('ANALISE AGENTE'!$G7),0)),3,IF(OR(TIME(HOUR(FO5),MINUTE(FO5),0)=TIME(HOUR('ANALISE AGENTE'!$H7),MINUTE('ANALISE AGENTE'!$H7),0),TIME(HOUR(FO5),MINUTE(FO5),0)=TIME(HOUR('ANALISE AGENTE'!$I7),MINUTE('ANALISE AGENTE'!$I7),0)),2,0))))</f>
        <v>0</v>
      </c>
      <c r="FP6" s="30">
        <f>IF(OR(TIME(HOUR(FP5),MINUTE(FP5),0)=TIME(HOUR('ANALISE AGENTE'!$C7),MINUTE('ANALISE AGENTE'!$C7),0),TIME(HOUR(FP5),MINUTE(FP5),0)=TIME(HOUR('ANALISE AGENTE'!$J7),MINUTE('ANALISE AGENTE'!$J7),0)),1,IF(OR(TIME(HOUR(FP5),MINUTE(FP5),0)=TIME(HOUR('ANALISE AGENTE'!$D7),MINUTE('ANALISE AGENTE'!$D7),0),TIME(HOUR(FP5),MINUTE(FP5),0)=TIME(HOUR('ANALISE AGENTE'!$E7),MINUTE('ANALISE AGENTE'!$E7),0)),2,IF(OR(TIME(HOUR(FP5),MINUTE(FP5),0)=TIME(HOUR('ANALISE AGENTE'!$F7),MINUTE('ANALISE AGENTE'!$F7),0),TIME(HOUR(FP5),MINUTE(FP5),0)=TIME(HOUR('ANALISE AGENTE'!$G7),MINUTE('ANALISE AGENTE'!$G7),0)),3,IF(OR(TIME(HOUR(FP5),MINUTE(FP5),0)=TIME(HOUR('ANALISE AGENTE'!$H7),MINUTE('ANALISE AGENTE'!$H7),0),TIME(HOUR(FP5),MINUTE(FP5),0)=TIME(HOUR('ANALISE AGENTE'!$I7),MINUTE('ANALISE AGENTE'!$I7),0)),2,0))))</f>
        <v>0</v>
      </c>
      <c r="FQ6" s="30">
        <f>IF(OR(TIME(HOUR(FQ5),MINUTE(FQ5),0)=TIME(HOUR('ANALISE AGENTE'!$C7),MINUTE('ANALISE AGENTE'!$C7),0),TIME(HOUR(FQ5),MINUTE(FQ5),0)=TIME(HOUR('ANALISE AGENTE'!$J7),MINUTE('ANALISE AGENTE'!$J7),0)),1,IF(OR(TIME(HOUR(FQ5),MINUTE(FQ5),0)=TIME(HOUR('ANALISE AGENTE'!$D7),MINUTE('ANALISE AGENTE'!$D7),0),TIME(HOUR(FQ5),MINUTE(FQ5),0)=TIME(HOUR('ANALISE AGENTE'!$E7),MINUTE('ANALISE AGENTE'!$E7),0)),2,IF(OR(TIME(HOUR(FQ5),MINUTE(FQ5),0)=TIME(HOUR('ANALISE AGENTE'!$F7),MINUTE('ANALISE AGENTE'!$F7),0),TIME(HOUR(FQ5),MINUTE(FQ5),0)=TIME(HOUR('ANALISE AGENTE'!$G7),MINUTE('ANALISE AGENTE'!$G7),0)),3,IF(OR(TIME(HOUR(FQ5),MINUTE(FQ5),0)=TIME(HOUR('ANALISE AGENTE'!$H7),MINUTE('ANALISE AGENTE'!$H7),0),TIME(HOUR(FQ5),MINUTE(FQ5),0)=TIME(HOUR('ANALISE AGENTE'!$I7),MINUTE('ANALISE AGENTE'!$I7),0)),2,0))))</f>
        <v>0</v>
      </c>
      <c r="FR6" s="30">
        <f>IF(OR(TIME(HOUR(FR5),MINUTE(FR5),0)=TIME(HOUR('ANALISE AGENTE'!$C7),MINUTE('ANALISE AGENTE'!$C7),0),TIME(HOUR(FR5),MINUTE(FR5),0)=TIME(HOUR('ANALISE AGENTE'!$J7),MINUTE('ANALISE AGENTE'!$J7),0)),1,IF(OR(TIME(HOUR(FR5),MINUTE(FR5),0)=TIME(HOUR('ANALISE AGENTE'!$D7),MINUTE('ANALISE AGENTE'!$D7),0),TIME(HOUR(FR5),MINUTE(FR5),0)=TIME(HOUR('ANALISE AGENTE'!$E7),MINUTE('ANALISE AGENTE'!$E7),0)),2,IF(OR(TIME(HOUR(FR5),MINUTE(FR5),0)=TIME(HOUR('ANALISE AGENTE'!$F7),MINUTE('ANALISE AGENTE'!$F7),0),TIME(HOUR(FR5),MINUTE(FR5),0)=TIME(HOUR('ANALISE AGENTE'!$G7),MINUTE('ANALISE AGENTE'!$G7),0)),3,IF(OR(TIME(HOUR(FR5),MINUTE(FR5),0)=TIME(HOUR('ANALISE AGENTE'!$H7),MINUTE('ANALISE AGENTE'!$H7),0),TIME(HOUR(FR5),MINUTE(FR5),0)=TIME(HOUR('ANALISE AGENTE'!$I7),MINUTE('ANALISE AGENTE'!$I7),0)),2,0))))</f>
        <v>0</v>
      </c>
      <c r="FS6" s="30">
        <f>IF(OR(TIME(HOUR(FS5),MINUTE(FS5),0)=TIME(HOUR('ANALISE AGENTE'!$C7),MINUTE('ANALISE AGENTE'!$C7),0),TIME(HOUR(FS5),MINUTE(FS5),0)=TIME(HOUR('ANALISE AGENTE'!$J7),MINUTE('ANALISE AGENTE'!$J7),0)),1,IF(OR(TIME(HOUR(FS5),MINUTE(FS5),0)=TIME(HOUR('ANALISE AGENTE'!$D7),MINUTE('ANALISE AGENTE'!$D7),0),TIME(HOUR(FS5),MINUTE(FS5),0)=TIME(HOUR('ANALISE AGENTE'!$E7),MINUTE('ANALISE AGENTE'!$E7),0)),2,IF(OR(TIME(HOUR(FS5),MINUTE(FS5),0)=TIME(HOUR('ANALISE AGENTE'!$F7),MINUTE('ANALISE AGENTE'!$F7),0),TIME(HOUR(FS5),MINUTE(FS5),0)=TIME(HOUR('ANALISE AGENTE'!$G7),MINUTE('ANALISE AGENTE'!$G7),0)),3,IF(OR(TIME(HOUR(FS5),MINUTE(FS5),0)=TIME(HOUR('ANALISE AGENTE'!$H7),MINUTE('ANALISE AGENTE'!$H7),0),TIME(HOUR(FS5),MINUTE(FS5),0)=TIME(HOUR('ANALISE AGENTE'!$I7),MINUTE('ANALISE AGENTE'!$I7),0)),2,0))))</f>
        <v>0</v>
      </c>
      <c r="FT6" s="30">
        <f>IF(OR(TIME(HOUR(FT5),MINUTE(FT5),0)=TIME(HOUR('ANALISE AGENTE'!$C7),MINUTE('ANALISE AGENTE'!$C7),0),TIME(HOUR(FT5),MINUTE(FT5),0)=TIME(HOUR('ANALISE AGENTE'!$J7),MINUTE('ANALISE AGENTE'!$J7),0)),1,IF(OR(TIME(HOUR(FT5),MINUTE(FT5),0)=TIME(HOUR('ANALISE AGENTE'!$D7),MINUTE('ANALISE AGENTE'!$D7),0),TIME(HOUR(FT5),MINUTE(FT5),0)=TIME(HOUR('ANALISE AGENTE'!$E7),MINUTE('ANALISE AGENTE'!$E7),0)),2,IF(OR(TIME(HOUR(FT5),MINUTE(FT5),0)=TIME(HOUR('ANALISE AGENTE'!$F7),MINUTE('ANALISE AGENTE'!$F7),0),TIME(HOUR(FT5),MINUTE(FT5),0)=TIME(HOUR('ANALISE AGENTE'!$G7),MINUTE('ANALISE AGENTE'!$G7),0)),3,IF(OR(TIME(HOUR(FT5),MINUTE(FT5),0)=TIME(HOUR('ANALISE AGENTE'!$H7),MINUTE('ANALISE AGENTE'!$H7),0),TIME(HOUR(FT5),MINUTE(FT5),0)=TIME(HOUR('ANALISE AGENTE'!$I7),MINUTE('ANALISE AGENTE'!$I7),0)),2,0))))</f>
        <v>0</v>
      </c>
      <c r="FU6" s="30">
        <f>IF(OR(TIME(HOUR(FU5),MINUTE(FU5),0)=TIME(HOUR('ANALISE AGENTE'!$C7),MINUTE('ANALISE AGENTE'!$C7),0),TIME(HOUR(FU5),MINUTE(FU5),0)=TIME(HOUR('ANALISE AGENTE'!$J7),MINUTE('ANALISE AGENTE'!$J7),0)),1,IF(OR(TIME(HOUR(FU5),MINUTE(FU5),0)=TIME(HOUR('ANALISE AGENTE'!$D7),MINUTE('ANALISE AGENTE'!$D7),0),TIME(HOUR(FU5),MINUTE(FU5),0)=TIME(HOUR('ANALISE AGENTE'!$E7),MINUTE('ANALISE AGENTE'!$E7),0)),2,IF(OR(TIME(HOUR(FU5),MINUTE(FU5),0)=TIME(HOUR('ANALISE AGENTE'!$F7),MINUTE('ANALISE AGENTE'!$F7),0),TIME(HOUR(FU5),MINUTE(FU5),0)=TIME(HOUR('ANALISE AGENTE'!$G7),MINUTE('ANALISE AGENTE'!$G7),0)),3,IF(OR(TIME(HOUR(FU5),MINUTE(FU5),0)=TIME(HOUR('ANALISE AGENTE'!$H7),MINUTE('ANALISE AGENTE'!$H7),0),TIME(HOUR(FU5),MINUTE(FU5),0)=TIME(HOUR('ANALISE AGENTE'!$I7),MINUTE('ANALISE AGENTE'!$I7),0)),2,0))))</f>
        <v>0</v>
      </c>
      <c r="FV6" s="30">
        <f>IF(OR(TIME(HOUR(FV5),MINUTE(FV5),0)=TIME(HOUR('ANALISE AGENTE'!$C7),MINUTE('ANALISE AGENTE'!$C7),0),TIME(HOUR(FV5),MINUTE(FV5),0)=TIME(HOUR('ANALISE AGENTE'!$J7),MINUTE('ANALISE AGENTE'!$J7),0)),1,IF(OR(TIME(HOUR(FV5),MINUTE(FV5),0)=TIME(HOUR('ANALISE AGENTE'!$D7),MINUTE('ANALISE AGENTE'!$D7),0),TIME(HOUR(FV5),MINUTE(FV5),0)=TIME(HOUR('ANALISE AGENTE'!$E7),MINUTE('ANALISE AGENTE'!$E7),0)),2,IF(OR(TIME(HOUR(FV5),MINUTE(FV5),0)=TIME(HOUR('ANALISE AGENTE'!$F7),MINUTE('ANALISE AGENTE'!$F7),0),TIME(HOUR(FV5),MINUTE(FV5),0)=TIME(HOUR('ANALISE AGENTE'!$G7),MINUTE('ANALISE AGENTE'!$G7),0)),3,IF(OR(TIME(HOUR(FV5),MINUTE(FV5),0)=TIME(HOUR('ANALISE AGENTE'!$H7),MINUTE('ANALISE AGENTE'!$H7),0),TIME(HOUR(FV5),MINUTE(FV5),0)=TIME(HOUR('ANALISE AGENTE'!$I7),MINUTE('ANALISE AGENTE'!$I7),0)),2,0))))</f>
        <v>0</v>
      </c>
      <c r="FW6" s="30">
        <f>IF(OR(TIME(HOUR(FW5),MINUTE(FW5),0)=TIME(HOUR('ANALISE AGENTE'!$C7),MINUTE('ANALISE AGENTE'!$C7),0),TIME(HOUR(FW5),MINUTE(FW5),0)=TIME(HOUR('ANALISE AGENTE'!$J7),MINUTE('ANALISE AGENTE'!$J7),0)),1,IF(OR(TIME(HOUR(FW5),MINUTE(FW5),0)=TIME(HOUR('ANALISE AGENTE'!$D7),MINUTE('ANALISE AGENTE'!$D7),0),TIME(HOUR(FW5),MINUTE(FW5),0)=TIME(HOUR('ANALISE AGENTE'!$E7),MINUTE('ANALISE AGENTE'!$E7),0)),2,IF(OR(TIME(HOUR(FW5),MINUTE(FW5),0)=TIME(HOUR('ANALISE AGENTE'!$F7),MINUTE('ANALISE AGENTE'!$F7),0),TIME(HOUR(FW5),MINUTE(FW5),0)=TIME(HOUR('ANALISE AGENTE'!$G7),MINUTE('ANALISE AGENTE'!$G7),0)),3,IF(OR(TIME(HOUR(FW5),MINUTE(FW5),0)=TIME(HOUR('ANALISE AGENTE'!$H7),MINUTE('ANALISE AGENTE'!$H7),0),TIME(HOUR(FW5),MINUTE(FW5),0)=TIME(HOUR('ANALISE AGENTE'!$I7),MINUTE('ANALISE AGENTE'!$I7),0)),2,0))))</f>
        <v>0</v>
      </c>
      <c r="FX6" s="30">
        <f>IF(OR(TIME(HOUR(FX5),MINUTE(FX5),0)=TIME(HOUR('ANALISE AGENTE'!$C7),MINUTE('ANALISE AGENTE'!$C7),0),TIME(HOUR(FX5),MINUTE(FX5),0)=TIME(HOUR('ANALISE AGENTE'!$J7),MINUTE('ANALISE AGENTE'!$J7),0)),1,IF(OR(TIME(HOUR(FX5),MINUTE(FX5),0)=TIME(HOUR('ANALISE AGENTE'!$D7),MINUTE('ANALISE AGENTE'!$D7),0),TIME(HOUR(FX5),MINUTE(FX5),0)=TIME(HOUR('ANALISE AGENTE'!$E7),MINUTE('ANALISE AGENTE'!$E7),0)),2,IF(OR(TIME(HOUR(FX5),MINUTE(FX5),0)=TIME(HOUR('ANALISE AGENTE'!$F7),MINUTE('ANALISE AGENTE'!$F7),0),TIME(HOUR(FX5),MINUTE(FX5),0)=TIME(HOUR('ANALISE AGENTE'!$G7),MINUTE('ANALISE AGENTE'!$G7),0)),3,IF(OR(TIME(HOUR(FX5),MINUTE(FX5),0)=TIME(HOUR('ANALISE AGENTE'!$H7),MINUTE('ANALISE AGENTE'!$H7),0),TIME(HOUR(FX5),MINUTE(FX5),0)=TIME(HOUR('ANALISE AGENTE'!$I7),MINUTE('ANALISE AGENTE'!$I7),0)),2,0))))</f>
        <v>0</v>
      </c>
      <c r="FY6" s="30">
        <f>IF(OR(TIME(HOUR(FY5),MINUTE(FY5),0)=TIME(HOUR('ANALISE AGENTE'!$C7),MINUTE('ANALISE AGENTE'!$C7),0),TIME(HOUR(FY5),MINUTE(FY5),0)=TIME(HOUR('ANALISE AGENTE'!$J7),MINUTE('ANALISE AGENTE'!$J7),0)),1,IF(OR(TIME(HOUR(FY5),MINUTE(FY5),0)=TIME(HOUR('ANALISE AGENTE'!$D7),MINUTE('ANALISE AGENTE'!$D7),0),TIME(HOUR(FY5),MINUTE(FY5),0)=TIME(HOUR('ANALISE AGENTE'!$E7),MINUTE('ANALISE AGENTE'!$E7),0)),2,IF(OR(TIME(HOUR(FY5),MINUTE(FY5),0)=TIME(HOUR('ANALISE AGENTE'!$F7),MINUTE('ANALISE AGENTE'!$F7),0),TIME(HOUR(FY5),MINUTE(FY5),0)=TIME(HOUR('ANALISE AGENTE'!$G7),MINUTE('ANALISE AGENTE'!$G7),0)),3,IF(OR(TIME(HOUR(FY5),MINUTE(FY5),0)=TIME(HOUR('ANALISE AGENTE'!$H7),MINUTE('ANALISE AGENTE'!$H7),0),TIME(HOUR(FY5),MINUTE(FY5),0)=TIME(HOUR('ANALISE AGENTE'!$I7),MINUTE('ANALISE AGENTE'!$I7),0)),2,0))))</f>
        <v>0</v>
      </c>
      <c r="FZ6" s="30">
        <f>IF(OR(TIME(HOUR(FZ5),MINUTE(FZ5),0)=TIME(HOUR('ANALISE AGENTE'!$C7),MINUTE('ANALISE AGENTE'!$C7),0),TIME(HOUR(FZ5),MINUTE(FZ5),0)=TIME(HOUR('ANALISE AGENTE'!$J7),MINUTE('ANALISE AGENTE'!$J7),0)),1,IF(OR(TIME(HOUR(FZ5),MINUTE(FZ5),0)=TIME(HOUR('ANALISE AGENTE'!$D7),MINUTE('ANALISE AGENTE'!$D7),0),TIME(HOUR(FZ5),MINUTE(FZ5),0)=TIME(HOUR('ANALISE AGENTE'!$E7),MINUTE('ANALISE AGENTE'!$E7),0)),2,IF(OR(TIME(HOUR(FZ5),MINUTE(FZ5),0)=TIME(HOUR('ANALISE AGENTE'!$F7),MINUTE('ANALISE AGENTE'!$F7),0),TIME(HOUR(FZ5),MINUTE(FZ5),0)=TIME(HOUR('ANALISE AGENTE'!$G7),MINUTE('ANALISE AGENTE'!$G7),0)),3,IF(OR(TIME(HOUR(FZ5),MINUTE(FZ5),0)=TIME(HOUR('ANALISE AGENTE'!$H7),MINUTE('ANALISE AGENTE'!$H7),0),TIME(HOUR(FZ5),MINUTE(FZ5),0)=TIME(HOUR('ANALISE AGENTE'!$I7),MINUTE('ANALISE AGENTE'!$I7),0)),2,0))))</f>
        <v>0</v>
      </c>
      <c r="GA6" s="30">
        <f>IF(OR(TIME(HOUR(GA5),MINUTE(GA5),0)=TIME(HOUR('ANALISE AGENTE'!$C7),MINUTE('ANALISE AGENTE'!$C7),0),TIME(HOUR(GA5),MINUTE(GA5),0)=TIME(HOUR('ANALISE AGENTE'!$J7),MINUTE('ANALISE AGENTE'!$J7),0)),1,IF(OR(TIME(HOUR(GA5),MINUTE(GA5),0)=TIME(HOUR('ANALISE AGENTE'!$D7),MINUTE('ANALISE AGENTE'!$D7),0),TIME(HOUR(GA5),MINUTE(GA5),0)=TIME(HOUR('ANALISE AGENTE'!$E7),MINUTE('ANALISE AGENTE'!$E7),0)),2,IF(OR(TIME(HOUR(GA5),MINUTE(GA5),0)=TIME(HOUR('ANALISE AGENTE'!$F7),MINUTE('ANALISE AGENTE'!$F7),0),TIME(HOUR(GA5),MINUTE(GA5),0)=TIME(HOUR('ANALISE AGENTE'!$G7),MINUTE('ANALISE AGENTE'!$G7),0)),3,IF(OR(TIME(HOUR(GA5),MINUTE(GA5),0)=TIME(HOUR('ANALISE AGENTE'!$H7),MINUTE('ANALISE AGENTE'!$H7),0),TIME(HOUR(GA5),MINUTE(GA5),0)=TIME(HOUR('ANALISE AGENTE'!$I7),MINUTE('ANALISE AGENTE'!$I7),0)),2,0))))</f>
        <v>0</v>
      </c>
      <c r="GB6" s="30">
        <f>IF(OR(TIME(HOUR(GB5),MINUTE(GB5),0)=TIME(HOUR('ANALISE AGENTE'!$C7),MINUTE('ANALISE AGENTE'!$C7),0),TIME(HOUR(GB5),MINUTE(GB5),0)=TIME(HOUR('ANALISE AGENTE'!$J7),MINUTE('ANALISE AGENTE'!$J7),0)),1,IF(OR(TIME(HOUR(GB5),MINUTE(GB5),0)=TIME(HOUR('ANALISE AGENTE'!$D7),MINUTE('ANALISE AGENTE'!$D7),0),TIME(HOUR(GB5),MINUTE(GB5),0)=TIME(HOUR('ANALISE AGENTE'!$E7),MINUTE('ANALISE AGENTE'!$E7),0)),2,IF(OR(TIME(HOUR(GB5),MINUTE(GB5),0)=TIME(HOUR('ANALISE AGENTE'!$F7),MINUTE('ANALISE AGENTE'!$F7),0),TIME(HOUR(GB5),MINUTE(GB5),0)=TIME(HOUR('ANALISE AGENTE'!$G7),MINUTE('ANALISE AGENTE'!$G7),0)),3,IF(OR(TIME(HOUR(GB5),MINUTE(GB5),0)=TIME(HOUR('ANALISE AGENTE'!$H7),MINUTE('ANALISE AGENTE'!$H7),0),TIME(HOUR(GB5),MINUTE(GB5),0)=TIME(HOUR('ANALISE AGENTE'!$I7),MINUTE('ANALISE AGENTE'!$I7),0)),2,0))))</f>
        <v>0</v>
      </c>
      <c r="GC6" s="30">
        <f>IF(OR(TIME(HOUR(GC5),MINUTE(GC5),0)=TIME(HOUR('ANALISE AGENTE'!$C7),MINUTE('ANALISE AGENTE'!$C7),0),TIME(HOUR(GC5),MINUTE(GC5),0)=TIME(HOUR('ANALISE AGENTE'!$J7),MINUTE('ANALISE AGENTE'!$J7),0)),1,IF(OR(TIME(HOUR(GC5),MINUTE(GC5),0)=TIME(HOUR('ANALISE AGENTE'!$D7),MINUTE('ANALISE AGENTE'!$D7),0),TIME(HOUR(GC5),MINUTE(GC5),0)=TIME(HOUR('ANALISE AGENTE'!$E7),MINUTE('ANALISE AGENTE'!$E7),0)),2,IF(OR(TIME(HOUR(GC5),MINUTE(GC5),0)=TIME(HOUR('ANALISE AGENTE'!$F7),MINUTE('ANALISE AGENTE'!$F7),0),TIME(HOUR(GC5),MINUTE(GC5),0)=TIME(HOUR('ANALISE AGENTE'!$G7),MINUTE('ANALISE AGENTE'!$G7),0)),3,IF(OR(TIME(HOUR(GC5),MINUTE(GC5),0)=TIME(HOUR('ANALISE AGENTE'!$H7),MINUTE('ANALISE AGENTE'!$H7),0),TIME(HOUR(GC5),MINUTE(GC5),0)=TIME(HOUR('ANALISE AGENTE'!$I7),MINUTE('ANALISE AGENTE'!$I7),0)),2,0))))</f>
        <v>0</v>
      </c>
      <c r="GD6" s="30">
        <f>IF(OR(TIME(HOUR(GD5),MINUTE(GD5),0)=TIME(HOUR('ANALISE AGENTE'!$C7),MINUTE('ANALISE AGENTE'!$C7),0),TIME(HOUR(GD5),MINUTE(GD5),0)=TIME(HOUR('ANALISE AGENTE'!$J7),MINUTE('ANALISE AGENTE'!$J7),0)),1,IF(OR(TIME(HOUR(GD5),MINUTE(GD5),0)=TIME(HOUR('ANALISE AGENTE'!$D7),MINUTE('ANALISE AGENTE'!$D7),0),TIME(HOUR(GD5),MINUTE(GD5),0)=TIME(HOUR('ANALISE AGENTE'!$E7),MINUTE('ANALISE AGENTE'!$E7),0)),2,IF(OR(TIME(HOUR(GD5),MINUTE(GD5),0)=TIME(HOUR('ANALISE AGENTE'!$F7),MINUTE('ANALISE AGENTE'!$F7),0),TIME(HOUR(GD5),MINUTE(GD5),0)=TIME(HOUR('ANALISE AGENTE'!$G7),MINUTE('ANALISE AGENTE'!$G7),0)),3,IF(OR(TIME(HOUR(GD5),MINUTE(GD5),0)=TIME(HOUR('ANALISE AGENTE'!$H7),MINUTE('ANALISE AGENTE'!$H7),0),TIME(HOUR(GD5),MINUTE(GD5),0)=TIME(HOUR('ANALISE AGENTE'!$I7),MINUTE('ANALISE AGENTE'!$I7),0)),2,0))))</f>
        <v>0</v>
      </c>
      <c r="GE6" s="30">
        <f>IF(OR(TIME(HOUR(GE5),MINUTE(GE5),0)=TIME(HOUR('ANALISE AGENTE'!$C7),MINUTE('ANALISE AGENTE'!$C7),0),TIME(HOUR(GE5),MINUTE(GE5),0)=TIME(HOUR('ANALISE AGENTE'!$J7),MINUTE('ANALISE AGENTE'!$J7),0)),1,IF(OR(TIME(HOUR(GE5),MINUTE(GE5),0)=TIME(HOUR('ANALISE AGENTE'!$D7),MINUTE('ANALISE AGENTE'!$D7),0),TIME(HOUR(GE5),MINUTE(GE5),0)=TIME(HOUR('ANALISE AGENTE'!$E7),MINUTE('ANALISE AGENTE'!$E7),0)),2,IF(OR(TIME(HOUR(GE5),MINUTE(GE5),0)=TIME(HOUR('ANALISE AGENTE'!$F7),MINUTE('ANALISE AGENTE'!$F7),0),TIME(HOUR(GE5),MINUTE(GE5),0)=TIME(HOUR('ANALISE AGENTE'!$G7),MINUTE('ANALISE AGENTE'!$G7),0)),3,IF(OR(TIME(HOUR(GE5),MINUTE(GE5),0)=TIME(HOUR('ANALISE AGENTE'!$H7),MINUTE('ANALISE AGENTE'!$H7),0),TIME(HOUR(GE5),MINUTE(GE5),0)=TIME(HOUR('ANALISE AGENTE'!$I7),MINUTE('ANALISE AGENTE'!$I7),0)),2,0))))</f>
        <v>0</v>
      </c>
      <c r="GF6" s="30">
        <f>IF(OR(TIME(HOUR(GF5),MINUTE(GF5),0)=TIME(HOUR('ANALISE AGENTE'!$C7),MINUTE('ANALISE AGENTE'!$C7),0),TIME(HOUR(GF5),MINUTE(GF5),0)=TIME(HOUR('ANALISE AGENTE'!$J7),MINUTE('ANALISE AGENTE'!$J7),0)),1,IF(OR(TIME(HOUR(GF5),MINUTE(GF5),0)=TIME(HOUR('ANALISE AGENTE'!$D7),MINUTE('ANALISE AGENTE'!$D7),0),TIME(HOUR(GF5),MINUTE(GF5),0)=TIME(HOUR('ANALISE AGENTE'!$E7),MINUTE('ANALISE AGENTE'!$E7),0)),2,IF(OR(TIME(HOUR(GF5),MINUTE(GF5),0)=TIME(HOUR('ANALISE AGENTE'!$F7),MINUTE('ANALISE AGENTE'!$F7),0),TIME(HOUR(GF5),MINUTE(GF5),0)=TIME(HOUR('ANALISE AGENTE'!$G7),MINUTE('ANALISE AGENTE'!$G7),0)),3,IF(OR(TIME(HOUR(GF5),MINUTE(GF5),0)=TIME(HOUR('ANALISE AGENTE'!$H7),MINUTE('ANALISE AGENTE'!$H7),0),TIME(HOUR(GF5),MINUTE(GF5),0)=TIME(HOUR('ANALISE AGENTE'!$I7),MINUTE('ANALISE AGENTE'!$I7),0)),2,0))))</f>
        <v>0</v>
      </c>
      <c r="GG6" s="30">
        <f>IF(OR(TIME(HOUR(GG5),MINUTE(GG5),0)=TIME(HOUR('ANALISE AGENTE'!$C7),MINUTE('ANALISE AGENTE'!$C7),0),TIME(HOUR(GG5),MINUTE(GG5),0)=TIME(HOUR('ANALISE AGENTE'!$J7),MINUTE('ANALISE AGENTE'!$J7),0)),1,IF(OR(TIME(HOUR(GG5),MINUTE(GG5),0)=TIME(HOUR('ANALISE AGENTE'!$D7),MINUTE('ANALISE AGENTE'!$D7),0),TIME(HOUR(GG5),MINUTE(GG5),0)=TIME(HOUR('ANALISE AGENTE'!$E7),MINUTE('ANALISE AGENTE'!$E7),0)),2,IF(OR(TIME(HOUR(GG5),MINUTE(GG5),0)=TIME(HOUR('ANALISE AGENTE'!$F7),MINUTE('ANALISE AGENTE'!$F7),0),TIME(HOUR(GG5),MINUTE(GG5),0)=TIME(HOUR('ANALISE AGENTE'!$G7),MINUTE('ANALISE AGENTE'!$G7),0)),3,IF(OR(TIME(HOUR(GG5),MINUTE(GG5),0)=TIME(HOUR('ANALISE AGENTE'!$H7),MINUTE('ANALISE AGENTE'!$H7),0),TIME(HOUR(GG5),MINUTE(GG5),0)=TIME(HOUR('ANALISE AGENTE'!$I7),MINUTE('ANALISE AGENTE'!$I7),0)),2,0))))</f>
        <v>0</v>
      </c>
      <c r="GH6" s="30">
        <f>IF(OR(TIME(HOUR(GH5),MINUTE(GH5),0)=TIME(HOUR('ANALISE AGENTE'!$C7),MINUTE('ANALISE AGENTE'!$C7),0),TIME(HOUR(GH5),MINUTE(GH5),0)=TIME(HOUR('ANALISE AGENTE'!$J7),MINUTE('ANALISE AGENTE'!$J7),0)),1,IF(OR(TIME(HOUR(GH5),MINUTE(GH5),0)=TIME(HOUR('ANALISE AGENTE'!$D7),MINUTE('ANALISE AGENTE'!$D7),0),TIME(HOUR(GH5),MINUTE(GH5),0)=TIME(HOUR('ANALISE AGENTE'!$E7),MINUTE('ANALISE AGENTE'!$E7),0)),2,IF(OR(TIME(HOUR(GH5),MINUTE(GH5),0)=TIME(HOUR('ANALISE AGENTE'!$F7),MINUTE('ANALISE AGENTE'!$F7),0),TIME(HOUR(GH5),MINUTE(GH5),0)=TIME(HOUR('ANALISE AGENTE'!$G7),MINUTE('ANALISE AGENTE'!$G7),0)),3,IF(OR(TIME(HOUR(GH5),MINUTE(GH5),0)=TIME(HOUR('ANALISE AGENTE'!$H7),MINUTE('ANALISE AGENTE'!$H7),0),TIME(HOUR(GH5),MINUTE(GH5),0)=TIME(HOUR('ANALISE AGENTE'!$I7),MINUTE('ANALISE AGENTE'!$I7),0)),2,0))))</f>
        <v>0</v>
      </c>
      <c r="GI6" s="30">
        <f>IF(OR(TIME(HOUR(GI5),MINUTE(GI5),0)=TIME(HOUR('ANALISE AGENTE'!$C7),MINUTE('ANALISE AGENTE'!$C7),0),TIME(HOUR(GI5),MINUTE(GI5),0)=TIME(HOUR('ANALISE AGENTE'!$J7),MINUTE('ANALISE AGENTE'!$J7),0)),1,IF(OR(TIME(HOUR(GI5),MINUTE(GI5),0)=TIME(HOUR('ANALISE AGENTE'!$D7),MINUTE('ANALISE AGENTE'!$D7),0),TIME(HOUR(GI5),MINUTE(GI5),0)=TIME(HOUR('ANALISE AGENTE'!$E7),MINUTE('ANALISE AGENTE'!$E7),0)),2,IF(OR(TIME(HOUR(GI5),MINUTE(GI5),0)=TIME(HOUR('ANALISE AGENTE'!$F7),MINUTE('ANALISE AGENTE'!$F7),0),TIME(HOUR(GI5),MINUTE(GI5),0)=TIME(HOUR('ANALISE AGENTE'!$G7),MINUTE('ANALISE AGENTE'!$G7),0)),3,IF(OR(TIME(HOUR(GI5),MINUTE(GI5),0)=TIME(HOUR('ANALISE AGENTE'!$H7),MINUTE('ANALISE AGENTE'!$H7),0),TIME(HOUR(GI5),MINUTE(GI5),0)=TIME(HOUR('ANALISE AGENTE'!$I7),MINUTE('ANALISE AGENTE'!$I7),0)),2,0))))</f>
        <v>0</v>
      </c>
      <c r="GJ6" s="30">
        <f>IF(OR(TIME(HOUR(GJ5),MINUTE(GJ5),0)=TIME(HOUR('ANALISE AGENTE'!$C7),MINUTE('ANALISE AGENTE'!$C7),0),TIME(HOUR(GJ5),MINUTE(GJ5),0)=TIME(HOUR('ANALISE AGENTE'!$J7),MINUTE('ANALISE AGENTE'!$J7),0)),1,IF(OR(TIME(HOUR(GJ5),MINUTE(GJ5),0)=TIME(HOUR('ANALISE AGENTE'!$D7),MINUTE('ANALISE AGENTE'!$D7),0),TIME(HOUR(GJ5),MINUTE(GJ5),0)=TIME(HOUR('ANALISE AGENTE'!$E7),MINUTE('ANALISE AGENTE'!$E7),0)),2,IF(OR(TIME(HOUR(GJ5),MINUTE(GJ5),0)=TIME(HOUR('ANALISE AGENTE'!$F7),MINUTE('ANALISE AGENTE'!$F7),0),TIME(HOUR(GJ5),MINUTE(GJ5),0)=TIME(HOUR('ANALISE AGENTE'!$G7),MINUTE('ANALISE AGENTE'!$G7),0)),3,IF(OR(TIME(HOUR(GJ5),MINUTE(GJ5),0)=TIME(HOUR('ANALISE AGENTE'!$H7),MINUTE('ANALISE AGENTE'!$H7),0),TIME(HOUR(GJ5),MINUTE(GJ5),0)=TIME(HOUR('ANALISE AGENTE'!$I7),MINUTE('ANALISE AGENTE'!$I7),0)),2,0))))</f>
        <v>0</v>
      </c>
      <c r="GK6" s="30">
        <f>IF(OR(TIME(HOUR(GK5),MINUTE(GK5),0)=TIME(HOUR('ANALISE AGENTE'!$C7),MINUTE('ANALISE AGENTE'!$C7),0),TIME(HOUR(GK5),MINUTE(GK5),0)=TIME(HOUR('ANALISE AGENTE'!$J7),MINUTE('ANALISE AGENTE'!$J7),0)),1,IF(OR(TIME(HOUR(GK5),MINUTE(GK5),0)=TIME(HOUR('ANALISE AGENTE'!$D7),MINUTE('ANALISE AGENTE'!$D7),0),TIME(HOUR(GK5),MINUTE(GK5),0)=TIME(HOUR('ANALISE AGENTE'!$E7),MINUTE('ANALISE AGENTE'!$E7),0)),2,IF(OR(TIME(HOUR(GK5),MINUTE(GK5),0)=TIME(HOUR('ANALISE AGENTE'!$F7),MINUTE('ANALISE AGENTE'!$F7),0),TIME(HOUR(GK5),MINUTE(GK5),0)=TIME(HOUR('ANALISE AGENTE'!$G7),MINUTE('ANALISE AGENTE'!$G7),0)),3,IF(OR(TIME(HOUR(GK5),MINUTE(GK5),0)=TIME(HOUR('ANALISE AGENTE'!$H7),MINUTE('ANALISE AGENTE'!$H7),0),TIME(HOUR(GK5),MINUTE(GK5),0)=TIME(HOUR('ANALISE AGENTE'!$I7),MINUTE('ANALISE AGENTE'!$I7),0)),2,0))))</f>
        <v>0</v>
      </c>
      <c r="GL6" s="30">
        <f>IF(OR(TIME(HOUR(GL5),MINUTE(GL5),0)=TIME(HOUR('ANALISE AGENTE'!$C7),MINUTE('ANALISE AGENTE'!$C7),0),TIME(HOUR(GL5),MINUTE(GL5),0)=TIME(HOUR('ANALISE AGENTE'!$J7),MINUTE('ANALISE AGENTE'!$J7),0)),1,IF(OR(TIME(HOUR(GL5),MINUTE(GL5),0)=TIME(HOUR('ANALISE AGENTE'!$D7),MINUTE('ANALISE AGENTE'!$D7),0),TIME(HOUR(GL5),MINUTE(GL5),0)=TIME(HOUR('ANALISE AGENTE'!$E7),MINUTE('ANALISE AGENTE'!$E7),0)),2,IF(OR(TIME(HOUR(GL5),MINUTE(GL5),0)=TIME(HOUR('ANALISE AGENTE'!$F7),MINUTE('ANALISE AGENTE'!$F7),0),TIME(HOUR(GL5),MINUTE(GL5),0)=TIME(HOUR('ANALISE AGENTE'!$G7),MINUTE('ANALISE AGENTE'!$G7),0)),3,IF(OR(TIME(HOUR(GL5),MINUTE(GL5),0)=TIME(HOUR('ANALISE AGENTE'!$H7),MINUTE('ANALISE AGENTE'!$H7),0),TIME(HOUR(GL5),MINUTE(GL5),0)=TIME(HOUR('ANALISE AGENTE'!$I7),MINUTE('ANALISE AGENTE'!$I7),0)),2,0))))</f>
        <v>0</v>
      </c>
      <c r="GM6" s="30">
        <f>IF(OR(TIME(HOUR(GM5),MINUTE(GM5),0)=TIME(HOUR('ANALISE AGENTE'!$C7),MINUTE('ANALISE AGENTE'!$C7),0),TIME(HOUR(GM5),MINUTE(GM5),0)=TIME(HOUR('ANALISE AGENTE'!$J7),MINUTE('ANALISE AGENTE'!$J7),0)),1,IF(OR(TIME(HOUR(GM5),MINUTE(GM5),0)=TIME(HOUR('ANALISE AGENTE'!$D7),MINUTE('ANALISE AGENTE'!$D7),0),TIME(HOUR(GM5),MINUTE(GM5),0)=TIME(HOUR('ANALISE AGENTE'!$E7),MINUTE('ANALISE AGENTE'!$E7),0)),2,IF(OR(TIME(HOUR(GM5),MINUTE(GM5),0)=TIME(HOUR('ANALISE AGENTE'!$F7),MINUTE('ANALISE AGENTE'!$F7),0),TIME(HOUR(GM5),MINUTE(GM5),0)=TIME(HOUR('ANALISE AGENTE'!$G7),MINUTE('ANALISE AGENTE'!$G7),0)),3,IF(OR(TIME(HOUR(GM5),MINUTE(GM5),0)=TIME(HOUR('ANALISE AGENTE'!$H7),MINUTE('ANALISE AGENTE'!$H7),0),TIME(HOUR(GM5),MINUTE(GM5),0)=TIME(HOUR('ANALISE AGENTE'!$I7),MINUTE('ANALISE AGENTE'!$I7),0)),2,0))))</f>
        <v>0</v>
      </c>
      <c r="GN6" s="30">
        <f>IF(OR(TIME(HOUR(GN5),MINUTE(GN5),0)=TIME(HOUR('ANALISE AGENTE'!$C7),MINUTE('ANALISE AGENTE'!$C7),0),TIME(HOUR(GN5),MINUTE(GN5),0)=TIME(HOUR('ANALISE AGENTE'!$J7),MINUTE('ANALISE AGENTE'!$J7),0)),1,IF(OR(TIME(HOUR(GN5),MINUTE(GN5),0)=TIME(HOUR('ANALISE AGENTE'!$D7),MINUTE('ANALISE AGENTE'!$D7),0),TIME(HOUR(GN5),MINUTE(GN5),0)=TIME(HOUR('ANALISE AGENTE'!$E7),MINUTE('ANALISE AGENTE'!$E7),0)),2,IF(OR(TIME(HOUR(GN5),MINUTE(GN5),0)=TIME(HOUR('ANALISE AGENTE'!$F7),MINUTE('ANALISE AGENTE'!$F7),0),TIME(HOUR(GN5),MINUTE(GN5),0)=TIME(HOUR('ANALISE AGENTE'!$G7),MINUTE('ANALISE AGENTE'!$G7),0)),3,IF(OR(TIME(HOUR(GN5),MINUTE(GN5),0)=TIME(HOUR('ANALISE AGENTE'!$H7),MINUTE('ANALISE AGENTE'!$H7),0),TIME(HOUR(GN5),MINUTE(GN5),0)=TIME(HOUR('ANALISE AGENTE'!$I7),MINUTE('ANALISE AGENTE'!$I7),0)),2,0))))</f>
        <v>0</v>
      </c>
      <c r="GO6" s="30">
        <f>IF(OR(TIME(HOUR(GO5),MINUTE(GO5),0)=TIME(HOUR('ANALISE AGENTE'!$C7),MINUTE('ANALISE AGENTE'!$C7),0),TIME(HOUR(GO5),MINUTE(GO5),0)=TIME(HOUR('ANALISE AGENTE'!$J7),MINUTE('ANALISE AGENTE'!$J7),0)),1,IF(OR(TIME(HOUR(GO5),MINUTE(GO5),0)=TIME(HOUR('ANALISE AGENTE'!$D7),MINUTE('ANALISE AGENTE'!$D7),0),TIME(HOUR(GO5),MINUTE(GO5),0)=TIME(HOUR('ANALISE AGENTE'!$E7),MINUTE('ANALISE AGENTE'!$E7),0)),2,IF(OR(TIME(HOUR(GO5),MINUTE(GO5),0)=TIME(HOUR('ANALISE AGENTE'!$F7),MINUTE('ANALISE AGENTE'!$F7),0),TIME(HOUR(GO5),MINUTE(GO5),0)=TIME(HOUR('ANALISE AGENTE'!$G7),MINUTE('ANALISE AGENTE'!$G7),0)),3,IF(OR(TIME(HOUR(GO5),MINUTE(GO5),0)=TIME(HOUR('ANALISE AGENTE'!$H7),MINUTE('ANALISE AGENTE'!$H7),0),TIME(HOUR(GO5),MINUTE(GO5),0)=TIME(HOUR('ANALISE AGENTE'!$I7),MINUTE('ANALISE AGENTE'!$I7),0)),2,0))))</f>
        <v>0</v>
      </c>
      <c r="GP6" s="30">
        <f>IF(OR(TIME(HOUR(GP5),MINUTE(GP5),0)=TIME(HOUR('ANALISE AGENTE'!$C7),MINUTE('ANALISE AGENTE'!$C7),0),TIME(HOUR(GP5),MINUTE(GP5),0)=TIME(HOUR('ANALISE AGENTE'!$J7),MINUTE('ANALISE AGENTE'!$J7),0)),1,IF(OR(TIME(HOUR(GP5),MINUTE(GP5),0)=TIME(HOUR('ANALISE AGENTE'!$D7),MINUTE('ANALISE AGENTE'!$D7),0),TIME(HOUR(GP5),MINUTE(GP5),0)=TIME(HOUR('ANALISE AGENTE'!$E7),MINUTE('ANALISE AGENTE'!$E7),0)),2,IF(OR(TIME(HOUR(GP5),MINUTE(GP5),0)=TIME(HOUR('ANALISE AGENTE'!$F7),MINUTE('ANALISE AGENTE'!$F7),0),TIME(HOUR(GP5),MINUTE(GP5),0)=TIME(HOUR('ANALISE AGENTE'!$G7),MINUTE('ANALISE AGENTE'!$G7),0)),3,IF(OR(TIME(HOUR(GP5),MINUTE(GP5),0)=TIME(HOUR('ANALISE AGENTE'!$H7),MINUTE('ANALISE AGENTE'!$H7),0),TIME(HOUR(GP5),MINUTE(GP5),0)=TIME(HOUR('ANALISE AGENTE'!$I7),MINUTE('ANALISE AGENTE'!$I7),0)),2,0))))</f>
        <v>0</v>
      </c>
      <c r="GQ6" s="30">
        <f>IF(OR(TIME(HOUR(GQ5),MINUTE(GQ5),0)=TIME(HOUR('ANALISE AGENTE'!$C7),MINUTE('ANALISE AGENTE'!$C7),0),TIME(HOUR(GQ5),MINUTE(GQ5),0)=TIME(HOUR('ANALISE AGENTE'!$J7),MINUTE('ANALISE AGENTE'!$J7),0)),1,IF(OR(TIME(HOUR(GQ5),MINUTE(GQ5),0)=TIME(HOUR('ANALISE AGENTE'!$D7),MINUTE('ANALISE AGENTE'!$D7),0),TIME(HOUR(GQ5),MINUTE(GQ5),0)=TIME(HOUR('ANALISE AGENTE'!$E7),MINUTE('ANALISE AGENTE'!$E7),0)),2,IF(OR(TIME(HOUR(GQ5),MINUTE(GQ5),0)=TIME(HOUR('ANALISE AGENTE'!$F7),MINUTE('ANALISE AGENTE'!$F7),0),TIME(HOUR(GQ5),MINUTE(GQ5),0)=TIME(HOUR('ANALISE AGENTE'!$G7),MINUTE('ANALISE AGENTE'!$G7),0)),3,IF(OR(TIME(HOUR(GQ5),MINUTE(GQ5),0)=TIME(HOUR('ANALISE AGENTE'!$H7),MINUTE('ANALISE AGENTE'!$H7),0),TIME(HOUR(GQ5),MINUTE(GQ5),0)=TIME(HOUR('ANALISE AGENTE'!$I7),MINUTE('ANALISE AGENTE'!$I7),0)),2,0))))</f>
        <v>0</v>
      </c>
      <c r="GR6" s="30">
        <f>IF(OR(TIME(HOUR(GR5),MINUTE(GR5),0)=TIME(HOUR('ANALISE AGENTE'!$C7),MINUTE('ANALISE AGENTE'!$C7),0),TIME(HOUR(GR5),MINUTE(GR5),0)=TIME(HOUR('ANALISE AGENTE'!$J7),MINUTE('ANALISE AGENTE'!$J7),0)),1,IF(OR(TIME(HOUR(GR5),MINUTE(GR5),0)=TIME(HOUR('ANALISE AGENTE'!$D7),MINUTE('ANALISE AGENTE'!$D7),0),TIME(HOUR(GR5),MINUTE(GR5),0)=TIME(HOUR('ANALISE AGENTE'!$E7),MINUTE('ANALISE AGENTE'!$E7),0)),2,IF(OR(TIME(HOUR(GR5),MINUTE(GR5),0)=TIME(HOUR('ANALISE AGENTE'!$F7),MINUTE('ANALISE AGENTE'!$F7),0),TIME(HOUR(GR5),MINUTE(GR5),0)=TIME(HOUR('ANALISE AGENTE'!$G7),MINUTE('ANALISE AGENTE'!$G7),0)),3,IF(OR(TIME(HOUR(GR5),MINUTE(GR5),0)=TIME(HOUR('ANALISE AGENTE'!$H7),MINUTE('ANALISE AGENTE'!$H7),0),TIME(HOUR(GR5),MINUTE(GR5),0)=TIME(HOUR('ANALISE AGENTE'!$I7),MINUTE('ANALISE AGENTE'!$I7),0)),2,0))))</f>
        <v>0</v>
      </c>
      <c r="GS6" s="30">
        <f>IF(OR(TIME(HOUR(GS5),MINUTE(GS5),0)=TIME(HOUR('ANALISE AGENTE'!$C7),MINUTE('ANALISE AGENTE'!$C7),0),TIME(HOUR(GS5),MINUTE(GS5),0)=TIME(HOUR('ANALISE AGENTE'!$J7),MINUTE('ANALISE AGENTE'!$J7),0)),1,IF(OR(TIME(HOUR(GS5),MINUTE(GS5),0)=TIME(HOUR('ANALISE AGENTE'!$D7),MINUTE('ANALISE AGENTE'!$D7),0),TIME(HOUR(GS5),MINUTE(GS5),0)=TIME(HOUR('ANALISE AGENTE'!$E7),MINUTE('ANALISE AGENTE'!$E7),0)),2,IF(OR(TIME(HOUR(GS5),MINUTE(GS5),0)=TIME(HOUR('ANALISE AGENTE'!$F7),MINUTE('ANALISE AGENTE'!$F7),0),TIME(HOUR(GS5),MINUTE(GS5),0)=TIME(HOUR('ANALISE AGENTE'!$G7),MINUTE('ANALISE AGENTE'!$G7),0)),3,IF(OR(TIME(HOUR(GS5),MINUTE(GS5),0)=TIME(HOUR('ANALISE AGENTE'!$H7),MINUTE('ANALISE AGENTE'!$H7),0),TIME(HOUR(GS5),MINUTE(GS5),0)=TIME(HOUR('ANALISE AGENTE'!$I7),MINUTE('ANALISE AGENTE'!$I7),0)),2,0))))</f>
        <v>0</v>
      </c>
      <c r="GT6" s="30">
        <f>IF(OR(TIME(HOUR(GT5),MINUTE(GT5),0)=TIME(HOUR('ANALISE AGENTE'!$C7),MINUTE('ANALISE AGENTE'!$C7),0),TIME(HOUR(GT5),MINUTE(GT5),0)=TIME(HOUR('ANALISE AGENTE'!$J7),MINUTE('ANALISE AGENTE'!$J7),0)),1,IF(OR(TIME(HOUR(GT5),MINUTE(GT5),0)=TIME(HOUR('ANALISE AGENTE'!$D7),MINUTE('ANALISE AGENTE'!$D7),0),TIME(HOUR(GT5),MINUTE(GT5),0)=TIME(HOUR('ANALISE AGENTE'!$E7),MINUTE('ANALISE AGENTE'!$E7),0)),2,IF(OR(TIME(HOUR(GT5),MINUTE(GT5),0)=TIME(HOUR('ANALISE AGENTE'!$F7),MINUTE('ANALISE AGENTE'!$F7),0),TIME(HOUR(GT5),MINUTE(GT5),0)=TIME(HOUR('ANALISE AGENTE'!$G7),MINUTE('ANALISE AGENTE'!$G7),0)),3,IF(OR(TIME(HOUR(GT5),MINUTE(GT5),0)=TIME(HOUR('ANALISE AGENTE'!$H7),MINUTE('ANALISE AGENTE'!$H7),0),TIME(HOUR(GT5),MINUTE(GT5),0)=TIME(HOUR('ANALISE AGENTE'!$I7),MINUTE('ANALISE AGENTE'!$I7),0)),2,0))))</f>
        <v>0</v>
      </c>
      <c r="GU6" s="30">
        <f>IF(OR(TIME(HOUR(GU5),MINUTE(GU5),0)=TIME(HOUR('ANALISE AGENTE'!$C7),MINUTE('ANALISE AGENTE'!$C7),0),TIME(HOUR(GU5),MINUTE(GU5),0)=TIME(HOUR('ANALISE AGENTE'!$J7),MINUTE('ANALISE AGENTE'!$J7),0)),1,IF(OR(TIME(HOUR(GU5),MINUTE(GU5),0)=TIME(HOUR('ANALISE AGENTE'!$D7),MINUTE('ANALISE AGENTE'!$D7),0),TIME(HOUR(GU5),MINUTE(GU5),0)=TIME(HOUR('ANALISE AGENTE'!$E7),MINUTE('ANALISE AGENTE'!$E7),0)),2,IF(OR(TIME(HOUR(GU5),MINUTE(GU5),0)=TIME(HOUR('ANALISE AGENTE'!$F7),MINUTE('ANALISE AGENTE'!$F7),0),TIME(HOUR(GU5),MINUTE(GU5),0)=TIME(HOUR('ANALISE AGENTE'!$G7),MINUTE('ANALISE AGENTE'!$G7),0)),3,IF(OR(TIME(HOUR(GU5),MINUTE(GU5),0)=TIME(HOUR('ANALISE AGENTE'!$H7),MINUTE('ANALISE AGENTE'!$H7),0),TIME(HOUR(GU5),MINUTE(GU5),0)=TIME(HOUR('ANALISE AGENTE'!$I7),MINUTE('ANALISE AGENTE'!$I7),0)),2,0))))</f>
        <v>0</v>
      </c>
      <c r="GV6" s="30">
        <f>IF(OR(TIME(HOUR(GV5),MINUTE(GV5),0)=TIME(HOUR('ANALISE AGENTE'!$C7),MINUTE('ANALISE AGENTE'!$C7),0),TIME(HOUR(GV5),MINUTE(GV5),0)=TIME(HOUR('ANALISE AGENTE'!$J7),MINUTE('ANALISE AGENTE'!$J7),0)),1,IF(OR(TIME(HOUR(GV5),MINUTE(GV5),0)=TIME(HOUR('ANALISE AGENTE'!$D7),MINUTE('ANALISE AGENTE'!$D7),0),TIME(HOUR(GV5),MINUTE(GV5),0)=TIME(HOUR('ANALISE AGENTE'!$E7),MINUTE('ANALISE AGENTE'!$E7),0)),2,IF(OR(TIME(HOUR(GV5),MINUTE(GV5),0)=TIME(HOUR('ANALISE AGENTE'!$F7),MINUTE('ANALISE AGENTE'!$F7),0),TIME(HOUR(GV5),MINUTE(GV5),0)=TIME(HOUR('ANALISE AGENTE'!$G7),MINUTE('ANALISE AGENTE'!$G7),0)),3,IF(OR(TIME(HOUR(GV5),MINUTE(GV5),0)=TIME(HOUR('ANALISE AGENTE'!$H7),MINUTE('ANALISE AGENTE'!$H7),0),TIME(HOUR(GV5),MINUTE(GV5),0)=TIME(HOUR('ANALISE AGENTE'!$I7),MINUTE('ANALISE AGENTE'!$I7),0)),2,0))))</f>
        <v>0</v>
      </c>
      <c r="GW6" s="30">
        <f>IF(OR(TIME(HOUR(GW5),MINUTE(GW5),0)=TIME(HOUR('ANALISE AGENTE'!$C7),MINUTE('ANALISE AGENTE'!$C7),0),TIME(HOUR(GW5),MINUTE(GW5),0)=TIME(HOUR('ANALISE AGENTE'!$J7),MINUTE('ANALISE AGENTE'!$J7),0)),1,IF(OR(TIME(HOUR(GW5),MINUTE(GW5),0)=TIME(HOUR('ANALISE AGENTE'!$D7),MINUTE('ANALISE AGENTE'!$D7),0),TIME(HOUR(GW5),MINUTE(GW5),0)=TIME(HOUR('ANALISE AGENTE'!$E7),MINUTE('ANALISE AGENTE'!$E7),0)),2,IF(OR(TIME(HOUR(GW5),MINUTE(GW5),0)=TIME(HOUR('ANALISE AGENTE'!$F7),MINUTE('ANALISE AGENTE'!$F7),0),TIME(HOUR(GW5),MINUTE(GW5),0)=TIME(HOUR('ANALISE AGENTE'!$G7),MINUTE('ANALISE AGENTE'!$G7),0)),3,IF(OR(TIME(HOUR(GW5),MINUTE(GW5),0)=TIME(HOUR('ANALISE AGENTE'!$H7),MINUTE('ANALISE AGENTE'!$H7),0),TIME(HOUR(GW5),MINUTE(GW5),0)=TIME(HOUR('ANALISE AGENTE'!$I7),MINUTE('ANALISE AGENTE'!$I7),0)),2,0))))</f>
        <v>0</v>
      </c>
      <c r="GX6" s="30">
        <f>IF(OR(TIME(HOUR(GX5),MINUTE(GX5),0)=TIME(HOUR('ANALISE AGENTE'!$C7),MINUTE('ANALISE AGENTE'!$C7),0),TIME(HOUR(GX5),MINUTE(GX5),0)=TIME(HOUR('ANALISE AGENTE'!$J7),MINUTE('ANALISE AGENTE'!$J7),0)),1,IF(OR(TIME(HOUR(GX5),MINUTE(GX5),0)=TIME(HOUR('ANALISE AGENTE'!$D7),MINUTE('ANALISE AGENTE'!$D7),0),TIME(HOUR(GX5),MINUTE(GX5),0)=TIME(HOUR('ANALISE AGENTE'!$E7),MINUTE('ANALISE AGENTE'!$E7),0)),2,IF(OR(TIME(HOUR(GX5),MINUTE(GX5),0)=TIME(HOUR('ANALISE AGENTE'!$F7),MINUTE('ANALISE AGENTE'!$F7),0),TIME(HOUR(GX5),MINUTE(GX5),0)=TIME(HOUR('ANALISE AGENTE'!$G7),MINUTE('ANALISE AGENTE'!$G7),0)),3,IF(OR(TIME(HOUR(GX5),MINUTE(GX5),0)=TIME(HOUR('ANALISE AGENTE'!$H7),MINUTE('ANALISE AGENTE'!$H7),0),TIME(HOUR(GX5),MINUTE(GX5),0)=TIME(HOUR('ANALISE AGENTE'!$I7),MINUTE('ANALISE AGENTE'!$I7),0)),2,0))))</f>
        <v>0</v>
      </c>
      <c r="GY6" s="30">
        <f>IF(OR(TIME(HOUR(GY5),MINUTE(GY5),0)=TIME(HOUR('ANALISE AGENTE'!$C7),MINUTE('ANALISE AGENTE'!$C7),0),TIME(HOUR(GY5),MINUTE(GY5),0)=TIME(HOUR('ANALISE AGENTE'!$J7),MINUTE('ANALISE AGENTE'!$J7),0)),1,IF(OR(TIME(HOUR(GY5),MINUTE(GY5),0)=TIME(HOUR('ANALISE AGENTE'!$D7),MINUTE('ANALISE AGENTE'!$D7),0),TIME(HOUR(GY5),MINUTE(GY5),0)=TIME(HOUR('ANALISE AGENTE'!$E7),MINUTE('ANALISE AGENTE'!$E7),0)),2,IF(OR(TIME(HOUR(GY5),MINUTE(GY5),0)=TIME(HOUR('ANALISE AGENTE'!$F7),MINUTE('ANALISE AGENTE'!$F7),0),TIME(HOUR(GY5),MINUTE(GY5),0)=TIME(HOUR('ANALISE AGENTE'!$G7),MINUTE('ANALISE AGENTE'!$G7),0)),3,IF(OR(TIME(HOUR(GY5),MINUTE(GY5),0)=TIME(HOUR('ANALISE AGENTE'!$H7),MINUTE('ANALISE AGENTE'!$H7),0),TIME(HOUR(GY5),MINUTE(GY5),0)=TIME(HOUR('ANALISE AGENTE'!$I7),MINUTE('ANALISE AGENTE'!$I7),0)),2,0))))</f>
        <v>0</v>
      </c>
      <c r="GZ6" s="30">
        <f>IF(OR(TIME(HOUR(GZ5),MINUTE(GZ5),0)=TIME(HOUR('ANALISE AGENTE'!$C7),MINUTE('ANALISE AGENTE'!$C7),0),TIME(HOUR(GZ5),MINUTE(GZ5),0)=TIME(HOUR('ANALISE AGENTE'!$J7),MINUTE('ANALISE AGENTE'!$J7),0)),1,IF(OR(TIME(HOUR(GZ5),MINUTE(GZ5),0)=TIME(HOUR('ANALISE AGENTE'!$D7),MINUTE('ANALISE AGENTE'!$D7),0),TIME(HOUR(GZ5),MINUTE(GZ5),0)=TIME(HOUR('ANALISE AGENTE'!$E7),MINUTE('ANALISE AGENTE'!$E7),0)),2,IF(OR(TIME(HOUR(GZ5),MINUTE(GZ5),0)=TIME(HOUR('ANALISE AGENTE'!$F7),MINUTE('ANALISE AGENTE'!$F7),0),TIME(HOUR(GZ5),MINUTE(GZ5),0)=TIME(HOUR('ANALISE AGENTE'!$G7),MINUTE('ANALISE AGENTE'!$G7),0)),3,IF(OR(TIME(HOUR(GZ5),MINUTE(GZ5),0)=TIME(HOUR('ANALISE AGENTE'!$H7),MINUTE('ANALISE AGENTE'!$H7),0),TIME(HOUR(GZ5),MINUTE(GZ5),0)=TIME(HOUR('ANALISE AGENTE'!$I7),MINUTE('ANALISE AGENTE'!$I7),0)),2,0))))</f>
        <v>0</v>
      </c>
      <c r="HA6" s="30">
        <f>IF(OR(TIME(HOUR(HA5),MINUTE(HA5),0)=TIME(HOUR('ANALISE AGENTE'!$C7),MINUTE('ANALISE AGENTE'!$C7),0),TIME(HOUR(HA5),MINUTE(HA5),0)=TIME(HOUR('ANALISE AGENTE'!$J7),MINUTE('ANALISE AGENTE'!$J7),0)),1,IF(OR(TIME(HOUR(HA5),MINUTE(HA5),0)=TIME(HOUR('ANALISE AGENTE'!$D7),MINUTE('ANALISE AGENTE'!$D7),0),TIME(HOUR(HA5),MINUTE(HA5),0)=TIME(HOUR('ANALISE AGENTE'!$E7),MINUTE('ANALISE AGENTE'!$E7),0)),2,IF(OR(TIME(HOUR(HA5),MINUTE(HA5),0)=TIME(HOUR('ANALISE AGENTE'!$F7),MINUTE('ANALISE AGENTE'!$F7),0),TIME(HOUR(HA5),MINUTE(HA5),0)=TIME(HOUR('ANALISE AGENTE'!$G7),MINUTE('ANALISE AGENTE'!$G7),0)),3,IF(OR(TIME(HOUR(HA5),MINUTE(HA5),0)=TIME(HOUR('ANALISE AGENTE'!$H7),MINUTE('ANALISE AGENTE'!$H7),0),TIME(HOUR(HA5),MINUTE(HA5),0)=TIME(HOUR('ANALISE AGENTE'!$I7),MINUTE('ANALISE AGENTE'!$I7),0)),2,0))))</f>
        <v>0</v>
      </c>
      <c r="HB6" s="30">
        <f>IF(OR(TIME(HOUR(HB5),MINUTE(HB5),0)=TIME(HOUR('ANALISE AGENTE'!$C7),MINUTE('ANALISE AGENTE'!$C7),0),TIME(HOUR(HB5),MINUTE(HB5),0)=TIME(HOUR('ANALISE AGENTE'!$J7),MINUTE('ANALISE AGENTE'!$J7),0)),1,IF(OR(TIME(HOUR(HB5),MINUTE(HB5),0)=TIME(HOUR('ANALISE AGENTE'!$D7),MINUTE('ANALISE AGENTE'!$D7),0),TIME(HOUR(HB5),MINUTE(HB5),0)=TIME(HOUR('ANALISE AGENTE'!$E7),MINUTE('ANALISE AGENTE'!$E7),0)),2,IF(OR(TIME(HOUR(HB5),MINUTE(HB5),0)=TIME(HOUR('ANALISE AGENTE'!$F7),MINUTE('ANALISE AGENTE'!$F7),0),TIME(HOUR(HB5),MINUTE(HB5),0)=TIME(HOUR('ANALISE AGENTE'!$G7),MINUTE('ANALISE AGENTE'!$G7),0)),3,IF(OR(TIME(HOUR(HB5),MINUTE(HB5),0)=TIME(HOUR('ANALISE AGENTE'!$H7),MINUTE('ANALISE AGENTE'!$H7),0),TIME(HOUR(HB5),MINUTE(HB5),0)=TIME(HOUR('ANALISE AGENTE'!$I7),MINUTE('ANALISE AGENTE'!$I7),0)),2,0))))</f>
        <v>0</v>
      </c>
      <c r="HC6" s="30">
        <f>IF(OR(TIME(HOUR(HC5),MINUTE(HC5),0)=TIME(HOUR('ANALISE AGENTE'!$C7),MINUTE('ANALISE AGENTE'!$C7),0),TIME(HOUR(HC5),MINUTE(HC5),0)=TIME(HOUR('ANALISE AGENTE'!$J7),MINUTE('ANALISE AGENTE'!$J7),0)),1,IF(OR(TIME(HOUR(HC5),MINUTE(HC5),0)=TIME(HOUR('ANALISE AGENTE'!$D7),MINUTE('ANALISE AGENTE'!$D7),0),TIME(HOUR(HC5),MINUTE(HC5),0)=TIME(HOUR('ANALISE AGENTE'!$E7),MINUTE('ANALISE AGENTE'!$E7),0)),2,IF(OR(TIME(HOUR(HC5),MINUTE(HC5),0)=TIME(HOUR('ANALISE AGENTE'!$F7),MINUTE('ANALISE AGENTE'!$F7),0),TIME(HOUR(HC5),MINUTE(HC5),0)=TIME(HOUR('ANALISE AGENTE'!$G7),MINUTE('ANALISE AGENTE'!$G7),0)),3,IF(OR(TIME(HOUR(HC5),MINUTE(HC5),0)=TIME(HOUR('ANALISE AGENTE'!$H7),MINUTE('ANALISE AGENTE'!$H7),0),TIME(HOUR(HC5),MINUTE(HC5),0)=TIME(HOUR('ANALISE AGENTE'!$I7),MINUTE('ANALISE AGENTE'!$I7),0)),2,0))))</f>
        <v>0</v>
      </c>
      <c r="HD6" s="30">
        <f>IF(OR(TIME(HOUR(HD5),MINUTE(HD5),0)=TIME(HOUR('ANALISE AGENTE'!$C7),MINUTE('ANALISE AGENTE'!$C7),0),TIME(HOUR(HD5),MINUTE(HD5),0)=TIME(HOUR('ANALISE AGENTE'!$J7),MINUTE('ANALISE AGENTE'!$J7),0)),1,IF(OR(TIME(HOUR(HD5),MINUTE(HD5),0)=TIME(HOUR('ANALISE AGENTE'!$D7),MINUTE('ANALISE AGENTE'!$D7),0),TIME(HOUR(HD5),MINUTE(HD5),0)=TIME(HOUR('ANALISE AGENTE'!$E7),MINUTE('ANALISE AGENTE'!$E7),0)),2,IF(OR(TIME(HOUR(HD5),MINUTE(HD5),0)=TIME(HOUR('ANALISE AGENTE'!$F7),MINUTE('ANALISE AGENTE'!$F7),0),TIME(HOUR(HD5),MINUTE(HD5),0)=TIME(HOUR('ANALISE AGENTE'!$G7),MINUTE('ANALISE AGENTE'!$G7),0)),3,IF(OR(TIME(HOUR(HD5),MINUTE(HD5),0)=TIME(HOUR('ANALISE AGENTE'!$H7),MINUTE('ANALISE AGENTE'!$H7),0),TIME(HOUR(HD5),MINUTE(HD5),0)=TIME(HOUR('ANALISE AGENTE'!$I7),MINUTE('ANALISE AGENTE'!$I7),0)),2,0))))</f>
        <v>0</v>
      </c>
      <c r="HE6" s="30">
        <f>IF(OR(TIME(HOUR(HE5),MINUTE(HE5),0)=TIME(HOUR('ANALISE AGENTE'!$C7),MINUTE('ANALISE AGENTE'!$C7),0),TIME(HOUR(HE5),MINUTE(HE5),0)=TIME(HOUR('ANALISE AGENTE'!$J7),MINUTE('ANALISE AGENTE'!$J7),0)),1,IF(OR(TIME(HOUR(HE5),MINUTE(HE5),0)=TIME(HOUR('ANALISE AGENTE'!$D7),MINUTE('ANALISE AGENTE'!$D7),0),TIME(HOUR(HE5),MINUTE(HE5),0)=TIME(HOUR('ANALISE AGENTE'!$E7),MINUTE('ANALISE AGENTE'!$E7),0)),2,IF(OR(TIME(HOUR(HE5),MINUTE(HE5),0)=TIME(HOUR('ANALISE AGENTE'!$F7),MINUTE('ANALISE AGENTE'!$F7),0),TIME(HOUR(HE5),MINUTE(HE5),0)=TIME(HOUR('ANALISE AGENTE'!$G7),MINUTE('ANALISE AGENTE'!$G7),0)),3,IF(OR(TIME(HOUR(HE5),MINUTE(HE5),0)=TIME(HOUR('ANALISE AGENTE'!$H7),MINUTE('ANALISE AGENTE'!$H7),0),TIME(HOUR(HE5),MINUTE(HE5),0)=TIME(HOUR('ANALISE AGENTE'!$I7),MINUTE('ANALISE AGENTE'!$I7),0)),2,0))))</f>
        <v>0</v>
      </c>
      <c r="HF6" s="30">
        <f>IF(OR(TIME(HOUR(HF5),MINUTE(HF5),0)=TIME(HOUR('ANALISE AGENTE'!$C7),MINUTE('ANALISE AGENTE'!$C7),0),TIME(HOUR(HF5),MINUTE(HF5),0)=TIME(HOUR('ANALISE AGENTE'!$J7),MINUTE('ANALISE AGENTE'!$J7),0)),1,IF(OR(TIME(HOUR(HF5),MINUTE(HF5),0)=TIME(HOUR('ANALISE AGENTE'!$D7),MINUTE('ANALISE AGENTE'!$D7),0),TIME(HOUR(HF5),MINUTE(HF5),0)=TIME(HOUR('ANALISE AGENTE'!$E7),MINUTE('ANALISE AGENTE'!$E7),0)),2,IF(OR(TIME(HOUR(HF5),MINUTE(HF5),0)=TIME(HOUR('ANALISE AGENTE'!$F7),MINUTE('ANALISE AGENTE'!$F7),0),TIME(HOUR(HF5),MINUTE(HF5),0)=TIME(HOUR('ANALISE AGENTE'!$G7),MINUTE('ANALISE AGENTE'!$G7),0)),3,IF(OR(TIME(HOUR(HF5),MINUTE(HF5),0)=TIME(HOUR('ANALISE AGENTE'!$H7),MINUTE('ANALISE AGENTE'!$H7),0),TIME(HOUR(HF5),MINUTE(HF5),0)=TIME(HOUR('ANALISE AGENTE'!$I7),MINUTE('ANALISE AGENTE'!$I7),0)),2,0))))</f>
        <v>0</v>
      </c>
      <c r="HG6" s="30">
        <f>IF(OR(TIME(HOUR(HG5),MINUTE(HG5),0)=TIME(HOUR('ANALISE AGENTE'!$C7),MINUTE('ANALISE AGENTE'!$C7),0),TIME(HOUR(HG5),MINUTE(HG5),0)=TIME(HOUR('ANALISE AGENTE'!$J7),MINUTE('ANALISE AGENTE'!$J7),0)),1,IF(OR(TIME(HOUR(HG5),MINUTE(HG5),0)=TIME(HOUR('ANALISE AGENTE'!$D7),MINUTE('ANALISE AGENTE'!$D7),0),TIME(HOUR(HG5),MINUTE(HG5),0)=TIME(HOUR('ANALISE AGENTE'!$E7),MINUTE('ANALISE AGENTE'!$E7),0)),2,IF(OR(TIME(HOUR(HG5),MINUTE(HG5),0)=TIME(HOUR('ANALISE AGENTE'!$F7),MINUTE('ANALISE AGENTE'!$F7),0),TIME(HOUR(HG5),MINUTE(HG5),0)=TIME(HOUR('ANALISE AGENTE'!$G7),MINUTE('ANALISE AGENTE'!$G7),0)),3,IF(OR(TIME(HOUR(HG5),MINUTE(HG5),0)=TIME(HOUR('ANALISE AGENTE'!$H7),MINUTE('ANALISE AGENTE'!$H7),0),TIME(HOUR(HG5),MINUTE(HG5),0)=TIME(HOUR('ANALISE AGENTE'!$I7),MINUTE('ANALISE AGENTE'!$I7),0)),2,0))))</f>
        <v>0</v>
      </c>
      <c r="HH6" s="30">
        <f>IF(OR(TIME(HOUR(HH5),MINUTE(HH5),0)=TIME(HOUR('ANALISE AGENTE'!$C7),MINUTE('ANALISE AGENTE'!$C7),0),TIME(HOUR(HH5),MINUTE(HH5),0)=TIME(HOUR('ANALISE AGENTE'!$J7),MINUTE('ANALISE AGENTE'!$J7),0)),1,IF(OR(TIME(HOUR(HH5),MINUTE(HH5),0)=TIME(HOUR('ANALISE AGENTE'!$D7),MINUTE('ANALISE AGENTE'!$D7),0),TIME(HOUR(HH5),MINUTE(HH5),0)=TIME(HOUR('ANALISE AGENTE'!$E7),MINUTE('ANALISE AGENTE'!$E7),0)),2,IF(OR(TIME(HOUR(HH5),MINUTE(HH5),0)=TIME(HOUR('ANALISE AGENTE'!$F7),MINUTE('ANALISE AGENTE'!$F7),0),TIME(HOUR(HH5),MINUTE(HH5),0)=TIME(HOUR('ANALISE AGENTE'!$G7),MINUTE('ANALISE AGENTE'!$G7),0)),3,IF(OR(TIME(HOUR(HH5),MINUTE(HH5),0)=TIME(HOUR('ANALISE AGENTE'!$H7),MINUTE('ANALISE AGENTE'!$H7),0),TIME(HOUR(HH5),MINUTE(HH5),0)=TIME(HOUR('ANALISE AGENTE'!$I7),MINUTE('ANALISE AGENTE'!$I7),0)),2,0))))</f>
        <v>0</v>
      </c>
      <c r="HI6" s="30">
        <f>IF(OR(TIME(HOUR(HI5),MINUTE(HI5),0)=TIME(HOUR('ANALISE AGENTE'!$C7),MINUTE('ANALISE AGENTE'!$C7),0),TIME(HOUR(HI5),MINUTE(HI5),0)=TIME(HOUR('ANALISE AGENTE'!$J7),MINUTE('ANALISE AGENTE'!$J7),0)),1,IF(OR(TIME(HOUR(HI5),MINUTE(HI5),0)=TIME(HOUR('ANALISE AGENTE'!$D7),MINUTE('ANALISE AGENTE'!$D7),0),TIME(HOUR(HI5),MINUTE(HI5),0)=TIME(HOUR('ANALISE AGENTE'!$E7),MINUTE('ANALISE AGENTE'!$E7),0)),2,IF(OR(TIME(HOUR(HI5),MINUTE(HI5),0)=TIME(HOUR('ANALISE AGENTE'!$F7),MINUTE('ANALISE AGENTE'!$F7),0),TIME(HOUR(HI5),MINUTE(HI5),0)=TIME(HOUR('ANALISE AGENTE'!$G7),MINUTE('ANALISE AGENTE'!$G7),0)),3,IF(OR(TIME(HOUR(HI5),MINUTE(HI5),0)=TIME(HOUR('ANALISE AGENTE'!$H7),MINUTE('ANALISE AGENTE'!$H7),0),TIME(HOUR(HI5),MINUTE(HI5),0)=TIME(HOUR('ANALISE AGENTE'!$I7),MINUTE('ANALISE AGENTE'!$I7),0)),2,0))))</f>
        <v>0</v>
      </c>
      <c r="HJ6" s="30">
        <f>IF(OR(TIME(HOUR(HJ5),MINUTE(HJ5),0)=TIME(HOUR('ANALISE AGENTE'!$C7),MINUTE('ANALISE AGENTE'!$C7),0),TIME(HOUR(HJ5),MINUTE(HJ5),0)=TIME(HOUR('ANALISE AGENTE'!$J7),MINUTE('ANALISE AGENTE'!$J7),0)),1,IF(OR(TIME(HOUR(HJ5),MINUTE(HJ5),0)=TIME(HOUR('ANALISE AGENTE'!$D7),MINUTE('ANALISE AGENTE'!$D7),0),TIME(HOUR(HJ5),MINUTE(HJ5),0)=TIME(HOUR('ANALISE AGENTE'!$E7),MINUTE('ANALISE AGENTE'!$E7),0)),2,IF(OR(TIME(HOUR(HJ5),MINUTE(HJ5),0)=TIME(HOUR('ANALISE AGENTE'!$F7),MINUTE('ANALISE AGENTE'!$F7),0),TIME(HOUR(HJ5),MINUTE(HJ5),0)=TIME(HOUR('ANALISE AGENTE'!$G7),MINUTE('ANALISE AGENTE'!$G7),0)),3,IF(OR(TIME(HOUR(HJ5),MINUTE(HJ5),0)=TIME(HOUR('ANALISE AGENTE'!$H7),MINUTE('ANALISE AGENTE'!$H7),0),TIME(HOUR(HJ5),MINUTE(HJ5),0)=TIME(HOUR('ANALISE AGENTE'!$I7),MINUTE('ANALISE AGENTE'!$I7),0)),2,0))))</f>
        <v>0</v>
      </c>
      <c r="HK6" s="30">
        <f>IF(OR(TIME(HOUR(HK5),MINUTE(HK5),0)=TIME(HOUR('ANALISE AGENTE'!$C7),MINUTE('ANALISE AGENTE'!$C7),0),TIME(HOUR(HK5),MINUTE(HK5),0)=TIME(HOUR('ANALISE AGENTE'!$J7),MINUTE('ANALISE AGENTE'!$J7),0)),1,IF(OR(TIME(HOUR(HK5),MINUTE(HK5),0)=TIME(HOUR('ANALISE AGENTE'!$D7),MINUTE('ANALISE AGENTE'!$D7),0),TIME(HOUR(HK5),MINUTE(HK5),0)=TIME(HOUR('ANALISE AGENTE'!$E7),MINUTE('ANALISE AGENTE'!$E7),0)),2,IF(OR(TIME(HOUR(HK5),MINUTE(HK5),0)=TIME(HOUR('ANALISE AGENTE'!$F7),MINUTE('ANALISE AGENTE'!$F7),0),TIME(HOUR(HK5),MINUTE(HK5),0)=TIME(HOUR('ANALISE AGENTE'!$G7),MINUTE('ANALISE AGENTE'!$G7),0)),3,IF(OR(TIME(HOUR(HK5),MINUTE(HK5),0)=TIME(HOUR('ANALISE AGENTE'!$H7),MINUTE('ANALISE AGENTE'!$H7),0),TIME(HOUR(HK5),MINUTE(HK5),0)=TIME(HOUR('ANALISE AGENTE'!$I7),MINUTE('ANALISE AGENTE'!$I7),0)),2,0))))</f>
        <v>0</v>
      </c>
      <c r="HL6" s="30">
        <f>IF(OR(TIME(HOUR(HL5),MINUTE(HL5),0)=TIME(HOUR('ANALISE AGENTE'!$C7),MINUTE('ANALISE AGENTE'!$C7),0),TIME(HOUR(HL5),MINUTE(HL5),0)=TIME(HOUR('ANALISE AGENTE'!$J7),MINUTE('ANALISE AGENTE'!$J7),0)),1,IF(OR(TIME(HOUR(HL5),MINUTE(HL5),0)=TIME(HOUR('ANALISE AGENTE'!$D7),MINUTE('ANALISE AGENTE'!$D7),0),TIME(HOUR(HL5),MINUTE(HL5),0)=TIME(HOUR('ANALISE AGENTE'!$E7),MINUTE('ANALISE AGENTE'!$E7),0)),2,IF(OR(TIME(HOUR(HL5),MINUTE(HL5),0)=TIME(HOUR('ANALISE AGENTE'!$F7),MINUTE('ANALISE AGENTE'!$F7),0),TIME(HOUR(HL5),MINUTE(HL5),0)=TIME(HOUR('ANALISE AGENTE'!$G7),MINUTE('ANALISE AGENTE'!$G7),0)),3,IF(OR(TIME(HOUR(HL5),MINUTE(HL5),0)=TIME(HOUR('ANALISE AGENTE'!$H7),MINUTE('ANALISE AGENTE'!$H7),0),TIME(HOUR(HL5),MINUTE(HL5),0)=TIME(HOUR('ANALISE AGENTE'!$I7),MINUTE('ANALISE AGENTE'!$I7),0)),2,0))))</f>
        <v>0</v>
      </c>
      <c r="HM6" s="30">
        <f>IF(OR(TIME(HOUR(HM5),MINUTE(HM5),0)=TIME(HOUR('ANALISE AGENTE'!$C7),MINUTE('ANALISE AGENTE'!$C7),0),TIME(HOUR(HM5),MINUTE(HM5),0)=TIME(HOUR('ANALISE AGENTE'!$J7),MINUTE('ANALISE AGENTE'!$J7),0)),1,IF(OR(TIME(HOUR(HM5),MINUTE(HM5),0)=TIME(HOUR('ANALISE AGENTE'!$D7),MINUTE('ANALISE AGENTE'!$D7),0),TIME(HOUR(HM5),MINUTE(HM5),0)=TIME(HOUR('ANALISE AGENTE'!$E7),MINUTE('ANALISE AGENTE'!$E7),0)),2,IF(OR(TIME(HOUR(HM5),MINUTE(HM5),0)=TIME(HOUR('ANALISE AGENTE'!$F7),MINUTE('ANALISE AGENTE'!$F7),0),TIME(HOUR(HM5),MINUTE(HM5),0)=TIME(HOUR('ANALISE AGENTE'!$G7),MINUTE('ANALISE AGENTE'!$G7),0)),3,IF(OR(TIME(HOUR(HM5),MINUTE(HM5),0)=TIME(HOUR('ANALISE AGENTE'!$H7),MINUTE('ANALISE AGENTE'!$H7),0),TIME(HOUR(HM5),MINUTE(HM5),0)=TIME(HOUR('ANALISE AGENTE'!$I7),MINUTE('ANALISE AGENTE'!$I7),0)),2,0))))</f>
        <v>0</v>
      </c>
      <c r="HN6" s="30">
        <f>IF(OR(TIME(HOUR(HN5),MINUTE(HN5),0)=TIME(HOUR('ANALISE AGENTE'!$C7),MINUTE('ANALISE AGENTE'!$C7),0),TIME(HOUR(HN5),MINUTE(HN5),0)=TIME(HOUR('ANALISE AGENTE'!$J7),MINUTE('ANALISE AGENTE'!$J7),0)),1,IF(OR(TIME(HOUR(HN5),MINUTE(HN5),0)=TIME(HOUR('ANALISE AGENTE'!$D7),MINUTE('ANALISE AGENTE'!$D7),0),TIME(HOUR(HN5),MINUTE(HN5),0)=TIME(HOUR('ANALISE AGENTE'!$E7),MINUTE('ANALISE AGENTE'!$E7),0)),2,IF(OR(TIME(HOUR(HN5),MINUTE(HN5),0)=TIME(HOUR('ANALISE AGENTE'!$F7),MINUTE('ANALISE AGENTE'!$F7),0),TIME(HOUR(HN5),MINUTE(HN5),0)=TIME(HOUR('ANALISE AGENTE'!$G7),MINUTE('ANALISE AGENTE'!$G7),0)),3,IF(OR(TIME(HOUR(HN5),MINUTE(HN5),0)=TIME(HOUR('ANALISE AGENTE'!$H7),MINUTE('ANALISE AGENTE'!$H7),0),TIME(HOUR(HN5),MINUTE(HN5),0)=TIME(HOUR('ANALISE AGENTE'!$I7),MINUTE('ANALISE AGENTE'!$I7),0)),2,0))))</f>
        <v>0</v>
      </c>
      <c r="HO6" s="30">
        <f>IF(OR(TIME(HOUR(HO5),MINUTE(HO5),0)=TIME(HOUR('ANALISE AGENTE'!$C7),MINUTE('ANALISE AGENTE'!$C7),0),TIME(HOUR(HO5),MINUTE(HO5),0)=TIME(HOUR('ANALISE AGENTE'!$J7),MINUTE('ANALISE AGENTE'!$J7),0)),1,IF(OR(TIME(HOUR(HO5),MINUTE(HO5),0)=TIME(HOUR('ANALISE AGENTE'!$D7),MINUTE('ANALISE AGENTE'!$D7),0),TIME(HOUR(HO5),MINUTE(HO5),0)=TIME(HOUR('ANALISE AGENTE'!$E7),MINUTE('ANALISE AGENTE'!$E7),0)),2,IF(OR(TIME(HOUR(HO5),MINUTE(HO5),0)=TIME(HOUR('ANALISE AGENTE'!$F7),MINUTE('ANALISE AGENTE'!$F7),0),TIME(HOUR(HO5),MINUTE(HO5),0)=TIME(HOUR('ANALISE AGENTE'!$G7),MINUTE('ANALISE AGENTE'!$G7),0)),3,IF(OR(TIME(HOUR(HO5),MINUTE(HO5),0)=TIME(HOUR('ANALISE AGENTE'!$H7),MINUTE('ANALISE AGENTE'!$H7),0),TIME(HOUR(HO5),MINUTE(HO5),0)=TIME(HOUR('ANALISE AGENTE'!$I7),MINUTE('ANALISE AGENTE'!$I7),0)),2,0))))</f>
        <v>0</v>
      </c>
      <c r="HP6" s="30">
        <f>IF(OR(TIME(HOUR(HP5),MINUTE(HP5),0)=TIME(HOUR('ANALISE AGENTE'!$C7),MINUTE('ANALISE AGENTE'!$C7),0),TIME(HOUR(HP5),MINUTE(HP5),0)=TIME(HOUR('ANALISE AGENTE'!$J7),MINUTE('ANALISE AGENTE'!$J7),0)),1,IF(OR(TIME(HOUR(HP5),MINUTE(HP5),0)=TIME(HOUR('ANALISE AGENTE'!$D7),MINUTE('ANALISE AGENTE'!$D7),0),TIME(HOUR(HP5),MINUTE(HP5),0)=TIME(HOUR('ANALISE AGENTE'!$E7),MINUTE('ANALISE AGENTE'!$E7),0)),2,IF(OR(TIME(HOUR(HP5),MINUTE(HP5),0)=TIME(HOUR('ANALISE AGENTE'!$F7),MINUTE('ANALISE AGENTE'!$F7),0),TIME(HOUR(HP5),MINUTE(HP5),0)=TIME(HOUR('ANALISE AGENTE'!$G7),MINUTE('ANALISE AGENTE'!$G7),0)),3,IF(OR(TIME(HOUR(HP5),MINUTE(HP5),0)=TIME(HOUR('ANALISE AGENTE'!$H7),MINUTE('ANALISE AGENTE'!$H7),0),TIME(HOUR(HP5),MINUTE(HP5),0)=TIME(HOUR('ANALISE AGENTE'!$I7),MINUTE('ANALISE AGENTE'!$I7),0)),2,0))))</f>
        <v>0</v>
      </c>
      <c r="HQ6" s="30">
        <f>IF(OR(TIME(HOUR(HQ5),MINUTE(HQ5),0)=TIME(HOUR('ANALISE AGENTE'!$C7),MINUTE('ANALISE AGENTE'!$C7),0),TIME(HOUR(HQ5),MINUTE(HQ5),0)=TIME(HOUR('ANALISE AGENTE'!$J7),MINUTE('ANALISE AGENTE'!$J7),0)),1,IF(OR(TIME(HOUR(HQ5),MINUTE(HQ5),0)=TIME(HOUR('ANALISE AGENTE'!$D7),MINUTE('ANALISE AGENTE'!$D7),0),TIME(HOUR(HQ5),MINUTE(HQ5),0)=TIME(HOUR('ANALISE AGENTE'!$E7),MINUTE('ANALISE AGENTE'!$E7),0)),2,IF(OR(TIME(HOUR(HQ5),MINUTE(HQ5),0)=TIME(HOUR('ANALISE AGENTE'!$F7),MINUTE('ANALISE AGENTE'!$F7),0),TIME(HOUR(HQ5),MINUTE(HQ5),0)=TIME(HOUR('ANALISE AGENTE'!$G7),MINUTE('ANALISE AGENTE'!$G7),0)),3,IF(OR(TIME(HOUR(HQ5),MINUTE(HQ5),0)=TIME(HOUR('ANALISE AGENTE'!$H7),MINUTE('ANALISE AGENTE'!$H7),0),TIME(HOUR(HQ5),MINUTE(HQ5),0)=TIME(HOUR('ANALISE AGENTE'!$I7),MINUTE('ANALISE AGENTE'!$I7),0)),2,0))))</f>
        <v>0</v>
      </c>
      <c r="HR6" s="30">
        <f>IF(OR(TIME(HOUR(HR5),MINUTE(HR5),0)=TIME(HOUR('ANALISE AGENTE'!$C7),MINUTE('ANALISE AGENTE'!$C7),0),TIME(HOUR(HR5),MINUTE(HR5),0)=TIME(HOUR('ANALISE AGENTE'!$J7),MINUTE('ANALISE AGENTE'!$J7),0)),1,IF(OR(TIME(HOUR(HR5),MINUTE(HR5),0)=TIME(HOUR('ANALISE AGENTE'!$D7),MINUTE('ANALISE AGENTE'!$D7),0),TIME(HOUR(HR5),MINUTE(HR5),0)=TIME(HOUR('ANALISE AGENTE'!$E7),MINUTE('ANALISE AGENTE'!$E7),0)),2,IF(OR(TIME(HOUR(HR5),MINUTE(HR5),0)=TIME(HOUR('ANALISE AGENTE'!$F7),MINUTE('ANALISE AGENTE'!$F7),0),TIME(HOUR(HR5),MINUTE(HR5),0)=TIME(HOUR('ANALISE AGENTE'!$G7),MINUTE('ANALISE AGENTE'!$G7),0)),3,IF(OR(TIME(HOUR(HR5),MINUTE(HR5),0)=TIME(HOUR('ANALISE AGENTE'!$H7),MINUTE('ANALISE AGENTE'!$H7),0),TIME(HOUR(HR5),MINUTE(HR5),0)=TIME(HOUR('ANALISE AGENTE'!$I7),MINUTE('ANALISE AGENTE'!$I7),0)),2,0))))</f>
        <v>0</v>
      </c>
      <c r="HS6" s="30">
        <f>IF(OR(TIME(HOUR(HS5),MINUTE(HS5),0)=TIME(HOUR('ANALISE AGENTE'!$C7),MINUTE('ANALISE AGENTE'!$C7),0),TIME(HOUR(HS5),MINUTE(HS5),0)=TIME(HOUR('ANALISE AGENTE'!$J7),MINUTE('ANALISE AGENTE'!$J7),0)),1,IF(OR(TIME(HOUR(HS5),MINUTE(HS5),0)=TIME(HOUR('ANALISE AGENTE'!$D7),MINUTE('ANALISE AGENTE'!$D7),0),TIME(HOUR(HS5),MINUTE(HS5),0)=TIME(HOUR('ANALISE AGENTE'!$E7),MINUTE('ANALISE AGENTE'!$E7),0)),2,IF(OR(TIME(HOUR(HS5),MINUTE(HS5),0)=TIME(HOUR('ANALISE AGENTE'!$F7),MINUTE('ANALISE AGENTE'!$F7),0),TIME(HOUR(HS5),MINUTE(HS5),0)=TIME(HOUR('ANALISE AGENTE'!$G7),MINUTE('ANALISE AGENTE'!$G7),0)),3,IF(OR(TIME(HOUR(HS5),MINUTE(HS5),0)=TIME(HOUR('ANALISE AGENTE'!$H7),MINUTE('ANALISE AGENTE'!$H7),0),TIME(HOUR(HS5),MINUTE(HS5),0)=TIME(HOUR('ANALISE AGENTE'!$I7),MINUTE('ANALISE AGENTE'!$I7),0)),2,0))))</f>
        <v>0</v>
      </c>
      <c r="HT6" s="30">
        <f>IF(OR(TIME(HOUR(HT5),MINUTE(HT5),0)=TIME(HOUR('ANALISE AGENTE'!$C7),MINUTE('ANALISE AGENTE'!$C7),0),TIME(HOUR(HT5),MINUTE(HT5),0)=TIME(HOUR('ANALISE AGENTE'!$J7),MINUTE('ANALISE AGENTE'!$J7),0)),1,IF(OR(TIME(HOUR(HT5),MINUTE(HT5),0)=TIME(HOUR('ANALISE AGENTE'!$D7),MINUTE('ANALISE AGENTE'!$D7),0),TIME(HOUR(HT5),MINUTE(HT5),0)=TIME(HOUR('ANALISE AGENTE'!$E7),MINUTE('ANALISE AGENTE'!$E7),0)),2,IF(OR(TIME(HOUR(HT5),MINUTE(HT5),0)=TIME(HOUR('ANALISE AGENTE'!$F7),MINUTE('ANALISE AGENTE'!$F7),0),TIME(HOUR(HT5),MINUTE(HT5),0)=TIME(HOUR('ANALISE AGENTE'!$G7),MINUTE('ANALISE AGENTE'!$G7),0)),3,IF(OR(TIME(HOUR(HT5),MINUTE(HT5),0)=TIME(HOUR('ANALISE AGENTE'!$H7),MINUTE('ANALISE AGENTE'!$H7),0),TIME(HOUR(HT5),MINUTE(HT5),0)=TIME(HOUR('ANALISE AGENTE'!$I7),MINUTE('ANALISE AGENTE'!$I7),0)),2,0))))</f>
        <v>2</v>
      </c>
      <c r="HU6" s="30">
        <f>IF(OR(TIME(HOUR(HU5),MINUTE(HU5),0)=TIME(HOUR('ANALISE AGENTE'!$C7),MINUTE('ANALISE AGENTE'!$C7),0),TIME(HOUR(HU5),MINUTE(HU5),0)=TIME(HOUR('ANALISE AGENTE'!$J7),MINUTE('ANALISE AGENTE'!$J7),0)),1,IF(OR(TIME(HOUR(HU5),MINUTE(HU5),0)=TIME(HOUR('ANALISE AGENTE'!$D7),MINUTE('ANALISE AGENTE'!$D7),0),TIME(HOUR(HU5),MINUTE(HU5),0)=TIME(HOUR('ANALISE AGENTE'!$E7),MINUTE('ANALISE AGENTE'!$E7),0)),2,IF(OR(TIME(HOUR(HU5),MINUTE(HU5),0)=TIME(HOUR('ANALISE AGENTE'!$F7),MINUTE('ANALISE AGENTE'!$F7),0),TIME(HOUR(HU5),MINUTE(HU5),0)=TIME(HOUR('ANALISE AGENTE'!$G7),MINUTE('ANALISE AGENTE'!$G7),0)),3,IF(OR(TIME(HOUR(HU5),MINUTE(HU5),0)=TIME(HOUR('ANALISE AGENTE'!$H7),MINUTE('ANALISE AGENTE'!$H7),0),TIME(HOUR(HU5),MINUTE(HU5),0)=TIME(HOUR('ANALISE AGENTE'!$I7),MINUTE('ANALISE AGENTE'!$I7),0)),2,0))))</f>
        <v>0</v>
      </c>
      <c r="HV6" s="30">
        <f>IF(OR(TIME(HOUR(HV5),MINUTE(HV5),0)=TIME(HOUR('ANALISE AGENTE'!$C7),MINUTE('ANALISE AGENTE'!$C7),0),TIME(HOUR(HV5),MINUTE(HV5),0)=TIME(HOUR('ANALISE AGENTE'!$J7),MINUTE('ANALISE AGENTE'!$J7),0)),1,IF(OR(TIME(HOUR(HV5),MINUTE(HV5),0)=TIME(HOUR('ANALISE AGENTE'!$D7),MINUTE('ANALISE AGENTE'!$D7),0),TIME(HOUR(HV5),MINUTE(HV5),0)=TIME(HOUR('ANALISE AGENTE'!$E7),MINUTE('ANALISE AGENTE'!$E7),0)),2,IF(OR(TIME(HOUR(HV5),MINUTE(HV5),0)=TIME(HOUR('ANALISE AGENTE'!$F7),MINUTE('ANALISE AGENTE'!$F7),0),TIME(HOUR(HV5),MINUTE(HV5),0)=TIME(HOUR('ANALISE AGENTE'!$G7),MINUTE('ANALISE AGENTE'!$G7),0)),3,IF(OR(TIME(HOUR(HV5),MINUTE(HV5),0)=TIME(HOUR('ANALISE AGENTE'!$H7),MINUTE('ANALISE AGENTE'!$H7),0),TIME(HOUR(HV5),MINUTE(HV5),0)=TIME(HOUR('ANALISE AGENTE'!$I7),MINUTE('ANALISE AGENTE'!$I7),0)),2,0))))</f>
        <v>0</v>
      </c>
      <c r="HW6" s="30">
        <f>IF(OR(TIME(HOUR(HW5),MINUTE(HW5),0)=TIME(HOUR('ANALISE AGENTE'!$C7),MINUTE('ANALISE AGENTE'!$C7),0),TIME(HOUR(HW5),MINUTE(HW5),0)=TIME(HOUR('ANALISE AGENTE'!$J7),MINUTE('ANALISE AGENTE'!$J7),0)),1,IF(OR(TIME(HOUR(HW5),MINUTE(HW5),0)=TIME(HOUR('ANALISE AGENTE'!$D7),MINUTE('ANALISE AGENTE'!$D7),0),TIME(HOUR(HW5),MINUTE(HW5),0)=TIME(HOUR('ANALISE AGENTE'!$E7),MINUTE('ANALISE AGENTE'!$E7),0)),2,IF(OR(TIME(HOUR(HW5),MINUTE(HW5),0)=TIME(HOUR('ANALISE AGENTE'!$F7),MINUTE('ANALISE AGENTE'!$F7),0),TIME(HOUR(HW5),MINUTE(HW5),0)=TIME(HOUR('ANALISE AGENTE'!$G7),MINUTE('ANALISE AGENTE'!$G7),0)),3,IF(OR(TIME(HOUR(HW5),MINUTE(HW5),0)=TIME(HOUR('ANALISE AGENTE'!$H7),MINUTE('ANALISE AGENTE'!$H7),0),TIME(HOUR(HW5),MINUTE(HW5),0)=TIME(HOUR('ANALISE AGENTE'!$I7),MINUTE('ANALISE AGENTE'!$I7),0)),2,0))))</f>
        <v>0</v>
      </c>
      <c r="HX6" s="30">
        <f>IF(OR(TIME(HOUR(HX5),MINUTE(HX5),0)=TIME(HOUR('ANALISE AGENTE'!$C7),MINUTE('ANALISE AGENTE'!$C7),0),TIME(HOUR(HX5),MINUTE(HX5),0)=TIME(HOUR('ANALISE AGENTE'!$J7),MINUTE('ANALISE AGENTE'!$J7),0)),1,IF(OR(TIME(HOUR(HX5),MINUTE(HX5),0)=TIME(HOUR('ANALISE AGENTE'!$D7),MINUTE('ANALISE AGENTE'!$D7),0),TIME(HOUR(HX5),MINUTE(HX5),0)=TIME(HOUR('ANALISE AGENTE'!$E7),MINUTE('ANALISE AGENTE'!$E7),0)),2,IF(OR(TIME(HOUR(HX5),MINUTE(HX5),0)=TIME(HOUR('ANALISE AGENTE'!$F7),MINUTE('ANALISE AGENTE'!$F7),0),TIME(HOUR(HX5),MINUTE(HX5),0)=TIME(HOUR('ANALISE AGENTE'!$G7),MINUTE('ANALISE AGENTE'!$G7),0)),3,IF(OR(TIME(HOUR(HX5),MINUTE(HX5),0)=TIME(HOUR('ANALISE AGENTE'!$H7),MINUTE('ANALISE AGENTE'!$H7),0),TIME(HOUR(HX5),MINUTE(HX5),0)=TIME(HOUR('ANALISE AGENTE'!$I7),MINUTE('ANALISE AGENTE'!$I7),0)),2,0))))</f>
        <v>0</v>
      </c>
      <c r="HY6" s="30">
        <f>IF(OR(TIME(HOUR(HY5),MINUTE(HY5),0)=TIME(HOUR('ANALISE AGENTE'!$C7),MINUTE('ANALISE AGENTE'!$C7),0),TIME(HOUR(HY5),MINUTE(HY5),0)=TIME(HOUR('ANALISE AGENTE'!$J7),MINUTE('ANALISE AGENTE'!$J7),0)),1,IF(OR(TIME(HOUR(HY5),MINUTE(HY5),0)=TIME(HOUR('ANALISE AGENTE'!$D7),MINUTE('ANALISE AGENTE'!$D7),0),TIME(HOUR(HY5),MINUTE(HY5),0)=TIME(HOUR('ANALISE AGENTE'!$E7),MINUTE('ANALISE AGENTE'!$E7),0)),2,IF(OR(TIME(HOUR(HY5),MINUTE(HY5),0)=TIME(HOUR('ANALISE AGENTE'!$F7),MINUTE('ANALISE AGENTE'!$F7),0),TIME(HOUR(HY5),MINUTE(HY5),0)=TIME(HOUR('ANALISE AGENTE'!$G7),MINUTE('ANALISE AGENTE'!$G7),0)),3,IF(OR(TIME(HOUR(HY5),MINUTE(HY5),0)=TIME(HOUR('ANALISE AGENTE'!$H7),MINUTE('ANALISE AGENTE'!$H7),0),TIME(HOUR(HY5),MINUTE(HY5),0)=TIME(HOUR('ANALISE AGENTE'!$I7),MINUTE('ANALISE AGENTE'!$I7),0)),2,0))))</f>
        <v>0</v>
      </c>
      <c r="HZ6" s="30">
        <f>IF(OR(TIME(HOUR(HZ5),MINUTE(HZ5),0)=TIME(HOUR('ANALISE AGENTE'!$C7),MINUTE('ANALISE AGENTE'!$C7),0),TIME(HOUR(HZ5),MINUTE(HZ5),0)=TIME(HOUR('ANALISE AGENTE'!$J7),MINUTE('ANALISE AGENTE'!$J7),0)),1,IF(OR(TIME(HOUR(HZ5),MINUTE(HZ5),0)=TIME(HOUR('ANALISE AGENTE'!$D7),MINUTE('ANALISE AGENTE'!$D7),0),TIME(HOUR(HZ5),MINUTE(HZ5),0)=TIME(HOUR('ANALISE AGENTE'!$E7),MINUTE('ANALISE AGENTE'!$E7),0)),2,IF(OR(TIME(HOUR(HZ5),MINUTE(HZ5),0)=TIME(HOUR('ANALISE AGENTE'!$F7),MINUTE('ANALISE AGENTE'!$F7),0),TIME(HOUR(HZ5),MINUTE(HZ5),0)=TIME(HOUR('ANALISE AGENTE'!$G7),MINUTE('ANALISE AGENTE'!$G7),0)),3,IF(OR(TIME(HOUR(HZ5),MINUTE(HZ5),0)=TIME(HOUR('ANALISE AGENTE'!$H7),MINUTE('ANALISE AGENTE'!$H7),0),TIME(HOUR(HZ5),MINUTE(HZ5),0)=TIME(HOUR('ANALISE AGENTE'!$I7),MINUTE('ANALISE AGENTE'!$I7),0)),2,0))))</f>
        <v>0</v>
      </c>
      <c r="IA6" s="30">
        <f>IF(OR(TIME(HOUR(IA5),MINUTE(IA5),0)=TIME(HOUR('ANALISE AGENTE'!$C7),MINUTE('ANALISE AGENTE'!$C7),0),TIME(HOUR(IA5),MINUTE(IA5),0)=TIME(HOUR('ANALISE AGENTE'!$J7),MINUTE('ANALISE AGENTE'!$J7),0)),1,IF(OR(TIME(HOUR(IA5),MINUTE(IA5),0)=TIME(HOUR('ANALISE AGENTE'!$D7),MINUTE('ANALISE AGENTE'!$D7),0),TIME(HOUR(IA5),MINUTE(IA5),0)=TIME(HOUR('ANALISE AGENTE'!$E7),MINUTE('ANALISE AGENTE'!$E7),0)),2,IF(OR(TIME(HOUR(IA5),MINUTE(IA5),0)=TIME(HOUR('ANALISE AGENTE'!$F7),MINUTE('ANALISE AGENTE'!$F7),0),TIME(HOUR(IA5),MINUTE(IA5),0)=TIME(HOUR('ANALISE AGENTE'!$G7),MINUTE('ANALISE AGENTE'!$G7),0)),3,IF(OR(TIME(HOUR(IA5),MINUTE(IA5),0)=TIME(HOUR('ANALISE AGENTE'!$H7),MINUTE('ANALISE AGENTE'!$H7),0),TIME(HOUR(IA5),MINUTE(IA5),0)=TIME(HOUR('ANALISE AGENTE'!$I7),MINUTE('ANALISE AGENTE'!$I7),0)),2,0))))</f>
        <v>0</v>
      </c>
      <c r="IB6" s="30">
        <f>IF(OR(TIME(HOUR(IB5),MINUTE(IB5),0)=TIME(HOUR('ANALISE AGENTE'!$C7),MINUTE('ANALISE AGENTE'!$C7),0),TIME(HOUR(IB5),MINUTE(IB5),0)=TIME(HOUR('ANALISE AGENTE'!$J7),MINUTE('ANALISE AGENTE'!$J7),0)),1,IF(OR(TIME(HOUR(IB5),MINUTE(IB5),0)=TIME(HOUR('ANALISE AGENTE'!$D7),MINUTE('ANALISE AGENTE'!$D7),0),TIME(HOUR(IB5),MINUTE(IB5),0)=TIME(HOUR('ANALISE AGENTE'!$E7),MINUTE('ANALISE AGENTE'!$E7),0)),2,IF(OR(TIME(HOUR(IB5),MINUTE(IB5),0)=TIME(HOUR('ANALISE AGENTE'!$F7),MINUTE('ANALISE AGENTE'!$F7),0),TIME(HOUR(IB5),MINUTE(IB5),0)=TIME(HOUR('ANALISE AGENTE'!$G7),MINUTE('ANALISE AGENTE'!$G7),0)),3,IF(OR(TIME(HOUR(IB5),MINUTE(IB5),0)=TIME(HOUR('ANALISE AGENTE'!$H7),MINUTE('ANALISE AGENTE'!$H7),0),TIME(HOUR(IB5),MINUTE(IB5),0)=TIME(HOUR('ANALISE AGENTE'!$I7),MINUTE('ANALISE AGENTE'!$I7),0)),2,0))))</f>
        <v>0</v>
      </c>
      <c r="IC6" s="30">
        <f>IF(OR(TIME(HOUR(IC5),MINUTE(IC5),0)=TIME(HOUR('ANALISE AGENTE'!$C7),MINUTE('ANALISE AGENTE'!$C7),0),TIME(HOUR(IC5),MINUTE(IC5),0)=TIME(HOUR('ANALISE AGENTE'!$J7),MINUTE('ANALISE AGENTE'!$J7),0)),1,IF(OR(TIME(HOUR(IC5),MINUTE(IC5),0)=TIME(HOUR('ANALISE AGENTE'!$D7),MINUTE('ANALISE AGENTE'!$D7),0),TIME(HOUR(IC5),MINUTE(IC5),0)=TIME(HOUR('ANALISE AGENTE'!$E7),MINUTE('ANALISE AGENTE'!$E7),0)),2,IF(OR(TIME(HOUR(IC5),MINUTE(IC5),0)=TIME(HOUR('ANALISE AGENTE'!$F7),MINUTE('ANALISE AGENTE'!$F7),0),TIME(HOUR(IC5),MINUTE(IC5),0)=TIME(HOUR('ANALISE AGENTE'!$G7),MINUTE('ANALISE AGENTE'!$G7),0)),3,IF(OR(TIME(HOUR(IC5),MINUTE(IC5),0)=TIME(HOUR('ANALISE AGENTE'!$H7),MINUTE('ANALISE AGENTE'!$H7),0),TIME(HOUR(IC5),MINUTE(IC5),0)=TIME(HOUR('ANALISE AGENTE'!$I7),MINUTE('ANALISE AGENTE'!$I7),0)),2,0))))</f>
        <v>0</v>
      </c>
      <c r="ID6" s="30">
        <f>IF(OR(TIME(HOUR(ID5),MINUTE(ID5),0)=TIME(HOUR('ANALISE AGENTE'!$C7),MINUTE('ANALISE AGENTE'!$C7),0),TIME(HOUR(ID5),MINUTE(ID5),0)=TIME(HOUR('ANALISE AGENTE'!$J7),MINUTE('ANALISE AGENTE'!$J7),0)),1,IF(OR(TIME(HOUR(ID5),MINUTE(ID5),0)=TIME(HOUR('ANALISE AGENTE'!$D7),MINUTE('ANALISE AGENTE'!$D7),0),TIME(HOUR(ID5),MINUTE(ID5),0)=TIME(HOUR('ANALISE AGENTE'!$E7),MINUTE('ANALISE AGENTE'!$E7),0)),2,IF(OR(TIME(HOUR(ID5),MINUTE(ID5),0)=TIME(HOUR('ANALISE AGENTE'!$F7),MINUTE('ANALISE AGENTE'!$F7),0),TIME(HOUR(ID5),MINUTE(ID5),0)=TIME(HOUR('ANALISE AGENTE'!$G7),MINUTE('ANALISE AGENTE'!$G7),0)),3,IF(OR(TIME(HOUR(ID5),MINUTE(ID5),0)=TIME(HOUR('ANALISE AGENTE'!$H7),MINUTE('ANALISE AGENTE'!$H7),0),TIME(HOUR(ID5),MINUTE(ID5),0)=TIME(HOUR('ANALISE AGENTE'!$I7),MINUTE('ANALISE AGENTE'!$I7),0)),2,0))))</f>
        <v>2</v>
      </c>
      <c r="IE6" s="30">
        <f>IF(OR(TIME(HOUR(IE5),MINUTE(IE5),0)=TIME(HOUR('ANALISE AGENTE'!$C7),MINUTE('ANALISE AGENTE'!$C7),0),TIME(HOUR(IE5),MINUTE(IE5),0)=TIME(HOUR('ANALISE AGENTE'!$J7),MINUTE('ANALISE AGENTE'!$J7),0)),1,IF(OR(TIME(HOUR(IE5),MINUTE(IE5),0)=TIME(HOUR('ANALISE AGENTE'!$D7),MINUTE('ANALISE AGENTE'!$D7),0),TIME(HOUR(IE5),MINUTE(IE5),0)=TIME(HOUR('ANALISE AGENTE'!$E7),MINUTE('ANALISE AGENTE'!$E7),0)),2,IF(OR(TIME(HOUR(IE5),MINUTE(IE5),0)=TIME(HOUR('ANALISE AGENTE'!$F7),MINUTE('ANALISE AGENTE'!$F7),0),TIME(HOUR(IE5),MINUTE(IE5),0)=TIME(HOUR('ANALISE AGENTE'!$G7),MINUTE('ANALISE AGENTE'!$G7),0)),3,IF(OR(TIME(HOUR(IE5),MINUTE(IE5),0)=TIME(HOUR('ANALISE AGENTE'!$H7),MINUTE('ANALISE AGENTE'!$H7),0),TIME(HOUR(IE5),MINUTE(IE5),0)=TIME(HOUR('ANALISE AGENTE'!$I7),MINUTE('ANALISE AGENTE'!$I7),0)),2,0))))</f>
        <v>0</v>
      </c>
      <c r="IF6" s="30">
        <f>IF(OR(TIME(HOUR(IF5),MINUTE(IF5),0)=TIME(HOUR('ANALISE AGENTE'!$C7),MINUTE('ANALISE AGENTE'!$C7),0),TIME(HOUR(IF5),MINUTE(IF5),0)=TIME(HOUR('ANALISE AGENTE'!$J7),MINUTE('ANALISE AGENTE'!$J7),0)),1,IF(OR(TIME(HOUR(IF5),MINUTE(IF5),0)=TIME(HOUR('ANALISE AGENTE'!$D7),MINUTE('ANALISE AGENTE'!$D7),0),TIME(HOUR(IF5),MINUTE(IF5),0)=TIME(HOUR('ANALISE AGENTE'!$E7),MINUTE('ANALISE AGENTE'!$E7),0)),2,IF(OR(TIME(HOUR(IF5),MINUTE(IF5),0)=TIME(HOUR('ANALISE AGENTE'!$F7),MINUTE('ANALISE AGENTE'!$F7),0),TIME(HOUR(IF5),MINUTE(IF5),0)=TIME(HOUR('ANALISE AGENTE'!$G7),MINUTE('ANALISE AGENTE'!$G7),0)),3,IF(OR(TIME(HOUR(IF5),MINUTE(IF5),0)=TIME(HOUR('ANALISE AGENTE'!$H7),MINUTE('ANALISE AGENTE'!$H7),0),TIME(HOUR(IF5),MINUTE(IF5),0)=TIME(HOUR('ANALISE AGENTE'!$I7),MINUTE('ANALISE AGENTE'!$I7),0)),2,0))))</f>
        <v>0</v>
      </c>
      <c r="IG6" s="30">
        <f>IF(OR(TIME(HOUR(IG5),MINUTE(IG5),0)=TIME(HOUR('ANALISE AGENTE'!$C7),MINUTE('ANALISE AGENTE'!$C7),0),TIME(HOUR(IG5),MINUTE(IG5),0)=TIME(HOUR('ANALISE AGENTE'!$J7),MINUTE('ANALISE AGENTE'!$J7),0)),1,IF(OR(TIME(HOUR(IG5),MINUTE(IG5),0)=TIME(HOUR('ANALISE AGENTE'!$D7),MINUTE('ANALISE AGENTE'!$D7),0),TIME(HOUR(IG5),MINUTE(IG5),0)=TIME(HOUR('ANALISE AGENTE'!$E7),MINUTE('ANALISE AGENTE'!$E7),0)),2,IF(OR(TIME(HOUR(IG5),MINUTE(IG5),0)=TIME(HOUR('ANALISE AGENTE'!$F7),MINUTE('ANALISE AGENTE'!$F7),0),TIME(HOUR(IG5),MINUTE(IG5),0)=TIME(HOUR('ANALISE AGENTE'!$G7),MINUTE('ANALISE AGENTE'!$G7),0)),3,IF(OR(TIME(HOUR(IG5),MINUTE(IG5),0)=TIME(HOUR('ANALISE AGENTE'!$H7),MINUTE('ANALISE AGENTE'!$H7),0),TIME(HOUR(IG5),MINUTE(IG5),0)=TIME(HOUR('ANALISE AGENTE'!$I7),MINUTE('ANALISE AGENTE'!$I7),0)),2,0))))</f>
        <v>0</v>
      </c>
      <c r="IH6" s="30">
        <f>IF(OR(TIME(HOUR(IH5),MINUTE(IH5),0)=TIME(HOUR('ANALISE AGENTE'!$C7),MINUTE('ANALISE AGENTE'!$C7),0),TIME(HOUR(IH5),MINUTE(IH5),0)=TIME(HOUR('ANALISE AGENTE'!$J7),MINUTE('ANALISE AGENTE'!$J7),0)),1,IF(OR(TIME(HOUR(IH5),MINUTE(IH5),0)=TIME(HOUR('ANALISE AGENTE'!$D7),MINUTE('ANALISE AGENTE'!$D7),0),TIME(HOUR(IH5),MINUTE(IH5),0)=TIME(HOUR('ANALISE AGENTE'!$E7),MINUTE('ANALISE AGENTE'!$E7),0)),2,IF(OR(TIME(HOUR(IH5),MINUTE(IH5),0)=TIME(HOUR('ANALISE AGENTE'!$F7),MINUTE('ANALISE AGENTE'!$F7),0),TIME(HOUR(IH5),MINUTE(IH5),0)=TIME(HOUR('ANALISE AGENTE'!$G7),MINUTE('ANALISE AGENTE'!$G7),0)),3,IF(OR(TIME(HOUR(IH5),MINUTE(IH5),0)=TIME(HOUR('ANALISE AGENTE'!$H7),MINUTE('ANALISE AGENTE'!$H7),0),TIME(HOUR(IH5),MINUTE(IH5),0)=TIME(HOUR('ANALISE AGENTE'!$I7),MINUTE('ANALISE AGENTE'!$I7),0)),2,0))))</f>
        <v>0</v>
      </c>
      <c r="II6" s="30">
        <f>IF(OR(TIME(HOUR(II5),MINUTE(II5),0)=TIME(HOUR('ANALISE AGENTE'!$C7),MINUTE('ANALISE AGENTE'!$C7),0),TIME(HOUR(II5),MINUTE(II5),0)=TIME(HOUR('ANALISE AGENTE'!$J7),MINUTE('ANALISE AGENTE'!$J7),0)),1,IF(OR(TIME(HOUR(II5),MINUTE(II5),0)=TIME(HOUR('ANALISE AGENTE'!$D7),MINUTE('ANALISE AGENTE'!$D7),0),TIME(HOUR(II5),MINUTE(II5),0)=TIME(HOUR('ANALISE AGENTE'!$E7),MINUTE('ANALISE AGENTE'!$E7),0)),2,IF(OR(TIME(HOUR(II5),MINUTE(II5),0)=TIME(HOUR('ANALISE AGENTE'!$F7),MINUTE('ANALISE AGENTE'!$F7),0),TIME(HOUR(II5),MINUTE(II5),0)=TIME(HOUR('ANALISE AGENTE'!$G7),MINUTE('ANALISE AGENTE'!$G7),0)),3,IF(OR(TIME(HOUR(II5),MINUTE(II5),0)=TIME(HOUR('ANALISE AGENTE'!$H7),MINUTE('ANALISE AGENTE'!$H7),0),TIME(HOUR(II5),MINUTE(II5),0)=TIME(HOUR('ANALISE AGENTE'!$I7),MINUTE('ANALISE AGENTE'!$I7),0)),2,0))))</f>
        <v>0</v>
      </c>
      <c r="IJ6" s="30">
        <f>IF(OR(TIME(HOUR(IJ5),MINUTE(IJ5),0)=TIME(HOUR('ANALISE AGENTE'!$C7),MINUTE('ANALISE AGENTE'!$C7),0),TIME(HOUR(IJ5),MINUTE(IJ5),0)=TIME(HOUR('ANALISE AGENTE'!$J7),MINUTE('ANALISE AGENTE'!$J7),0)),1,IF(OR(TIME(HOUR(IJ5),MINUTE(IJ5),0)=TIME(HOUR('ANALISE AGENTE'!$D7),MINUTE('ANALISE AGENTE'!$D7),0),TIME(HOUR(IJ5),MINUTE(IJ5),0)=TIME(HOUR('ANALISE AGENTE'!$E7),MINUTE('ANALISE AGENTE'!$E7),0)),2,IF(OR(TIME(HOUR(IJ5),MINUTE(IJ5),0)=TIME(HOUR('ANALISE AGENTE'!$F7),MINUTE('ANALISE AGENTE'!$F7),0),TIME(HOUR(IJ5),MINUTE(IJ5),0)=TIME(HOUR('ANALISE AGENTE'!$G7),MINUTE('ANALISE AGENTE'!$G7),0)),3,IF(OR(TIME(HOUR(IJ5),MINUTE(IJ5),0)=TIME(HOUR('ANALISE AGENTE'!$H7),MINUTE('ANALISE AGENTE'!$H7),0),TIME(HOUR(IJ5),MINUTE(IJ5),0)=TIME(HOUR('ANALISE AGENTE'!$I7),MINUTE('ANALISE AGENTE'!$I7),0)),2,0))))</f>
        <v>0</v>
      </c>
      <c r="IK6" s="30">
        <f>IF(OR(TIME(HOUR(IK5),MINUTE(IK5),0)=TIME(HOUR('ANALISE AGENTE'!$C7),MINUTE('ANALISE AGENTE'!$C7),0),TIME(HOUR(IK5),MINUTE(IK5),0)=TIME(HOUR('ANALISE AGENTE'!$J7),MINUTE('ANALISE AGENTE'!$J7),0)),1,IF(OR(TIME(HOUR(IK5),MINUTE(IK5),0)=TIME(HOUR('ANALISE AGENTE'!$D7),MINUTE('ANALISE AGENTE'!$D7),0),TIME(HOUR(IK5),MINUTE(IK5),0)=TIME(HOUR('ANALISE AGENTE'!$E7),MINUTE('ANALISE AGENTE'!$E7),0)),2,IF(OR(TIME(HOUR(IK5),MINUTE(IK5),0)=TIME(HOUR('ANALISE AGENTE'!$F7),MINUTE('ANALISE AGENTE'!$F7),0),TIME(HOUR(IK5),MINUTE(IK5),0)=TIME(HOUR('ANALISE AGENTE'!$G7),MINUTE('ANALISE AGENTE'!$G7),0)),3,IF(OR(TIME(HOUR(IK5),MINUTE(IK5),0)=TIME(HOUR('ANALISE AGENTE'!$H7),MINUTE('ANALISE AGENTE'!$H7),0),TIME(HOUR(IK5),MINUTE(IK5),0)=TIME(HOUR('ANALISE AGENTE'!$I7),MINUTE('ANALISE AGENTE'!$I7),0)),2,0))))</f>
        <v>0</v>
      </c>
      <c r="IL6" s="30">
        <f>IF(OR(TIME(HOUR(IL5),MINUTE(IL5),0)=TIME(HOUR('ANALISE AGENTE'!$C7),MINUTE('ANALISE AGENTE'!$C7),0),TIME(HOUR(IL5),MINUTE(IL5),0)=TIME(HOUR('ANALISE AGENTE'!$J7),MINUTE('ANALISE AGENTE'!$J7),0)),1,IF(OR(TIME(HOUR(IL5),MINUTE(IL5),0)=TIME(HOUR('ANALISE AGENTE'!$D7),MINUTE('ANALISE AGENTE'!$D7),0),TIME(HOUR(IL5),MINUTE(IL5),0)=TIME(HOUR('ANALISE AGENTE'!$E7),MINUTE('ANALISE AGENTE'!$E7),0)),2,IF(OR(TIME(HOUR(IL5),MINUTE(IL5),0)=TIME(HOUR('ANALISE AGENTE'!$F7),MINUTE('ANALISE AGENTE'!$F7),0),TIME(HOUR(IL5),MINUTE(IL5),0)=TIME(HOUR('ANALISE AGENTE'!$G7),MINUTE('ANALISE AGENTE'!$G7),0)),3,IF(OR(TIME(HOUR(IL5),MINUTE(IL5),0)=TIME(HOUR('ANALISE AGENTE'!$H7),MINUTE('ANALISE AGENTE'!$H7),0),TIME(HOUR(IL5),MINUTE(IL5),0)=TIME(HOUR('ANALISE AGENTE'!$I7),MINUTE('ANALISE AGENTE'!$I7),0)),2,0))))</f>
        <v>0</v>
      </c>
      <c r="IM6" s="30">
        <f>IF(OR(TIME(HOUR(IM5),MINUTE(IM5),0)=TIME(HOUR('ANALISE AGENTE'!$C7),MINUTE('ANALISE AGENTE'!$C7),0),TIME(HOUR(IM5),MINUTE(IM5),0)=TIME(HOUR('ANALISE AGENTE'!$J7),MINUTE('ANALISE AGENTE'!$J7),0)),1,IF(OR(TIME(HOUR(IM5),MINUTE(IM5),0)=TIME(HOUR('ANALISE AGENTE'!$D7),MINUTE('ANALISE AGENTE'!$D7),0),TIME(HOUR(IM5),MINUTE(IM5),0)=TIME(HOUR('ANALISE AGENTE'!$E7),MINUTE('ANALISE AGENTE'!$E7),0)),2,IF(OR(TIME(HOUR(IM5),MINUTE(IM5),0)=TIME(HOUR('ANALISE AGENTE'!$F7),MINUTE('ANALISE AGENTE'!$F7),0),TIME(HOUR(IM5),MINUTE(IM5),0)=TIME(HOUR('ANALISE AGENTE'!$G7),MINUTE('ANALISE AGENTE'!$G7),0)),3,IF(OR(TIME(HOUR(IM5),MINUTE(IM5),0)=TIME(HOUR('ANALISE AGENTE'!$H7),MINUTE('ANALISE AGENTE'!$H7),0),TIME(HOUR(IM5),MINUTE(IM5),0)=TIME(HOUR('ANALISE AGENTE'!$I7),MINUTE('ANALISE AGENTE'!$I7),0)),2,0))))</f>
        <v>0</v>
      </c>
      <c r="IN6" s="30">
        <f>IF(OR(TIME(HOUR(IN5),MINUTE(IN5),0)=TIME(HOUR('ANALISE AGENTE'!$C7),MINUTE('ANALISE AGENTE'!$C7),0),TIME(HOUR(IN5),MINUTE(IN5),0)=TIME(HOUR('ANALISE AGENTE'!$J7),MINUTE('ANALISE AGENTE'!$J7),0)),1,IF(OR(TIME(HOUR(IN5),MINUTE(IN5),0)=TIME(HOUR('ANALISE AGENTE'!$D7),MINUTE('ANALISE AGENTE'!$D7),0),TIME(HOUR(IN5),MINUTE(IN5),0)=TIME(HOUR('ANALISE AGENTE'!$E7),MINUTE('ANALISE AGENTE'!$E7),0)),2,IF(OR(TIME(HOUR(IN5),MINUTE(IN5),0)=TIME(HOUR('ANALISE AGENTE'!$F7),MINUTE('ANALISE AGENTE'!$F7),0),TIME(HOUR(IN5),MINUTE(IN5),0)=TIME(HOUR('ANALISE AGENTE'!$G7),MINUTE('ANALISE AGENTE'!$G7),0)),3,IF(OR(TIME(HOUR(IN5),MINUTE(IN5),0)=TIME(HOUR('ANALISE AGENTE'!$H7),MINUTE('ANALISE AGENTE'!$H7),0),TIME(HOUR(IN5),MINUTE(IN5),0)=TIME(HOUR('ANALISE AGENTE'!$I7),MINUTE('ANALISE AGENTE'!$I7),0)),2,0))))</f>
        <v>0</v>
      </c>
      <c r="IO6" s="30">
        <f>IF(OR(TIME(HOUR(IO5),MINUTE(IO5),0)=TIME(HOUR('ANALISE AGENTE'!$C7),MINUTE('ANALISE AGENTE'!$C7),0),TIME(HOUR(IO5),MINUTE(IO5),0)=TIME(HOUR('ANALISE AGENTE'!$J7),MINUTE('ANALISE AGENTE'!$J7),0)),1,IF(OR(TIME(HOUR(IO5),MINUTE(IO5),0)=TIME(HOUR('ANALISE AGENTE'!$D7),MINUTE('ANALISE AGENTE'!$D7),0),TIME(HOUR(IO5),MINUTE(IO5),0)=TIME(HOUR('ANALISE AGENTE'!$E7),MINUTE('ANALISE AGENTE'!$E7),0)),2,IF(OR(TIME(HOUR(IO5),MINUTE(IO5),0)=TIME(HOUR('ANALISE AGENTE'!$F7),MINUTE('ANALISE AGENTE'!$F7),0),TIME(HOUR(IO5),MINUTE(IO5),0)=TIME(HOUR('ANALISE AGENTE'!$G7),MINUTE('ANALISE AGENTE'!$G7),0)),3,IF(OR(TIME(HOUR(IO5),MINUTE(IO5),0)=TIME(HOUR('ANALISE AGENTE'!$H7),MINUTE('ANALISE AGENTE'!$H7),0),TIME(HOUR(IO5),MINUTE(IO5),0)=TIME(HOUR('ANALISE AGENTE'!$I7),MINUTE('ANALISE AGENTE'!$I7),0)),2,0))))</f>
        <v>0</v>
      </c>
      <c r="IP6" s="30">
        <f>IF(OR(TIME(HOUR(IP5),MINUTE(IP5),0)=TIME(HOUR('ANALISE AGENTE'!$C7),MINUTE('ANALISE AGENTE'!$C7),0),TIME(HOUR(IP5),MINUTE(IP5),0)=TIME(HOUR('ANALISE AGENTE'!$J7),MINUTE('ANALISE AGENTE'!$J7),0)),1,IF(OR(TIME(HOUR(IP5),MINUTE(IP5),0)=TIME(HOUR('ANALISE AGENTE'!$D7),MINUTE('ANALISE AGENTE'!$D7),0),TIME(HOUR(IP5),MINUTE(IP5),0)=TIME(HOUR('ANALISE AGENTE'!$E7),MINUTE('ANALISE AGENTE'!$E7),0)),2,IF(OR(TIME(HOUR(IP5),MINUTE(IP5),0)=TIME(HOUR('ANALISE AGENTE'!$F7),MINUTE('ANALISE AGENTE'!$F7),0),TIME(HOUR(IP5),MINUTE(IP5),0)=TIME(HOUR('ANALISE AGENTE'!$G7),MINUTE('ANALISE AGENTE'!$G7),0)),3,IF(OR(TIME(HOUR(IP5),MINUTE(IP5),0)=TIME(HOUR('ANALISE AGENTE'!$H7),MINUTE('ANALISE AGENTE'!$H7),0),TIME(HOUR(IP5),MINUTE(IP5),0)=TIME(HOUR('ANALISE AGENTE'!$I7),MINUTE('ANALISE AGENTE'!$I7),0)),2,0))))</f>
        <v>0</v>
      </c>
      <c r="IQ6" s="30">
        <f>IF(OR(TIME(HOUR(IQ5),MINUTE(IQ5),0)=TIME(HOUR('ANALISE AGENTE'!$C7),MINUTE('ANALISE AGENTE'!$C7),0),TIME(HOUR(IQ5),MINUTE(IQ5),0)=TIME(HOUR('ANALISE AGENTE'!$J7),MINUTE('ANALISE AGENTE'!$J7),0)),1,IF(OR(TIME(HOUR(IQ5),MINUTE(IQ5),0)=TIME(HOUR('ANALISE AGENTE'!$D7),MINUTE('ANALISE AGENTE'!$D7),0),TIME(HOUR(IQ5),MINUTE(IQ5),0)=TIME(HOUR('ANALISE AGENTE'!$E7),MINUTE('ANALISE AGENTE'!$E7),0)),2,IF(OR(TIME(HOUR(IQ5),MINUTE(IQ5),0)=TIME(HOUR('ANALISE AGENTE'!$F7),MINUTE('ANALISE AGENTE'!$F7),0),TIME(HOUR(IQ5),MINUTE(IQ5),0)=TIME(HOUR('ANALISE AGENTE'!$G7),MINUTE('ANALISE AGENTE'!$G7),0)),3,IF(OR(TIME(HOUR(IQ5),MINUTE(IQ5),0)=TIME(HOUR('ANALISE AGENTE'!$H7),MINUTE('ANALISE AGENTE'!$H7),0),TIME(HOUR(IQ5),MINUTE(IQ5),0)=TIME(HOUR('ANALISE AGENTE'!$I7),MINUTE('ANALISE AGENTE'!$I7),0)),2,0))))</f>
        <v>0</v>
      </c>
      <c r="IR6" s="30">
        <f>IF(OR(TIME(HOUR(IR5),MINUTE(IR5),0)=TIME(HOUR('ANALISE AGENTE'!$C7),MINUTE('ANALISE AGENTE'!$C7),0),TIME(HOUR(IR5),MINUTE(IR5),0)=TIME(HOUR('ANALISE AGENTE'!$J7),MINUTE('ANALISE AGENTE'!$J7),0)),1,IF(OR(TIME(HOUR(IR5),MINUTE(IR5),0)=TIME(HOUR('ANALISE AGENTE'!$D7),MINUTE('ANALISE AGENTE'!$D7),0),TIME(HOUR(IR5),MINUTE(IR5),0)=TIME(HOUR('ANALISE AGENTE'!$E7),MINUTE('ANALISE AGENTE'!$E7),0)),2,IF(OR(TIME(HOUR(IR5),MINUTE(IR5),0)=TIME(HOUR('ANALISE AGENTE'!$F7),MINUTE('ANALISE AGENTE'!$F7),0),TIME(HOUR(IR5),MINUTE(IR5),0)=TIME(HOUR('ANALISE AGENTE'!$G7),MINUTE('ANALISE AGENTE'!$G7),0)),3,IF(OR(TIME(HOUR(IR5),MINUTE(IR5),0)=TIME(HOUR('ANALISE AGENTE'!$H7),MINUTE('ANALISE AGENTE'!$H7),0),TIME(HOUR(IR5),MINUTE(IR5),0)=TIME(HOUR('ANALISE AGENTE'!$I7),MINUTE('ANALISE AGENTE'!$I7),0)),2,0))))</f>
        <v>0</v>
      </c>
      <c r="IS6" s="30">
        <f>IF(OR(TIME(HOUR(IS5),MINUTE(IS5),0)=TIME(HOUR('ANALISE AGENTE'!$C7),MINUTE('ANALISE AGENTE'!$C7),0),TIME(HOUR(IS5),MINUTE(IS5),0)=TIME(HOUR('ANALISE AGENTE'!$J7),MINUTE('ANALISE AGENTE'!$J7),0)),1,IF(OR(TIME(HOUR(IS5),MINUTE(IS5),0)=TIME(HOUR('ANALISE AGENTE'!$D7),MINUTE('ANALISE AGENTE'!$D7),0),TIME(HOUR(IS5),MINUTE(IS5),0)=TIME(HOUR('ANALISE AGENTE'!$E7),MINUTE('ANALISE AGENTE'!$E7),0)),2,IF(OR(TIME(HOUR(IS5),MINUTE(IS5),0)=TIME(HOUR('ANALISE AGENTE'!$F7),MINUTE('ANALISE AGENTE'!$F7),0),TIME(HOUR(IS5),MINUTE(IS5),0)=TIME(HOUR('ANALISE AGENTE'!$G7),MINUTE('ANALISE AGENTE'!$G7),0)),3,IF(OR(TIME(HOUR(IS5),MINUTE(IS5),0)=TIME(HOUR('ANALISE AGENTE'!$H7),MINUTE('ANALISE AGENTE'!$H7),0),TIME(HOUR(IS5),MINUTE(IS5),0)=TIME(HOUR('ANALISE AGENTE'!$I7),MINUTE('ANALISE AGENTE'!$I7),0)),2,0))))</f>
        <v>0</v>
      </c>
      <c r="IT6" s="30">
        <f>IF(OR(TIME(HOUR(IT5),MINUTE(IT5),0)=TIME(HOUR('ANALISE AGENTE'!$C7),MINUTE('ANALISE AGENTE'!$C7),0),TIME(HOUR(IT5),MINUTE(IT5),0)=TIME(HOUR('ANALISE AGENTE'!$J7),MINUTE('ANALISE AGENTE'!$J7),0)),1,IF(OR(TIME(HOUR(IT5),MINUTE(IT5),0)=TIME(HOUR('ANALISE AGENTE'!$D7),MINUTE('ANALISE AGENTE'!$D7),0),TIME(HOUR(IT5),MINUTE(IT5),0)=TIME(HOUR('ANALISE AGENTE'!$E7),MINUTE('ANALISE AGENTE'!$E7),0)),2,IF(OR(TIME(HOUR(IT5),MINUTE(IT5),0)=TIME(HOUR('ANALISE AGENTE'!$F7),MINUTE('ANALISE AGENTE'!$F7),0),TIME(HOUR(IT5),MINUTE(IT5),0)=TIME(HOUR('ANALISE AGENTE'!$G7),MINUTE('ANALISE AGENTE'!$G7),0)),3,IF(OR(TIME(HOUR(IT5),MINUTE(IT5),0)=TIME(HOUR('ANALISE AGENTE'!$H7),MINUTE('ANALISE AGENTE'!$H7),0),TIME(HOUR(IT5),MINUTE(IT5),0)=TIME(HOUR('ANALISE AGENTE'!$I7),MINUTE('ANALISE AGENTE'!$I7),0)),2,0))))</f>
        <v>0</v>
      </c>
      <c r="IU6" s="30">
        <f>IF(OR(TIME(HOUR(IU5),MINUTE(IU5),0)=TIME(HOUR('ANALISE AGENTE'!$C7),MINUTE('ANALISE AGENTE'!$C7),0),TIME(HOUR(IU5),MINUTE(IU5),0)=TIME(HOUR('ANALISE AGENTE'!$J7),MINUTE('ANALISE AGENTE'!$J7),0)),1,IF(OR(TIME(HOUR(IU5),MINUTE(IU5),0)=TIME(HOUR('ANALISE AGENTE'!$D7),MINUTE('ANALISE AGENTE'!$D7),0),TIME(HOUR(IU5),MINUTE(IU5),0)=TIME(HOUR('ANALISE AGENTE'!$E7),MINUTE('ANALISE AGENTE'!$E7),0)),2,IF(OR(TIME(HOUR(IU5),MINUTE(IU5),0)=TIME(HOUR('ANALISE AGENTE'!$F7),MINUTE('ANALISE AGENTE'!$F7),0),TIME(HOUR(IU5),MINUTE(IU5),0)=TIME(HOUR('ANALISE AGENTE'!$G7),MINUTE('ANALISE AGENTE'!$G7),0)),3,IF(OR(TIME(HOUR(IU5),MINUTE(IU5),0)=TIME(HOUR('ANALISE AGENTE'!$H7),MINUTE('ANALISE AGENTE'!$H7),0),TIME(HOUR(IU5),MINUTE(IU5),0)=TIME(HOUR('ANALISE AGENTE'!$I7),MINUTE('ANALISE AGENTE'!$I7),0)),2,0))))</f>
        <v>0</v>
      </c>
      <c r="IV6" s="30">
        <f>IF(OR(TIME(HOUR(IV5),MINUTE(IV5),0)=TIME(HOUR('ANALISE AGENTE'!$C7),MINUTE('ANALISE AGENTE'!$C7),0),TIME(HOUR(IV5),MINUTE(IV5),0)=TIME(HOUR('ANALISE AGENTE'!$J7),MINUTE('ANALISE AGENTE'!$J7),0)),1,IF(OR(TIME(HOUR(IV5),MINUTE(IV5),0)=TIME(HOUR('ANALISE AGENTE'!$D7),MINUTE('ANALISE AGENTE'!$D7),0),TIME(HOUR(IV5),MINUTE(IV5),0)=TIME(HOUR('ANALISE AGENTE'!$E7),MINUTE('ANALISE AGENTE'!$E7),0)),2,IF(OR(TIME(HOUR(IV5),MINUTE(IV5),0)=TIME(HOUR('ANALISE AGENTE'!$F7),MINUTE('ANALISE AGENTE'!$F7),0),TIME(HOUR(IV5),MINUTE(IV5),0)=TIME(HOUR('ANALISE AGENTE'!$G7),MINUTE('ANALISE AGENTE'!$G7),0)),3,IF(OR(TIME(HOUR(IV5),MINUTE(IV5),0)=TIME(HOUR('ANALISE AGENTE'!$H7),MINUTE('ANALISE AGENTE'!$H7),0),TIME(HOUR(IV5),MINUTE(IV5),0)=TIME(HOUR('ANALISE AGENTE'!$I7),MINUTE('ANALISE AGENTE'!$I7),0)),2,0))))</f>
        <v>0</v>
      </c>
      <c r="IW6" s="30">
        <f>IF(OR(TIME(HOUR(IW5),MINUTE(IW5),0)=TIME(HOUR('ANALISE AGENTE'!$C7),MINUTE('ANALISE AGENTE'!$C7),0),TIME(HOUR(IW5),MINUTE(IW5),0)=TIME(HOUR('ANALISE AGENTE'!$J7),MINUTE('ANALISE AGENTE'!$J7),0)),1,IF(OR(TIME(HOUR(IW5),MINUTE(IW5),0)=TIME(HOUR('ANALISE AGENTE'!$D7),MINUTE('ANALISE AGENTE'!$D7),0),TIME(HOUR(IW5),MINUTE(IW5),0)=TIME(HOUR('ANALISE AGENTE'!$E7),MINUTE('ANALISE AGENTE'!$E7),0)),2,IF(OR(TIME(HOUR(IW5),MINUTE(IW5),0)=TIME(HOUR('ANALISE AGENTE'!$F7),MINUTE('ANALISE AGENTE'!$F7),0),TIME(HOUR(IW5),MINUTE(IW5),0)=TIME(HOUR('ANALISE AGENTE'!$G7),MINUTE('ANALISE AGENTE'!$G7),0)),3,IF(OR(TIME(HOUR(IW5),MINUTE(IW5),0)=TIME(HOUR('ANALISE AGENTE'!$H7),MINUTE('ANALISE AGENTE'!$H7),0),TIME(HOUR(IW5),MINUTE(IW5),0)=TIME(HOUR('ANALISE AGENTE'!$I7),MINUTE('ANALISE AGENTE'!$I7),0)),2,0))))</f>
        <v>0</v>
      </c>
      <c r="IX6" s="30">
        <f>IF(OR(TIME(HOUR(IX5),MINUTE(IX5),0)=TIME(HOUR('ANALISE AGENTE'!$C7),MINUTE('ANALISE AGENTE'!$C7),0),TIME(HOUR(IX5),MINUTE(IX5),0)=TIME(HOUR('ANALISE AGENTE'!$J7),MINUTE('ANALISE AGENTE'!$J7),0)),1,IF(OR(TIME(HOUR(IX5),MINUTE(IX5),0)=TIME(HOUR('ANALISE AGENTE'!$D7),MINUTE('ANALISE AGENTE'!$D7),0),TIME(HOUR(IX5),MINUTE(IX5),0)=TIME(HOUR('ANALISE AGENTE'!$E7),MINUTE('ANALISE AGENTE'!$E7),0)),2,IF(OR(TIME(HOUR(IX5),MINUTE(IX5),0)=TIME(HOUR('ANALISE AGENTE'!$F7),MINUTE('ANALISE AGENTE'!$F7),0),TIME(HOUR(IX5),MINUTE(IX5),0)=TIME(HOUR('ANALISE AGENTE'!$G7),MINUTE('ANALISE AGENTE'!$G7),0)),3,IF(OR(TIME(HOUR(IX5),MINUTE(IX5),0)=TIME(HOUR('ANALISE AGENTE'!$H7),MINUTE('ANALISE AGENTE'!$H7),0),TIME(HOUR(IX5),MINUTE(IX5),0)=TIME(HOUR('ANALISE AGENTE'!$I7),MINUTE('ANALISE AGENTE'!$I7),0)),2,0))))</f>
        <v>0</v>
      </c>
      <c r="IY6" s="30">
        <f>IF(OR(TIME(HOUR(IY5),MINUTE(IY5),0)=TIME(HOUR('ANALISE AGENTE'!$C7),MINUTE('ANALISE AGENTE'!$C7),0),TIME(HOUR(IY5),MINUTE(IY5),0)=TIME(HOUR('ANALISE AGENTE'!$J7),MINUTE('ANALISE AGENTE'!$J7),0)),1,IF(OR(TIME(HOUR(IY5),MINUTE(IY5),0)=TIME(HOUR('ANALISE AGENTE'!$D7),MINUTE('ANALISE AGENTE'!$D7),0),TIME(HOUR(IY5),MINUTE(IY5),0)=TIME(HOUR('ANALISE AGENTE'!$E7),MINUTE('ANALISE AGENTE'!$E7),0)),2,IF(OR(TIME(HOUR(IY5),MINUTE(IY5),0)=TIME(HOUR('ANALISE AGENTE'!$F7),MINUTE('ANALISE AGENTE'!$F7),0),TIME(HOUR(IY5),MINUTE(IY5),0)=TIME(HOUR('ANALISE AGENTE'!$G7),MINUTE('ANALISE AGENTE'!$G7),0)),3,IF(OR(TIME(HOUR(IY5),MINUTE(IY5),0)=TIME(HOUR('ANALISE AGENTE'!$H7),MINUTE('ANALISE AGENTE'!$H7),0),TIME(HOUR(IY5),MINUTE(IY5),0)=TIME(HOUR('ANALISE AGENTE'!$I7),MINUTE('ANALISE AGENTE'!$I7),0)),2,0))))</f>
        <v>0</v>
      </c>
      <c r="IZ6" s="30">
        <f>IF(OR(TIME(HOUR(IZ5),MINUTE(IZ5),0)=TIME(HOUR('ANALISE AGENTE'!$C7),MINUTE('ANALISE AGENTE'!$C7),0),TIME(HOUR(IZ5),MINUTE(IZ5),0)=TIME(HOUR('ANALISE AGENTE'!$J7),MINUTE('ANALISE AGENTE'!$J7),0)),1,IF(OR(TIME(HOUR(IZ5),MINUTE(IZ5),0)=TIME(HOUR('ANALISE AGENTE'!$D7),MINUTE('ANALISE AGENTE'!$D7),0),TIME(HOUR(IZ5),MINUTE(IZ5),0)=TIME(HOUR('ANALISE AGENTE'!$E7),MINUTE('ANALISE AGENTE'!$E7),0)),2,IF(OR(TIME(HOUR(IZ5),MINUTE(IZ5),0)=TIME(HOUR('ANALISE AGENTE'!$F7),MINUTE('ANALISE AGENTE'!$F7),0),TIME(HOUR(IZ5),MINUTE(IZ5),0)=TIME(HOUR('ANALISE AGENTE'!$G7),MINUTE('ANALISE AGENTE'!$G7),0)),3,IF(OR(TIME(HOUR(IZ5),MINUTE(IZ5),0)=TIME(HOUR('ANALISE AGENTE'!$H7),MINUTE('ANALISE AGENTE'!$H7),0),TIME(HOUR(IZ5),MINUTE(IZ5),0)=TIME(HOUR('ANALISE AGENTE'!$I7),MINUTE('ANALISE AGENTE'!$I7),0)),2,0))))</f>
        <v>0</v>
      </c>
      <c r="JA6" s="30">
        <f>IF(OR(TIME(HOUR(JA5),MINUTE(JA5),0)=TIME(HOUR('ANALISE AGENTE'!$C7),MINUTE('ANALISE AGENTE'!$C7),0),TIME(HOUR(JA5),MINUTE(JA5),0)=TIME(HOUR('ANALISE AGENTE'!$J7),MINUTE('ANALISE AGENTE'!$J7),0)),1,IF(OR(TIME(HOUR(JA5),MINUTE(JA5),0)=TIME(HOUR('ANALISE AGENTE'!$D7),MINUTE('ANALISE AGENTE'!$D7),0),TIME(HOUR(JA5),MINUTE(JA5),0)=TIME(HOUR('ANALISE AGENTE'!$E7),MINUTE('ANALISE AGENTE'!$E7),0)),2,IF(OR(TIME(HOUR(JA5),MINUTE(JA5),0)=TIME(HOUR('ANALISE AGENTE'!$F7),MINUTE('ANALISE AGENTE'!$F7),0),TIME(HOUR(JA5),MINUTE(JA5),0)=TIME(HOUR('ANALISE AGENTE'!$G7),MINUTE('ANALISE AGENTE'!$G7),0)),3,IF(OR(TIME(HOUR(JA5),MINUTE(JA5),0)=TIME(HOUR('ANALISE AGENTE'!$H7),MINUTE('ANALISE AGENTE'!$H7),0),TIME(HOUR(JA5),MINUTE(JA5),0)=TIME(HOUR('ANALISE AGENTE'!$I7),MINUTE('ANALISE AGENTE'!$I7),0)),2,0))))</f>
        <v>0</v>
      </c>
      <c r="JB6" s="30">
        <f>IF(OR(TIME(HOUR(JB5),MINUTE(JB5),0)=TIME(HOUR('ANALISE AGENTE'!$C7),MINUTE('ANALISE AGENTE'!$C7),0),TIME(HOUR(JB5),MINUTE(JB5),0)=TIME(HOUR('ANALISE AGENTE'!$J7),MINUTE('ANALISE AGENTE'!$J7),0)),1,IF(OR(TIME(HOUR(JB5),MINUTE(JB5),0)=TIME(HOUR('ANALISE AGENTE'!$D7),MINUTE('ANALISE AGENTE'!$D7),0),TIME(HOUR(JB5),MINUTE(JB5),0)=TIME(HOUR('ANALISE AGENTE'!$E7),MINUTE('ANALISE AGENTE'!$E7),0)),2,IF(OR(TIME(HOUR(JB5),MINUTE(JB5),0)=TIME(HOUR('ANALISE AGENTE'!$F7),MINUTE('ANALISE AGENTE'!$F7),0),TIME(HOUR(JB5),MINUTE(JB5),0)=TIME(HOUR('ANALISE AGENTE'!$G7),MINUTE('ANALISE AGENTE'!$G7),0)),3,IF(OR(TIME(HOUR(JB5),MINUTE(JB5),0)=TIME(HOUR('ANALISE AGENTE'!$H7),MINUTE('ANALISE AGENTE'!$H7),0),TIME(HOUR(JB5),MINUTE(JB5),0)=TIME(HOUR('ANALISE AGENTE'!$I7),MINUTE('ANALISE AGENTE'!$I7),0)),2,0))))</f>
        <v>0</v>
      </c>
      <c r="JC6" s="30">
        <f>IF(OR(TIME(HOUR(JC5),MINUTE(JC5),0)=TIME(HOUR('ANALISE AGENTE'!$C7),MINUTE('ANALISE AGENTE'!$C7),0),TIME(HOUR(JC5),MINUTE(JC5),0)=TIME(HOUR('ANALISE AGENTE'!$J7),MINUTE('ANALISE AGENTE'!$J7),0)),1,IF(OR(TIME(HOUR(JC5),MINUTE(JC5),0)=TIME(HOUR('ANALISE AGENTE'!$D7),MINUTE('ANALISE AGENTE'!$D7),0),TIME(HOUR(JC5),MINUTE(JC5),0)=TIME(HOUR('ANALISE AGENTE'!$E7),MINUTE('ANALISE AGENTE'!$E7),0)),2,IF(OR(TIME(HOUR(JC5),MINUTE(JC5),0)=TIME(HOUR('ANALISE AGENTE'!$F7),MINUTE('ANALISE AGENTE'!$F7),0),TIME(HOUR(JC5),MINUTE(JC5),0)=TIME(HOUR('ANALISE AGENTE'!$G7),MINUTE('ANALISE AGENTE'!$G7),0)),3,IF(OR(TIME(HOUR(JC5),MINUTE(JC5),0)=TIME(HOUR('ANALISE AGENTE'!$H7),MINUTE('ANALISE AGENTE'!$H7),0),TIME(HOUR(JC5),MINUTE(JC5),0)=TIME(HOUR('ANALISE AGENTE'!$I7),MINUTE('ANALISE AGENTE'!$I7),0)),2,0))))</f>
        <v>0</v>
      </c>
      <c r="JD6" s="30">
        <f>IF(OR(TIME(HOUR(JD5),MINUTE(JD5),0)=TIME(HOUR('ANALISE AGENTE'!$C7),MINUTE('ANALISE AGENTE'!$C7),0),TIME(HOUR(JD5),MINUTE(JD5),0)=TIME(HOUR('ANALISE AGENTE'!$J7),MINUTE('ANALISE AGENTE'!$J7),0)),1,IF(OR(TIME(HOUR(JD5),MINUTE(JD5),0)=TIME(HOUR('ANALISE AGENTE'!$D7),MINUTE('ANALISE AGENTE'!$D7),0),TIME(HOUR(JD5),MINUTE(JD5),0)=TIME(HOUR('ANALISE AGENTE'!$E7),MINUTE('ANALISE AGENTE'!$E7),0)),2,IF(OR(TIME(HOUR(JD5),MINUTE(JD5),0)=TIME(HOUR('ANALISE AGENTE'!$F7),MINUTE('ANALISE AGENTE'!$F7),0),TIME(HOUR(JD5),MINUTE(JD5),0)=TIME(HOUR('ANALISE AGENTE'!$G7),MINUTE('ANALISE AGENTE'!$G7),0)),3,IF(OR(TIME(HOUR(JD5),MINUTE(JD5),0)=TIME(HOUR('ANALISE AGENTE'!$H7),MINUTE('ANALISE AGENTE'!$H7),0),TIME(HOUR(JD5),MINUTE(JD5),0)=TIME(HOUR('ANALISE AGENTE'!$I7),MINUTE('ANALISE AGENTE'!$I7),0)),2,0))))</f>
        <v>0</v>
      </c>
      <c r="JE6" s="30">
        <f>IF(OR(TIME(HOUR(JE5),MINUTE(JE5),0)=TIME(HOUR('ANALISE AGENTE'!$C7),MINUTE('ANALISE AGENTE'!$C7),0),TIME(HOUR(JE5),MINUTE(JE5),0)=TIME(HOUR('ANALISE AGENTE'!$J7),MINUTE('ANALISE AGENTE'!$J7),0)),1,IF(OR(TIME(HOUR(JE5),MINUTE(JE5),0)=TIME(HOUR('ANALISE AGENTE'!$D7),MINUTE('ANALISE AGENTE'!$D7),0),TIME(HOUR(JE5),MINUTE(JE5),0)=TIME(HOUR('ANALISE AGENTE'!$E7),MINUTE('ANALISE AGENTE'!$E7),0)),2,IF(OR(TIME(HOUR(JE5),MINUTE(JE5),0)=TIME(HOUR('ANALISE AGENTE'!$F7),MINUTE('ANALISE AGENTE'!$F7),0),TIME(HOUR(JE5),MINUTE(JE5),0)=TIME(HOUR('ANALISE AGENTE'!$G7),MINUTE('ANALISE AGENTE'!$G7),0)),3,IF(OR(TIME(HOUR(JE5),MINUTE(JE5),0)=TIME(HOUR('ANALISE AGENTE'!$H7),MINUTE('ANALISE AGENTE'!$H7),0),TIME(HOUR(JE5),MINUTE(JE5),0)=TIME(HOUR('ANALISE AGENTE'!$I7),MINUTE('ANALISE AGENTE'!$I7),0)),2,0))))</f>
        <v>0</v>
      </c>
      <c r="JF6" s="30">
        <f>IF(OR(TIME(HOUR(JF5),MINUTE(JF5),0)=TIME(HOUR('ANALISE AGENTE'!$C7),MINUTE('ANALISE AGENTE'!$C7),0),TIME(HOUR(JF5),MINUTE(JF5),0)=TIME(HOUR('ANALISE AGENTE'!$J7),MINUTE('ANALISE AGENTE'!$J7),0)),1,IF(OR(TIME(HOUR(JF5),MINUTE(JF5),0)=TIME(HOUR('ANALISE AGENTE'!$D7),MINUTE('ANALISE AGENTE'!$D7),0),TIME(HOUR(JF5),MINUTE(JF5),0)=TIME(HOUR('ANALISE AGENTE'!$E7),MINUTE('ANALISE AGENTE'!$E7),0)),2,IF(OR(TIME(HOUR(JF5),MINUTE(JF5),0)=TIME(HOUR('ANALISE AGENTE'!$F7),MINUTE('ANALISE AGENTE'!$F7),0),TIME(HOUR(JF5),MINUTE(JF5),0)=TIME(HOUR('ANALISE AGENTE'!$G7),MINUTE('ANALISE AGENTE'!$G7),0)),3,IF(OR(TIME(HOUR(JF5),MINUTE(JF5),0)=TIME(HOUR('ANALISE AGENTE'!$H7),MINUTE('ANALISE AGENTE'!$H7),0),TIME(HOUR(JF5),MINUTE(JF5),0)=TIME(HOUR('ANALISE AGENTE'!$I7),MINUTE('ANALISE AGENTE'!$I7),0)),2,0))))</f>
        <v>0</v>
      </c>
      <c r="JG6" s="30">
        <f>IF(OR(TIME(HOUR(JG5),MINUTE(JG5),0)=TIME(HOUR('ANALISE AGENTE'!$C7),MINUTE('ANALISE AGENTE'!$C7),0),TIME(HOUR(JG5),MINUTE(JG5),0)=TIME(HOUR('ANALISE AGENTE'!$J7),MINUTE('ANALISE AGENTE'!$J7),0)),1,IF(OR(TIME(HOUR(JG5),MINUTE(JG5),0)=TIME(HOUR('ANALISE AGENTE'!$D7),MINUTE('ANALISE AGENTE'!$D7),0),TIME(HOUR(JG5),MINUTE(JG5),0)=TIME(HOUR('ANALISE AGENTE'!$E7),MINUTE('ANALISE AGENTE'!$E7),0)),2,IF(OR(TIME(HOUR(JG5),MINUTE(JG5),0)=TIME(HOUR('ANALISE AGENTE'!$F7),MINUTE('ANALISE AGENTE'!$F7),0),TIME(HOUR(JG5),MINUTE(JG5),0)=TIME(HOUR('ANALISE AGENTE'!$G7),MINUTE('ANALISE AGENTE'!$G7),0)),3,IF(OR(TIME(HOUR(JG5),MINUTE(JG5),0)=TIME(HOUR('ANALISE AGENTE'!$H7),MINUTE('ANALISE AGENTE'!$H7),0),TIME(HOUR(JG5),MINUTE(JG5),0)=TIME(HOUR('ANALISE AGENTE'!$I7),MINUTE('ANALISE AGENTE'!$I7),0)),2,0))))</f>
        <v>0</v>
      </c>
      <c r="JH6" s="30">
        <f>IF(OR(TIME(HOUR(JH5),MINUTE(JH5),0)=TIME(HOUR('ANALISE AGENTE'!$C7),MINUTE('ANALISE AGENTE'!$C7),0),TIME(HOUR(JH5),MINUTE(JH5),0)=TIME(HOUR('ANALISE AGENTE'!$J7),MINUTE('ANALISE AGENTE'!$J7),0)),1,IF(OR(TIME(HOUR(JH5),MINUTE(JH5),0)=TIME(HOUR('ANALISE AGENTE'!$D7),MINUTE('ANALISE AGENTE'!$D7),0),TIME(HOUR(JH5),MINUTE(JH5),0)=TIME(HOUR('ANALISE AGENTE'!$E7),MINUTE('ANALISE AGENTE'!$E7),0)),2,IF(OR(TIME(HOUR(JH5),MINUTE(JH5),0)=TIME(HOUR('ANALISE AGENTE'!$F7),MINUTE('ANALISE AGENTE'!$F7),0),TIME(HOUR(JH5),MINUTE(JH5),0)=TIME(HOUR('ANALISE AGENTE'!$G7),MINUTE('ANALISE AGENTE'!$G7),0)),3,IF(OR(TIME(HOUR(JH5),MINUTE(JH5),0)=TIME(HOUR('ANALISE AGENTE'!$H7),MINUTE('ANALISE AGENTE'!$H7),0),TIME(HOUR(JH5),MINUTE(JH5),0)=TIME(HOUR('ANALISE AGENTE'!$I7),MINUTE('ANALISE AGENTE'!$I7),0)),2,0))))</f>
        <v>0</v>
      </c>
      <c r="JI6" s="30">
        <f>IF(OR(TIME(HOUR(JI5),MINUTE(JI5),0)=TIME(HOUR('ANALISE AGENTE'!$C7),MINUTE('ANALISE AGENTE'!$C7),0),TIME(HOUR(JI5),MINUTE(JI5),0)=TIME(HOUR('ANALISE AGENTE'!$J7),MINUTE('ANALISE AGENTE'!$J7),0)),1,IF(OR(TIME(HOUR(JI5),MINUTE(JI5),0)=TIME(HOUR('ANALISE AGENTE'!$D7),MINUTE('ANALISE AGENTE'!$D7),0),TIME(HOUR(JI5),MINUTE(JI5),0)=TIME(HOUR('ANALISE AGENTE'!$E7),MINUTE('ANALISE AGENTE'!$E7),0)),2,IF(OR(TIME(HOUR(JI5),MINUTE(JI5),0)=TIME(HOUR('ANALISE AGENTE'!$F7),MINUTE('ANALISE AGENTE'!$F7),0),TIME(HOUR(JI5),MINUTE(JI5),0)=TIME(HOUR('ANALISE AGENTE'!$G7),MINUTE('ANALISE AGENTE'!$G7),0)),3,IF(OR(TIME(HOUR(JI5),MINUTE(JI5),0)=TIME(HOUR('ANALISE AGENTE'!$H7),MINUTE('ANALISE AGENTE'!$H7),0),TIME(HOUR(JI5),MINUTE(JI5),0)=TIME(HOUR('ANALISE AGENTE'!$I7),MINUTE('ANALISE AGENTE'!$I7),0)),2,0))))</f>
        <v>0</v>
      </c>
      <c r="JJ6" s="30">
        <f>IF(OR(TIME(HOUR(JJ5),MINUTE(JJ5),0)=TIME(HOUR('ANALISE AGENTE'!$C7),MINUTE('ANALISE AGENTE'!$C7),0),TIME(HOUR(JJ5),MINUTE(JJ5),0)=TIME(HOUR('ANALISE AGENTE'!$J7),MINUTE('ANALISE AGENTE'!$J7),0)),1,IF(OR(TIME(HOUR(JJ5),MINUTE(JJ5),0)=TIME(HOUR('ANALISE AGENTE'!$D7),MINUTE('ANALISE AGENTE'!$D7),0),TIME(HOUR(JJ5),MINUTE(JJ5),0)=TIME(HOUR('ANALISE AGENTE'!$E7),MINUTE('ANALISE AGENTE'!$E7),0)),2,IF(OR(TIME(HOUR(JJ5),MINUTE(JJ5),0)=TIME(HOUR('ANALISE AGENTE'!$F7),MINUTE('ANALISE AGENTE'!$F7),0),TIME(HOUR(JJ5),MINUTE(JJ5),0)=TIME(HOUR('ANALISE AGENTE'!$G7),MINUTE('ANALISE AGENTE'!$G7),0)),3,IF(OR(TIME(HOUR(JJ5),MINUTE(JJ5),0)=TIME(HOUR('ANALISE AGENTE'!$H7),MINUTE('ANALISE AGENTE'!$H7),0),TIME(HOUR(JJ5),MINUTE(JJ5),0)=TIME(HOUR('ANALISE AGENTE'!$I7),MINUTE('ANALISE AGENTE'!$I7),0)),2,0))))</f>
        <v>0</v>
      </c>
      <c r="JK6" s="30">
        <f>IF(OR(TIME(HOUR(JK5),MINUTE(JK5),0)=TIME(HOUR('ANALISE AGENTE'!$C7),MINUTE('ANALISE AGENTE'!$C7),0),TIME(HOUR(JK5),MINUTE(JK5),0)=TIME(HOUR('ANALISE AGENTE'!$J7),MINUTE('ANALISE AGENTE'!$J7),0)),1,IF(OR(TIME(HOUR(JK5),MINUTE(JK5),0)=TIME(HOUR('ANALISE AGENTE'!$D7),MINUTE('ANALISE AGENTE'!$D7),0),TIME(HOUR(JK5),MINUTE(JK5),0)=TIME(HOUR('ANALISE AGENTE'!$E7),MINUTE('ANALISE AGENTE'!$E7),0)),2,IF(OR(TIME(HOUR(JK5),MINUTE(JK5),0)=TIME(HOUR('ANALISE AGENTE'!$F7),MINUTE('ANALISE AGENTE'!$F7),0),TIME(HOUR(JK5),MINUTE(JK5),0)=TIME(HOUR('ANALISE AGENTE'!$G7),MINUTE('ANALISE AGENTE'!$G7),0)),3,IF(OR(TIME(HOUR(JK5),MINUTE(JK5),0)=TIME(HOUR('ANALISE AGENTE'!$H7),MINUTE('ANALISE AGENTE'!$H7),0),TIME(HOUR(JK5),MINUTE(JK5),0)=TIME(HOUR('ANALISE AGENTE'!$I7),MINUTE('ANALISE AGENTE'!$I7),0)),2,0))))</f>
        <v>0</v>
      </c>
      <c r="JL6" s="30">
        <f>IF(OR(TIME(HOUR(JL5),MINUTE(JL5),0)=TIME(HOUR('ANALISE AGENTE'!$C7),MINUTE('ANALISE AGENTE'!$C7),0),TIME(HOUR(JL5),MINUTE(JL5),0)=TIME(HOUR('ANALISE AGENTE'!$J7),MINUTE('ANALISE AGENTE'!$J7),0)),1,IF(OR(TIME(HOUR(JL5),MINUTE(JL5),0)=TIME(HOUR('ANALISE AGENTE'!$D7),MINUTE('ANALISE AGENTE'!$D7),0),TIME(HOUR(JL5),MINUTE(JL5),0)=TIME(HOUR('ANALISE AGENTE'!$E7),MINUTE('ANALISE AGENTE'!$E7),0)),2,IF(OR(TIME(HOUR(JL5),MINUTE(JL5),0)=TIME(HOUR('ANALISE AGENTE'!$F7),MINUTE('ANALISE AGENTE'!$F7),0),TIME(HOUR(JL5),MINUTE(JL5),0)=TIME(HOUR('ANALISE AGENTE'!$G7),MINUTE('ANALISE AGENTE'!$G7),0)),3,IF(OR(TIME(HOUR(JL5),MINUTE(JL5),0)=TIME(HOUR('ANALISE AGENTE'!$H7),MINUTE('ANALISE AGENTE'!$H7),0),TIME(HOUR(JL5),MINUTE(JL5),0)=TIME(HOUR('ANALISE AGENTE'!$I7),MINUTE('ANALISE AGENTE'!$I7),0)),2,0))))</f>
        <v>0</v>
      </c>
      <c r="JM6" s="30">
        <f>IF(OR(TIME(HOUR(JM5),MINUTE(JM5),0)=TIME(HOUR('ANALISE AGENTE'!$C7),MINUTE('ANALISE AGENTE'!$C7),0),TIME(HOUR(JM5),MINUTE(JM5),0)=TIME(HOUR('ANALISE AGENTE'!$J7),MINUTE('ANALISE AGENTE'!$J7),0)),1,IF(OR(TIME(HOUR(JM5),MINUTE(JM5),0)=TIME(HOUR('ANALISE AGENTE'!$D7),MINUTE('ANALISE AGENTE'!$D7),0),TIME(HOUR(JM5),MINUTE(JM5),0)=TIME(HOUR('ANALISE AGENTE'!$E7),MINUTE('ANALISE AGENTE'!$E7),0)),2,IF(OR(TIME(HOUR(JM5),MINUTE(JM5),0)=TIME(HOUR('ANALISE AGENTE'!$F7),MINUTE('ANALISE AGENTE'!$F7),0),TIME(HOUR(JM5),MINUTE(JM5),0)=TIME(HOUR('ANALISE AGENTE'!$G7),MINUTE('ANALISE AGENTE'!$G7),0)),3,IF(OR(TIME(HOUR(JM5),MINUTE(JM5),0)=TIME(HOUR('ANALISE AGENTE'!$H7),MINUTE('ANALISE AGENTE'!$H7),0),TIME(HOUR(JM5),MINUTE(JM5),0)=TIME(HOUR('ANALISE AGENTE'!$I7),MINUTE('ANALISE AGENTE'!$I7),0)),2,0))))</f>
        <v>0</v>
      </c>
      <c r="JN6" s="30">
        <f>IF(OR(TIME(HOUR(JN5),MINUTE(JN5),0)=TIME(HOUR('ANALISE AGENTE'!$C7),MINUTE('ANALISE AGENTE'!$C7),0),TIME(HOUR(JN5),MINUTE(JN5),0)=TIME(HOUR('ANALISE AGENTE'!$J7),MINUTE('ANALISE AGENTE'!$J7),0)),1,IF(OR(TIME(HOUR(JN5),MINUTE(JN5),0)=TIME(HOUR('ANALISE AGENTE'!$D7),MINUTE('ANALISE AGENTE'!$D7),0),TIME(HOUR(JN5),MINUTE(JN5),0)=TIME(HOUR('ANALISE AGENTE'!$E7),MINUTE('ANALISE AGENTE'!$E7),0)),2,IF(OR(TIME(HOUR(JN5),MINUTE(JN5),0)=TIME(HOUR('ANALISE AGENTE'!$F7),MINUTE('ANALISE AGENTE'!$F7),0),TIME(HOUR(JN5),MINUTE(JN5),0)=TIME(HOUR('ANALISE AGENTE'!$G7),MINUTE('ANALISE AGENTE'!$G7),0)),3,IF(OR(TIME(HOUR(JN5),MINUTE(JN5),0)=TIME(HOUR('ANALISE AGENTE'!$H7),MINUTE('ANALISE AGENTE'!$H7),0),TIME(HOUR(JN5),MINUTE(JN5),0)=TIME(HOUR('ANALISE AGENTE'!$I7),MINUTE('ANALISE AGENTE'!$I7),0)),2,0))))</f>
        <v>0</v>
      </c>
      <c r="JO6" s="30">
        <f>IF(OR(TIME(HOUR(JO5),MINUTE(JO5),0)=TIME(HOUR('ANALISE AGENTE'!$C7),MINUTE('ANALISE AGENTE'!$C7),0),TIME(HOUR(JO5),MINUTE(JO5),0)=TIME(HOUR('ANALISE AGENTE'!$J7),MINUTE('ANALISE AGENTE'!$J7),0)),1,IF(OR(TIME(HOUR(JO5),MINUTE(JO5),0)=TIME(HOUR('ANALISE AGENTE'!$D7),MINUTE('ANALISE AGENTE'!$D7),0),TIME(HOUR(JO5),MINUTE(JO5),0)=TIME(HOUR('ANALISE AGENTE'!$E7),MINUTE('ANALISE AGENTE'!$E7),0)),2,IF(OR(TIME(HOUR(JO5),MINUTE(JO5),0)=TIME(HOUR('ANALISE AGENTE'!$F7),MINUTE('ANALISE AGENTE'!$F7),0),TIME(HOUR(JO5),MINUTE(JO5),0)=TIME(HOUR('ANALISE AGENTE'!$G7),MINUTE('ANALISE AGENTE'!$G7),0)),3,IF(OR(TIME(HOUR(JO5),MINUTE(JO5),0)=TIME(HOUR('ANALISE AGENTE'!$H7),MINUTE('ANALISE AGENTE'!$H7),0),TIME(HOUR(JO5),MINUTE(JO5),0)=TIME(HOUR('ANALISE AGENTE'!$I7),MINUTE('ANALISE AGENTE'!$I7),0)),2,0))))</f>
        <v>0</v>
      </c>
      <c r="JP6" s="30">
        <f>IF(OR(TIME(HOUR(JP5),MINUTE(JP5),0)=TIME(HOUR('ANALISE AGENTE'!$C7),MINUTE('ANALISE AGENTE'!$C7),0),TIME(HOUR(JP5),MINUTE(JP5),0)=TIME(HOUR('ANALISE AGENTE'!$J7),MINUTE('ANALISE AGENTE'!$J7),0)),1,IF(OR(TIME(HOUR(JP5),MINUTE(JP5),0)=TIME(HOUR('ANALISE AGENTE'!$D7),MINUTE('ANALISE AGENTE'!$D7),0),TIME(HOUR(JP5),MINUTE(JP5),0)=TIME(HOUR('ANALISE AGENTE'!$E7),MINUTE('ANALISE AGENTE'!$E7),0)),2,IF(OR(TIME(HOUR(JP5),MINUTE(JP5),0)=TIME(HOUR('ANALISE AGENTE'!$F7),MINUTE('ANALISE AGENTE'!$F7),0),TIME(HOUR(JP5),MINUTE(JP5),0)=TIME(HOUR('ANALISE AGENTE'!$G7),MINUTE('ANALISE AGENTE'!$G7),0)),3,IF(OR(TIME(HOUR(JP5),MINUTE(JP5),0)=TIME(HOUR('ANALISE AGENTE'!$H7),MINUTE('ANALISE AGENTE'!$H7),0),TIME(HOUR(JP5),MINUTE(JP5),0)=TIME(HOUR('ANALISE AGENTE'!$I7),MINUTE('ANALISE AGENTE'!$I7),0)),2,0))))</f>
        <v>0</v>
      </c>
      <c r="JQ6" s="30">
        <f>IF(OR(TIME(HOUR(JQ5),MINUTE(JQ5),0)=TIME(HOUR('ANALISE AGENTE'!$C7),MINUTE('ANALISE AGENTE'!$C7),0),TIME(HOUR(JQ5),MINUTE(JQ5),0)=TIME(HOUR('ANALISE AGENTE'!$J7),MINUTE('ANALISE AGENTE'!$J7),0)),1,IF(OR(TIME(HOUR(JQ5),MINUTE(JQ5),0)=TIME(HOUR('ANALISE AGENTE'!$D7),MINUTE('ANALISE AGENTE'!$D7),0),TIME(HOUR(JQ5),MINUTE(JQ5),0)=TIME(HOUR('ANALISE AGENTE'!$E7),MINUTE('ANALISE AGENTE'!$E7),0)),2,IF(OR(TIME(HOUR(JQ5),MINUTE(JQ5),0)=TIME(HOUR('ANALISE AGENTE'!$F7),MINUTE('ANALISE AGENTE'!$F7),0),TIME(HOUR(JQ5),MINUTE(JQ5),0)=TIME(HOUR('ANALISE AGENTE'!$G7),MINUTE('ANALISE AGENTE'!$G7),0)),3,IF(OR(TIME(HOUR(JQ5),MINUTE(JQ5),0)=TIME(HOUR('ANALISE AGENTE'!$H7),MINUTE('ANALISE AGENTE'!$H7),0),TIME(HOUR(JQ5),MINUTE(JQ5),0)=TIME(HOUR('ANALISE AGENTE'!$I7),MINUTE('ANALISE AGENTE'!$I7),0)),2,0))))</f>
        <v>0</v>
      </c>
      <c r="JR6" s="30">
        <f>IF(OR(TIME(HOUR(JR5),MINUTE(JR5),0)=TIME(HOUR('ANALISE AGENTE'!$C7),MINUTE('ANALISE AGENTE'!$C7),0),TIME(HOUR(JR5),MINUTE(JR5),0)=TIME(HOUR('ANALISE AGENTE'!$J7),MINUTE('ANALISE AGENTE'!$J7),0)),1,IF(OR(TIME(HOUR(JR5),MINUTE(JR5),0)=TIME(HOUR('ANALISE AGENTE'!$D7),MINUTE('ANALISE AGENTE'!$D7),0),TIME(HOUR(JR5),MINUTE(JR5),0)=TIME(HOUR('ANALISE AGENTE'!$E7),MINUTE('ANALISE AGENTE'!$E7),0)),2,IF(OR(TIME(HOUR(JR5),MINUTE(JR5),0)=TIME(HOUR('ANALISE AGENTE'!$F7),MINUTE('ANALISE AGENTE'!$F7),0),TIME(HOUR(JR5),MINUTE(JR5),0)=TIME(HOUR('ANALISE AGENTE'!$G7),MINUTE('ANALISE AGENTE'!$G7),0)),3,IF(OR(TIME(HOUR(JR5),MINUTE(JR5),0)=TIME(HOUR('ANALISE AGENTE'!$H7),MINUTE('ANALISE AGENTE'!$H7),0),TIME(HOUR(JR5),MINUTE(JR5),0)=TIME(HOUR('ANALISE AGENTE'!$I7),MINUTE('ANALISE AGENTE'!$I7),0)),2,0))))</f>
        <v>0</v>
      </c>
      <c r="JS6" s="30">
        <f>IF(OR(TIME(HOUR(JS5),MINUTE(JS5),0)=TIME(HOUR('ANALISE AGENTE'!$C7),MINUTE('ANALISE AGENTE'!$C7),0),TIME(HOUR(JS5),MINUTE(JS5),0)=TIME(HOUR('ANALISE AGENTE'!$J7),MINUTE('ANALISE AGENTE'!$J7),0)),1,IF(OR(TIME(HOUR(JS5),MINUTE(JS5),0)=TIME(HOUR('ANALISE AGENTE'!$D7),MINUTE('ANALISE AGENTE'!$D7),0),TIME(HOUR(JS5),MINUTE(JS5),0)=TIME(HOUR('ANALISE AGENTE'!$E7),MINUTE('ANALISE AGENTE'!$E7),0)),2,IF(OR(TIME(HOUR(JS5),MINUTE(JS5),0)=TIME(HOUR('ANALISE AGENTE'!$F7),MINUTE('ANALISE AGENTE'!$F7),0),TIME(HOUR(JS5),MINUTE(JS5),0)=TIME(HOUR('ANALISE AGENTE'!$G7),MINUTE('ANALISE AGENTE'!$G7),0)),3,IF(OR(TIME(HOUR(JS5),MINUTE(JS5),0)=TIME(HOUR('ANALISE AGENTE'!$H7),MINUTE('ANALISE AGENTE'!$H7),0),TIME(HOUR(JS5),MINUTE(JS5),0)=TIME(HOUR('ANALISE AGENTE'!$I7),MINUTE('ANALISE AGENTE'!$I7),0)),2,0))))</f>
        <v>0</v>
      </c>
      <c r="JT6" s="30">
        <f>IF(OR(TIME(HOUR(JT5),MINUTE(JT5),0)=TIME(HOUR('ANALISE AGENTE'!$C7),MINUTE('ANALISE AGENTE'!$C7),0),TIME(HOUR(JT5),MINUTE(JT5),0)=TIME(HOUR('ANALISE AGENTE'!$J7),MINUTE('ANALISE AGENTE'!$J7),0)),1,IF(OR(TIME(HOUR(JT5),MINUTE(JT5),0)=TIME(HOUR('ANALISE AGENTE'!$D7),MINUTE('ANALISE AGENTE'!$D7),0),TIME(HOUR(JT5),MINUTE(JT5),0)=TIME(HOUR('ANALISE AGENTE'!$E7),MINUTE('ANALISE AGENTE'!$E7),0)),2,IF(OR(TIME(HOUR(JT5),MINUTE(JT5),0)=TIME(HOUR('ANALISE AGENTE'!$F7),MINUTE('ANALISE AGENTE'!$F7),0),TIME(HOUR(JT5),MINUTE(JT5),0)=TIME(HOUR('ANALISE AGENTE'!$G7),MINUTE('ANALISE AGENTE'!$G7),0)),3,IF(OR(TIME(HOUR(JT5),MINUTE(JT5),0)=TIME(HOUR('ANALISE AGENTE'!$H7),MINUTE('ANALISE AGENTE'!$H7),0),TIME(HOUR(JT5),MINUTE(JT5),0)=TIME(HOUR('ANALISE AGENTE'!$I7),MINUTE('ANALISE AGENTE'!$I7),0)),2,0))))</f>
        <v>0</v>
      </c>
      <c r="JU6" s="30">
        <f>IF(OR(TIME(HOUR(JU5),MINUTE(JU5),0)=TIME(HOUR('ANALISE AGENTE'!$C7),MINUTE('ANALISE AGENTE'!$C7),0),TIME(HOUR(JU5),MINUTE(JU5),0)=TIME(HOUR('ANALISE AGENTE'!$J7),MINUTE('ANALISE AGENTE'!$J7),0)),1,IF(OR(TIME(HOUR(JU5),MINUTE(JU5),0)=TIME(HOUR('ANALISE AGENTE'!$D7),MINUTE('ANALISE AGENTE'!$D7),0),TIME(HOUR(JU5),MINUTE(JU5),0)=TIME(HOUR('ANALISE AGENTE'!$E7),MINUTE('ANALISE AGENTE'!$E7),0)),2,IF(OR(TIME(HOUR(JU5),MINUTE(JU5),0)=TIME(HOUR('ANALISE AGENTE'!$F7),MINUTE('ANALISE AGENTE'!$F7),0),TIME(HOUR(JU5),MINUTE(JU5),0)=TIME(HOUR('ANALISE AGENTE'!$G7),MINUTE('ANALISE AGENTE'!$G7),0)),3,IF(OR(TIME(HOUR(JU5),MINUTE(JU5),0)=TIME(HOUR('ANALISE AGENTE'!$H7),MINUTE('ANALISE AGENTE'!$H7),0),TIME(HOUR(JU5),MINUTE(JU5),0)=TIME(HOUR('ANALISE AGENTE'!$I7),MINUTE('ANALISE AGENTE'!$I7),0)),2,0))))</f>
        <v>0</v>
      </c>
      <c r="JV6" s="30">
        <f>IF(OR(TIME(HOUR(JV5),MINUTE(JV5),0)=TIME(HOUR('ANALISE AGENTE'!$C7),MINUTE('ANALISE AGENTE'!$C7),0),TIME(HOUR(JV5),MINUTE(JV5),0)=TIME(HOUR('ANALISE AGENTE'!$J7),MINUTE('ANALISE AGENTE'!$J7),0)),1,IF(OR(TIME(HOUR(JV5),MINUTE(JV5),0)=TIME(HOUR('ANALISE AGENTE'!$D7),MINUTE('ANALISE AGENTE'!$D7),0),TIME(HOUR(JV5),MINUTE(JV5),0)=TIME(HOUR('ANALISE AGENTE'!$E7),MINUTE('ANALISE AGENTE'!$E7),0)),2,IF(OR(TIME(HOUR(JV5),MINUTE(JV5),0)=TIME(HOUR('ANALISE AGENTE'!$F7),MINUTE('ANALISE AGENTE'!$F7),0),TIME(HOUR(JV5),MINUTE(JV5),0)=TIME(HOUR('ANALISE AGENTE'!$G7),MINUTE('ANALISE AGENTE'!$G7),0)),3,IF(OR(TIME(HOUR(JV5),MINUTE(JV5),0)=TIME(HOUR('ANALISE AGENTE'!$H7),MINUTE('ANALISE AGENTE'!$H7),0),TIME(HOUR(JV5),MINUTE(JV5),0)=TIME(HOUR('ANALISE AGENTE'!$I7),MINUTE('ANALISE AGENTE'!$I7),0)),2,0))))</f>
        <v>0</v>
      </c>
      <c r="JW6" s="30">
        <f>IF(OR(TIME(HOUR(JW5),MINUTE(JW5),0)=TIME(HOUR('ANALISE AGENTE'!$C7),MINUTE('ANALISE AGENTE'!$C7),0),TIME(HOUR(JW5),MINUTE(JW5),0)=TIME(HOUR('ANALISE AGENTE'!$J7),MINUTE('ANALISE AGENTE'!$J7),0)),1,IF(OR(TIME(HOUR(JW5),MINUTE(JW5),0)=TIME(HOUR('ANALISE AGENTE'!$D7),MINUTE('ANALISE AGENTE'!$D7),0),TIME(HOUR(JW5),MINUTE(JW5),0)=TIME(HOUR('ANALISE AGENTE'!$E7),MINUTE('ANALISE AGENTE'!$E7),0)),2,IF(OR(TIME(HOUR(JW5),MINUTE(JW5),0)=TIME(HOUR('ANALISE AGENTE'!$F7),MINUTE('ANALISE AGENTE'!$F7),0),TIME(HOUR(JW5),MINUTE(JW5),0)=TIME(HOUR('ANALISE AGENTE'!$G7),MINUTE('ANALISE AGENTE'!$G7),0)),3,IF(OR(TIME(HOUR(JW5),MINUTE(JW5),0)=TIME(HOUR('ANALISE AGENTE'!$H7),MINUTE('ANALISE AGENTE'!$H7),0),TIME(HOUR(JW5),MINUTE(JW5),0)=TIME(HOUR('ANALISE AGENTE'!$I7),MINUTE('ANALISE AGENTE'!$I7),0)),2,0))))</f>
        <v>0</v>
      </c>
      <c r="JX6" s="30">
        <f>IF(OR(TIME(HOUR(JX5),MINUTE(JX5),0)=TIME(HOUR('ANALISE AGENTE'!$C7),MINUTE('ANALISE AGENTE'!$C7),0),TIME(HOUR(JX5),MINUTE(JX5),0)=TIME(HOUR('ANALISE AGENTE'!$J7),MINUTE('ANALISE AGENTE'!$J7),0)),1,IF(OR(TIME(HOUR(JX5),MINUTE(JX5),0)=TIME(HOUR('ANALISE AGENTE'!$D7),MINUTE('ANALISE AGENTE'!$D7),0),TIME(HOUR(JX5),MINUTE(JX5),0)=TIME(HOUR('ANALISE AGENTE'!$E7),MINUTE('ANALISE AGENTE'!$E7),0)),2,IF(OR(TIME(HOUR(JX5),MINUTE(JX5),0)=TIME(HOUR('ANALISE AGENTE'!$F7),MINUTE('ANALISE AGENTE'!$F7),0),TIME(HOUR(JX5),MINUTE(JX5),0)=TIME(HOUR('ANALISE AGENTE'!$G7),MINUTE('ANALISE AGENTE'!$G7),0)),3,IF(OR(TIME(HOUR(JX5),MINUTE(JX5),0)=TIME(HOUR('ANALISE AGENTE'!$H7),MINUTE('ANALISE AGENTE'!$H7),0),TIME(HOUR(JX5),MINUTE(JX5),0)=TIME(HOUR('ANALISE AGENTE'!$I7),MINUTE('ANALISE AGENTE'!$I7),0)),2,0))))</f>
        <v>0</v>
      </c>
      <c r="JY6" s="30">
        <f>IF(OR(TIME(HOUR(JY5),MINUTE(JY5),0)=TIME(HOUR('ANALISE AGENTE'!$C7),MINUTE('ANALISE AGENTE'!$C7),0),TIME(HOUR(JY5),MINUTE(JY5),0)=TIME(HOUR('ANALISE AGENTE'!$J7),MINUTE('ANALISE AGENTE'!$J7),0)),1,IF(OR(TIME(HOUR(JY5),MINUTE(JY5),0)=TIME(HOUR('ANALISE AGENTE'!$D7),MINUTE('ANALISE AGENTE'!$D7),0),TIME(HOUR(JY5),MINUTE(JY5),0)=TIME(HOUR('ANALISE AGENTE'!$E7),MINUTE('ANALISE AGENTE'!$E7),0)),2,IF(OR(TIME(HOUR(JY5),MINUTE(JY5),0)=TIME(HOUR('ANALISE AGENTE'!$F7),MINUTE('ANALISE AGENTE'!$F7),0),TIME(HOUR(JY5),MINUTE(JY5),0)=TIME(HOUR('ANALISE AGENTE'!$G7),MINUTE('ANALISE AGENTE'!$G7),0)),3,IF(OR(TIME(HOUR(JY5),MINUTE(JY5),0)=TIME(HOUR('ANALISE AGENTE'!$H7),MINUTE('ANALISE AGENTE'!$H7),0),TIME(HOUR(JY5),MINUTE(JY5),0)=TIME(HOUR('ANALISE AGENTE'!$I7),MINUTE('ANALISE AGENTE'!$I7),0)),2,0))))</f>
        <v>0</v>
      </c>
      <c r="JZ6" s="30">
        <f>IF(OR(TIME(HOUR(JZ5),MINUTE(JZ5),0)=TIME(HOUR('ANALISE AGENTE'!$C7),MINUTE('ANALISE AGENTE'!$C7),0),TIME(HOUR(JZ5),MINUTE(JZ5),0)=TIME(HOUR('ANALISE AGENTE'!$J7),MINUTE('ANALISE AGENTE'!$J7),0)),1,IF(OR(TIME(HOUR(JZ5),MINUTE(JZ5),0)=TIME(HOUR('ANALISE AGENTE'!$D7),MINUTE('ANALISE AGENTE'!$D7),0),TIME(HOUR(JZ5),MINUTE(JZ5),0)=TIME(HOUR('ANALISE AGENTE'!$E7),MINUTE('ANALISE AGENTE'!$E7),0)),2,IF(OR(TIME(HOUR(JZ5),MINUTE(JZ5),0)=TIME(HOUR('ANALISE AGENTE'!$F7),MINUTE('ANALISE AGENTE'!$F7),0),TIME(HOUR(JZ5),MINUTE(JZ5),0)=TIME(HOUR('ANALISE AGENTE'!$G7),MINUTE('ANALISE AGENTE'!$G7),0)),3,IF(OR(TIME(HOUR(JZ5),MINUTE(JZ5),0)=TIME(HOUR('ANALISE AGENTE'!$H7),MINUTE('ANALISE AGENTE'!$H7),0),TIME(HOUR(JZ5),MINUTE(JZ5),0)=TIME(HOUR('ANALISE AGENTE'!$I7),MINUTE('ANALISE AGENTE'!$I7),0)),2,0))))</f>
        <v>0</v>
      </c>
      <c r="KA6" s="30">
        <f>IF(OR(TIME(HOUR(KA5),MINUTE(KA5),0)=TIME(HOUR('ANALISE AGENTE'!$C7),MINUTE('ANALISE AGENTE'!$C7),0),TIME(HOUR(KA5),MINUTE(KA5),0)=TIME(HOUR('ANALISE AGENTE'!$J7),MINUTE('ANALISE AGENTE'!$J7),0)),1,IF(OR(TIME(HOUR(KA5),MINUTE(KA5),0)=TIME(HOUR('ANALISE AGENTE'!$D7),MINUTE('ANALISE AGENTE'!$D7),0),TIME(HOUR(KA5),MINUTE(KA5),0)=TIME(HOUR('ANALISE AGENTE'!$E7),MINUTE('ANALISE AGENTE'!$E7),0)),2,IF(OR(TIME(HOUR(KA5),MINUTE(KA5),0)=TIME(HOUR('ANALISE AGENTE'!$F7),MINUTE('ANALISE AGENTE'!$F7),0),TIME(HOUR(KA5),MINUTE(KA5),0)=TIME(HOUR('ANALISE AGENTE'!$G7),MINUTE('ANALISE AGENTE'!$G7),0)),3,IF(OR(TIME(HOUR(KA5),MINUTE(KA5),0)=TIME(HOUR('ANALISE AGENTE'!$H7),MINUTE('ANALISE AGENTE'!$H7),0),TIME(HOUR(KA5),MINUTE(KA5),0)=TIME(HOUR('ANALISE AGENTE'!$I7),MINUTE('ANALISE AGENTE'!$I7),0)),2,0))))</f>
        <v>0</v>
      </c>
      <c r="KB6" s="30">
        <f>IF(OR(TIME(HOUR(KB5),MINUTE(KB5),0)=TIME(HOUR('ANALISE AGENTE'!$C7),MINUTE('ANALISE AGENTE'!$C7),0),TIME(HOUR(KB5),MINUTE(KB5),0)=TIME(HOUR('ANALISE AGENTE'!$J7),MINUTE('ANALISE AGENTE'!$J7),0)),1,IF(OR(TIME(HOUR(KB5),MINUTE(KB5),0)=TIME(HOUR('ANALISE AGENTE'!$D7),MINUTE('ANALISE AGENTE'!$D7),0),TIME(HOUR(KB5),MINUTE(KB5),0)=TIME(HOUR('ANALISE AGENTE'!$E7),MINUTE('ANALISE AGENTE'!$E7),0)),2,IF(OR(TIME(HOUR(KB5),MINUTE(KB5),0)=TIME(HOUR('ANALISE AGENTE'!$F7),MINUTE('ANALISE AGENTE'!$F7),0),TIME(HOUR(KB5),MINUTE(KB5),0)=TIME(HOUR('ANALISE AGENTE'!$G7),MINUTE('ANALISE AGENTE'!$G7),0)),3,IF(OR(TIME(HOUR(KB5),MINUTE(KB5),0)=TIME(HOUR('ANALISE AGENTE'!$H7),MINUTE('ANALISE AGENTE'!$H7),0),TIME(HOUR(KB5),MINUTE(KB5),0)=TIME(HOUR('ANALISE AGENTE'!$I7),MINUTE('ANALISE AGENTE'!$I7),0)),2,0))))</f>
        <v>0</v>
      </c>
      <c r="KC6" s="30">
        <f>IF(OR(TIME(HOUR(KC5),MINUTE(KC5),0)=TIME(HOUR('ANALISE AGENTE'!$C7),MINUTE('ANALISE AGENTE'!$C7),0),TIME(HOUR(KC5),MINUTE(KC5),0)=TIME(HOUR('ANALISE AGENTE'!$J7),MINUTE('ANALISE AGENTE'!$J7),0)),1,IF(OR(TIME(HOUR(KC5),MINUTE(KC5),0)=TIME(HOUR('ANALISE AGENTE'!$D7),MINUTE('ANALISE AGENTE'!$D7),0),TIME(HOUR(KC5),MINUTE(KC5),0)=TIME(HOUR('ANALISE AGENTE'!$E7),MINUTE('ANALISE AGENTE'!$E7),0)),2,IF(OR(TIME(HOUR(KC5),MINUTE(KC5),0)=TIME(HOUR('ANALISE AGENTE'!$F7),MINUTE('ANALISE AGENTE'!$F7),0),TIME(HOUR(KC5),MINUTE(KC5),0)=TIME(HOUR('ANALISE AGENTE'!$G7),MINUTE('ANALISE AGENTE'!$G7),0)),3,IF(OR(TIME(HOUR(KC5),MINUTE(KC5),0)=TIME(HOUR('ANALISE AGENTE'!$H7),MINUTE('ANALISE AGENTE'!$H7),0),TIME(HOUR(KC5),MINUTE(KC5),0)=TIME(HOUR('ANALISE AGENTE'!$I7),MINUTE('ANALISE AGENTE'!$I7),0)),2,0))))</f>
        <v>0</v>
      </c>
      <c r="KD6" s="30">
        <f>IF(OR(TIME(HOUR(KD5),MINUTE(KD5),0)=TIME(HOUR('ANALISE AGENTE'!$C7),MINUTE('ANALISE AGENTE'!$C7),0),TIME(HOUR(KD5),MINUTE(KD5),0)=TIME(HOUR('ANALISE AGENTE'!$J7),MINUTE('ANALISE AGENTE'!$J7),0)),1,IF(OR(TIME(HOUR(KD5),MINUTE(KD5),0)=TIME(HOUR('ANALISE AGENTE'!$D7),MINUTE('ANALISE AGENTE'!$D7),0),TIME(HOUR(KD5),MINUTE(KD5),0)=TIME(HOUR('ANALISE AGENTE'!$E7),MINUTE('ANALISE AGENTE'!$E7),0)),2,IF(OR(TIME(HOUR(KD5),MINUTE(KD5),0)=TIME(HOUR('ANALISE AGENTE'!$F7),MINUTE('ANALISE AGENTE'!$F7),0),TIME(HOUR(KD5),MINUTE(KD5),0)=TIME(HOUR('ANALISE AGENTE'!$G7),MINUTE('ANALISE AGENTE'!$G7),0)),3,IF(OR(TIME(HOUR(KD5),MINUTE(KD5),0)=TIME(HOUR('ANALISE AGENTE'!$H7),MINUTE('ANALISE AGENTE'!$H7),0),TIME(HOUR(KD5),MINUTE(KD5),0)=TIME(HOUR('ANALISE AGENTE'!$I7),MINUTE('ANALISE AGENTE'!$I7),0)),2,0))))</f>
        <v>0</v>
      </c>
      <c r="KE6" s="30">
        <f>IF(OR(TIME(HOUR(KE5),MINUTE(KE5),0)=TIME(HOUR('ANALISE AGENTE'!$C7),MINUTE('ANALISE AGENTE'!$C7),0),TIME(HOUR(KE5),MINUTE(KE5),0)=TIME(HOUR('ANALISE AGENTE'!$J7),MINUTE('ANALISE AGENTE'!$J7),0)),1,IF(OR(TIME(HOUR(KE5),MINUTE(KE5),0)=TIME(HOUR('ANALISE AGENTE'!$D7),MINUTE('ANALISE AGENTE'!$D7),0),TIME(HOUR(KE5),MINUTE(KE5),0)=TIME(HOUR('ANALISE AGENTE'!$E7),MINUTE('ANALISE AGENTE'!$E7),0)),2,IF(OR(TIME(HOUR(KE5),MINUTE(KE5),0)=TIME(HOUR('ANALISE AGENTE'!$F7),MINUTE('ANALISE AGENTE'!$F7),0),TIME(HOUR(KE5),MINUTE(KE5),0)=TIME(HOUR('ANALISE AGENTE'!$G7),MINUTE('ANALISE AGENTE'!$G7),0)),3,IF(OR(TIME(HOUR(KE5),MINUTE(KE5),0)=TIME(HOUR('ANALISE AGENTE'!$H7),MINUTE('ANALISE AGENTE'!$H7),0),TIME(HOUR(KE5),MINUTE(KE5),0)=TIME(HOUR('ANALISE AGENTE'!$I7),MINUTE('ANALISE AGENTE'!$I7),0)),2,0))))</f>
        <v>0</v>
      </c>
      <c r="KF6" s="30">
        <f>IF(OR(TIME(HOUR(KF5),MINUTE(KF5),0)=TIME(HOUR('ANALISE AGENTE'!$C7),MINUTE('ANALISE AGENTE'!$C7),0),TIME(HOUR(KF5),MINUTE(KF5),0)=TIME(HOUR('ANALISE AGENTE'!$J7),MINUTE('ANALISE AGENTE'!$J7),0)),1,IF(OR(TIME(HOUR(KF5),MINUTE(KF5),0)=TIME(HOUR('ANALISE AGENTE'!$D7),MINUTE('ANALISE AGENTE'!$D7),0),TIME(HOUR(KF5),MINUTE(KF5),0)=TIME(HOUR('ANALISE AGENTE'!$E7),MINUTE('ANALISE AGENTE'!$E7),0)),2,IF(OR(TIME(HOUR(KF5),MINUTE(KF5),0)=TIME(HOUR('ANALISE AGENTE'!$F7),MINUTE('ANALISE AGENTE'!$F7),0),TIME(HOUR(KF5),MINUTE(KF5),0)=TIME(HOUR('ANALISE AGENTE'!$G7),MINUTE('ANALISE AGENTE'!$G7),0)),3,IF(OR(TIME(HOUR(KF5),MINUTE(KF5),0)=TIME(HOUR('ANALISE AGENTE'!$H7),MINUTE('ANALISE AGENTE'!$H7),0),TIME(HOUR(KF5),MINUTE(KF5),0)=TIME(HOUR('ANALISE AGENTE'!$I7),MINUTE('ANALISE AGENTE'!$I7),0)),2,0))))</f>
        <v>0</v>
      </c>
      <c r="KG6" s="30">
        <f>IF(OR(TIME(HOUR(KG5),MINUTE(KG5),0)=TIME(HOUR('ANALISE AGENTE'!$C7),MINUTE('ANALISE AGENTE'!$C7),0),TIME(HOUR(KG5),MINUTE(KG5),0)=TIME(HOUR('ANALISE AGENTE'!$J7),MINUTE('ANALISE AGENTE'!$J7),0)),1,IF(OR(TIME(HOUR(KG5),MINUTE(KG5),0)=TIME(HOUR('ANALISE AGENTE'!$D7),MINUTE('ANALISE AGENTE'!$D7),0),TIME(HOUR(KG5),MINUTE(KG5),0)=TIME(HOUR('ANALISE AGENTE'!$E7),MINUTE('ANALISE AGENTE'!$E7),0)),2,IF(OR(TIME(HOUR(KG5),MINUTE(KG5),0)=TIME(HOUR('ANALISE AGENTE'!$F7),MINUTE('ANALISE AGENTE'!$F7),0),TIME(HOUR(KG5),MINUTE(KG5),0)=TIME(HOUR('ANALISE AGENTE'!$G7),MINUTE('ANALISE AGENTE'!$G7),0)),3,IF(OR(TIME(HOUR(KG5),MINUTE(KG5),0)=TIME(HOUR('ANALISE AGENTE'!$H7),MINUTE('ANALISE AGENTE'!$H7),0),TIME(HOUR(KG5),MINUTE(KG5),0)=TIME(HOUR('ANALISE AGENTE'!$I7),MINUTE('ANALISE AGENTE'!$I7),0)),2,0))))</f>
        <v>0</v>
      </c>
      <c r="KH6" s="30">
        <f>IF(OR(TIME(HOUR(KH5),MINUTE(KH5),0)=TIME(HOUR('ANALISE AGENTE'!$C7),MINUTE('ANALISE AGENTE'!$C7),0),TIME(HOUR(KH5),MINUTE(KH5),0)=TIME(HOUR('ANALISE AGENTE'!$J7),MINUTE('ANALISE AGENTE'!$J7),0)),1,IF(OR(TIME(HOUR(KH5),MINUTE(KH5),0)=TIME(HOUR('ANALISE AGENTE'!$D7),MINUTE('ANALISE AGENTE'!$D7),0),TIME(HOUR(KH5),MINUTE(KH5),0)=TIME(HOUR('ANALISE AGENTE'!$E7),MINUTE('ANALISE AGENTE'!$E7),0)),2,IF(OR(TIME(HOUR(KH5),MINUTE(KH5),0)=TIME(HOUR('ANALISE AGENTE'!$F7),MINUTE('ANALISE AGENTE'!$F7),0),TIME(HOUR(KH5),MINUTE(KH5),0)=TIME(HOUR('ANALISE AGENTE'!$G7),MINUTE('ANALISE AGENTE'!$G7),0)),3,IF(OR(TIME(HOUR(KH5),MINUTE(KH5),0)=TIME(HOUR('ANALISE AGENTE'!$H7),MINUTE('ANALISE AGENTE'!$H7),0),TIME(HOUR(KH5),MINUTE(KH5),0)=TIME(HOUR('ANALISE AGENTE'!$I7),MINUTE('ANALISE AGENTE'!$I7),0)),2,0))))</f>
        <v>0</v>
      </c>
      <c r="KI6" s="30">
        <f>IF(OR(TIME(HOUR(KI5),MINUTE(KI5),0)=TIME(HOUR('ANALISE AGENTE'!$C7),MINUTE('ANALISE AGENTE'!$C7),0),TIME(HOUR(KI5),MINUTE(KI5),0)=TIME(HOUR('ANALISE AGENTE'!$J7),MINUTE('ANALISE AGENTE'!$J7),0)),1,IF(OR(TIME(HOUR(KI5),MINUTE(KI5),0)=TIME(HOUR('ANALISE AGENTE'!$D7),MINUTE('ANALISE AGENTE'!$D7),0),TIME(HOUR(KI5),MINUTE(KI5),0)=TIME(HOUR('ANALISE AGENTE'!$E7),MINUTE('ANALISE AGENTE'!$E7),0)),2,IF(OR(TIME(HOUR(KI5),MINUTE(KI5),0)=TIME(HOUR('ANALISE AGENTE'!$F7),MINUTE('ANALISE AGENTE'!$F7),0),TIME(HOUR(KI5),MINUTE(KI5),0)=TIME(HOUR('ANALISE AGENTE'!$G7),MINUTE('ANALISE AGENTE'!$G7),0)),3,IF(OR(TIME(HOUR(KI5),MINUTE(KI5),0)=TIME(HOUR('ANALISE AGENTE'!$H7),MINUTE('ANALISE AGENTE'!$H7),0),TIME(HOUR(KI5),MINUTE(KI5),0)=TIME(HOUR('ANALISE AGENTE'!$I7),MINUTE('ANALISE AGENTE'!$I7),0)),2,0))))</f>
        <v>0</v>
      </c>
      <c r="KJ6" s="30">
        <f>IF(OR(TIME(HOUR(KJ5),MINUTE(KJ5),0)=TIME(HOUR('ANALISE AGENTE'!$C7),MINUTE('ANALISE AGENTE'!$C7),0),TIME(HOUR(KJ5),MINUTE(KJ5),0)=TIME(HOUR('ANALISE AGENTE'!$J7),MINUTE('ANALISE AGENTE'!$J7),0)),1,IF(OR(TIME(HOUR(KJ5),MINUTE(KJ5),0)=TIME(HOUR('ANALISE AGENTE'!$D7),MINUTE('ANALISE AGENTE'!$D7),0),TIME(HOUR(KJ5),MINUTE(KJ5),0)=TIME(HOUR('ANALISE AGENTE'!$E7),MINUTE('ANALISE AGENTE'!$E7),0)),2,IF(OR(TIME(HOUR(KJ5),MINUTE(KJ5),0)=TIME(HOUR('ANALISE AGENTE'!$F7),MINUTE('ANALISE AGENTE'!$F7),0),TIME(HOUR(KJ5),MINUTE(KJ5),0)=TIME(HOUR('ANALISE AGENTE'!$G7),MINUTE('ANALISE AGENTE'!$G7),0)),3,IF(OR(TIME(HOUR(KJ5),MINUTE(KJ5),0)=TIME(HOUR('ANALISE AGENTE'!$H7),MINUTE('ANALISE AGENTE'!$H7),0),TIME(HOUR(KJ5),MINUTE(KJ5),0)=TIME(HOUR('ANALISE AGENTE'!$I7),MINUTE('ANALISE AGENTE'!$I7),0)),2,0))))</f>
        <v>0</v>
      </c>
      <c r="KK6" s="30">
        <f>IF(OR(TIME(HOUR(KK5),MINUTE(KK5),0)=TIME(HOUR('ANALISE AGENTE'!$C7),MINUTE('ANALISE AGENTE'!$C7),0),TIME(HOUR(KK5),MINUTE(KK5),0)=TIME(HOUR('ANALISE AGENTE'!$J7),MINUTE('ANALISE AGENTE'!$J7),0)),1,IF(OR(TIME(HOUR(KK5),MINUTE(KK5),0)=TIME(HOUR('ANALISE AGENTE'!$D7),MINUTE('ANALISE AGENTE'!$D7),0),TIME(HOUR(KK5),MINUTE(KK5),0)=TIME(HOUR('ANALISE AGENTE'!$E7),MINUTE('ANALISE AGENTE'!$E7),0)),2,IF(OR(TIME(HOUR(KK5),MINUTE(KK5),0)=TIME(HOUR('ANALISE AGENTE'!$F7),MINUTE('ANALISE AGENTE'!$F7),0),TIME(HOUR(KK5),MINUTE(KK5),0)=TIME(HOUR('ANALISE AGENTE'!$G7),MINUTE('ANALISE AGENTE'!$G7),0)),3,IF(OR(TIME(HOUR(KK5),MINUTE(KK5),0)=TIME(HOUR('ANALISE AGENTE'!$H7),MINUTE('ANALISE AGENTE'!$H7),0),TIME(HOUR(KK5),MINUTE(KK5),0)=TIME(HOUR('ANALISE AGENTE'!$I7),MINUTE('ANALISE AGENTE'!$I7),0)),2,0))))</f>
        <v>0</v>
      </c>
      <c r="KL6" s="30">
        <f>IF(OR(TIME(HOUR(KL5),MINUTE(KL5),0)=TIME(HOUR('ANALISE AGENTE'!$C7),MINUTE('ANALISE AGENTE'!$C7),0),TIME(HOUR(KL5),MINUTE(KL5),0)=TIME(HOUR('ANALISE AGENTE'!$J7),MINUTE('ANALISE AGENTE'!$J7),0)),1,IF(OR(TIME(HOUR(KL5),MINUTE(KL5),0)=TIME(HOUR('ANALISE AGENTE'!$D7),MINUTE('ANALISE AGENTE'!$D7),0),TIME(HOUR(KL5),MINUTE(KL5),0)=TIME(HOUR('ANALISE AGENTE'!$E7),MINUTE('ANALISE AGENTE'!$E7),0)),2,IF(OR(TIME(HOUR(KL5),MINUTE(KL5),0)=TIME(HOUR('ANALISE AGENTE'!$F7),MINUTE('ANALISE AGENTE'!$F7),0),TIME(HOUR(KL5),MINUTE(KL5),0)=TIME(HOUR('ANALISE AGENTE'!$G7),MINUTE('ANALISE AGENTE'!$G7),0)),3,IF(OR(TIME(HOUR(KL5),MINUTE(KL5),0)=TIME(HOUR('ANALISE AGENTE'!$H7),MINUTE('ANALISE AGENTE'!$H7),0),TIME(HOUR(KL5),MINUTE(KL5),0)=TIME(HOUR('ANALISE AGENTE'!$I7),MINUTE('ANALISE AGENTE'!$I7),0)),2,0))))</f>
        <v>3</v>
      </c>
      <c r="KM6" s="30">
        <f>IF(OR(TIME(HOUR(KM5),MINUTE(KM5),0)=TIME(HOUR('ANALISE AGENTE'!$C7),MINUTE('ANALISE AGENTE'!$C7),0),TIME(HOUR(KM5),MINUTE(KM5),0)=TIME(HOUR('ANALISE AGENTE'!$J7),MINUTE('ANALISE AGENTE'!$J7),0)),1,IF(OR(TIME(HOUR(KM5),MINUTE(KM5),0)=TIME(HOUR('ANALISE AGENTE'!$D7),MINUTE('ANALISE AGENTE'!$D7),0),TIME(HOUR(KM5),MINUTE(KM5),0)=TIME(HOUR('ANALISE AGENTE'!$E7),MINUTE('ANALISE AGENTE'!$E7),0)),2,IF(OR(TIME(HOUR(KM5),MINUTE(KM5),0)=TIME(HOUR('ANALISE AGENTE'!$F7),MINUTE('ANALISE AGENTE'!$F7),0),TIME(HOUR(KM5),MINUTE(KM5),0)=TIME(HOUR('ANALISE AGENTE'!$G7),MINUTE('ANALISE AGENTE'!$G7),0)),3,IF(OR(TIME(HOUR(KM5),MINUTE(KM5),0)=TIME(HOUR('ANALISE AGENTE'!$H7),MINUTE('ANALISE AGENTE'!$H7),0),TIME(HOUR(KM5),MINUTE(KM5),0)=TIME(HOUR('ANALISE AGENTE'!$I7),MINUTE('ANALISE AGENTE'!$I7),0)),2,0))))</f>
        <v>0</v>
      </c>
      <c r="KN6" s="30">
        <f>IF(OR(TIME(HOUR(KN5),MINUTE(KN5),0)=TIME(HOUR('ANALISE AGENTE'!$C7),MINUTE('ANALISE AGENTE'!$C7),0),TIME(HOUR(KN5),MINUTE(KN5),0)=TIME(HOUR('ANALISE AGENTE'!$J7),MINUTE('ANALISE AGENTE'!$J7),0)),1,IF(OR(TIME(HOUR(KN5),MINUTE(KN5),0)=TIME(HOUR('ANALISE AGENTE'!$D7),MINUTE('ANALISE AGENTE'!$D7),0),TIME(HOUR(KN5),MINUTE(KN5),0)=TIME(HOUR('ANALISE AGENTE'!$E7),MINUTE('ANALISE AGENTE'!$E7),0)),2,IF(OR(TIME(HOUR(KN5),MINUTE(KN5),0)=TIME(HOUR('ANALISE AGENTE'!$F7),MINUTE('ANALISE AGENTE'!$F7),0),TIME(HOUR(KN5),MINUTE(KN5),0)=TIME(HOUR('ANALISE AGENTE'!$G7),MINUTE('ANALISE AGENTE'!$G7),0)),3,IF(OR(TIME(HOUR(KN5),MINUTE(KN5),0)=TIME(HOUR('ANALISE AGENTE'!$H7),MINUTE('ANALISE AGENTE'!$H7),0),TIME(HOUR(KN5),MINUTE(KN5),0)=TIME(HOUR('ANALISE AGENTE'!$I7),MINUTE('ANALISE AGENTE'!$I7),0)),2,0))))</f>
        <v>0</v>
      </c>
      <c r="KO6" s="30">
        <f>IF(OR(TIME(HOUR(KO5),MINUTE(KO5),0)=TIME(HOUR('ANALISE AGENTE'!$C7),MINUTE('ANALISE AGENTE'!$C7),0),TIME(HOUR(KO5),MINUTE(KO5),0)=TIME(HOUR('ANALISE AGENTE'!$J7),MINUTE('ANALISE AGENTE'!$J7),0)),1,IF(OR(TIME(HOUR(KO5),MINUTE(KO5),0)=TIME(HOUR('ANALISE AGENTE'!$D7),MINUTE('ANALISE AGENTE'!$D7),0),TIME(HOUR(KO5),MINUTE(KO5),0)=TIME(HOUR('ANALISE AGENTE'!$E7),MINUTE('ANALISE AGENTE'!$E7),0)),2,IF(OR(TIME(HOUR(KO5),MINUTE(KO5),0)=TIME(HOUR('ANALISE AGENTE'!$F7),MINUTE('ANALISE AGENTE'!$F7),0),TIME(HOUR(KO5),MINUTE(KO5),0)=TIME(HOUR('ANALISE AGENTE'!$G7),MINUTE('ANALISE AGENTE'!$G7),0)),3,IF(OR(TIME(HOUR(KO5),MINUTE(KO5),0)=TIME(HOUR('ANALISE AGENTE'!$H7),MINUTE('ANALISE AGENTE'!$H7),0),TIME(HOUR(KO5),MINUTE(KO5),0)=TIME(HOUR('ANALISE AGENTE'!$I7),MINUTE('ANALISE AGENTE'!$I7),0)),2,0))))</f>
        <v>0</v>
      </c>
      <c r="KP6" s="30">
        <f>IF(OR(TIME(HOUR(KP5),MINUTE(KP5),0)=TIME(HOUR('ANALISE AGENTE'!$C7),MINUTE('ANALISE AGENTE'!$C7),0),TIME(HOUR(KP5),MINUTE(KP5),0)=TIME(HOUR('ANALISE AGENTE'!$J7),MINUTE('ANALISE AGENTE'!$J7),0)),1,IF(OR(TIME(HOUR(KP5),MINUTE(KP5),0)=TIME(HOUR('ANALISE AGENTE'!$D7),MINUTE('ANALISE AGENTE'!$D7),0),TIME(HOUR(KP5),MINUTE(KP5),0)=TIME(HOUR('ANALISE AGENTE'!$E7),MINUTE('ANALISE AGENTE'!$E7),0)),2,IF(OR(TIME(HOUR(KP5),MINUTE(KP5),0)=TIME(HOUR('ANALISE AGENTE'!$F7),MINUTE('ANALISE AGENTE'!$F7),0),TIME(HOUR(KP5),MINUTE(KP5),0)=TIME(HOUR('ANALISE AGENTE'!$G7),MINUTE('ANALISE AGENTE'!$G7),0)),3,IF(OR(TIME(HOUR(KP5),MINUTE(KP5),0)=TIME(HOUR('ANALISE AGENTE'!$H7),MINUTE('ANALISE AGENTE'!$H7),0),TIME(HOUR(KP5),MINUTE(KP5),0)=TIME(HOUR('ANALISE AGENTE'!$I7),MINUTE('ANALISE AGENTE'!$I7),0)),2,0))))</f>
        <v>0</v>
      </c>
      <c r="KQ6" s="30">
        <f>IF(OR(TIME(HOUR(KQ5),MINUTE(KQ5),0)=TIME(HOUR('ANALISE AGENTE'!$C7),MINUTE('ANALISE AGENTE'!$C7),0),TIME(HOUR(KQ5),MINUTE(KQ5),0)=TIME(HOUR('ANALISE AGENTE'!$J7),MINUTE('ANALISE AGENTE'!$J7),0)),1,IF(OR(TIME(HOUR(KQ5),MINUTE(KQ5),0)=TIME(HOUR('ANALISE AGENTE'!$D7),MINUTE('ANALISE AGENTE'!$D7),0),TIME(HOUR(KQ5),MINUTE(KQ5),0)=TIME(HOUR('ANALISE AGENTE'!$E7),MINUTE('ANALISE AGENTE'!$E7),0)),2,IF(OR(TIME(HOUR(KQ5),MINUTE(KQ5),0)=TIME(HOUR('ANALISE AGENTE'!$F7),MINUTE('ANALISE AGENTE'!$F7),0),TIME(HOUR(KQ5),MINUTE(KQ5),0)=TIME(HOUR('ANALISE AGENTE'!$G7),MINUTE('ANALISE AGENTE'!$G7),0)),3,IF(OR(TIME(HOUR(KQ5),MINUTE(KQ5),0)=TIME(HOUR('ANALISE AGENTE'!$H7),MINUTE('ANALISE AGENTE'!$H7),0),TIME(HOUR(KQ5),MINUTE(KQ5),0)=TIME(HOUR('ANALISE AGENTE'!$I7),MINUTE('ANALISE AGENTE'!$I7),0)),2,0))))</f>
        <v>0</v>
      </c>
      <c r="KR6" s="30">
        <f>IF(OR(TIME(HOUR(KR5),MINUTE(KR5),0)=TIME(HOUR('ANALISE AGENTE'!$C7),MINUTE('ANALISE AGENTE'!$C7),0),TIME(HOUR(KR5),MINUTE(KR5),0)=TIME(HOUR('ANALISE AGENTE'!$J7),MINUTE('ANALISE AGENTE'!$J7),0)),1,IF(OR(TIME(HOUR(KR5),MINUTE(KR5),0)=TIME(HOUR('ANALISE AGENTE'!$D7),MINUTE('ANALISE AGENTE'!$D7),0),TIME(HOUR(KR5),MINUTE(KR5),0)=TIME(HOUR('ANALISE AGENTE'!$E7),MINUTE('ANALISE AGENTE'!$E7),0)),2,IF(OR(TIME(HOUR(KR5),MINUTE(KR5),0)=TIME(HOUR('ANALISE AGENTE'!$F7),MINUTE('ANALISE AGENTE'!$F7),0),TIME(HOUR(KR5),MINUTE(KR5),0)=TIME(HOUR('ANALISE AGENTE'!$G7),MINUTE('ANALISE AGENTE'!$G7),0)),3,IF(OR(TIME(HOUR(KR5),MINUTE(KR5),0)=TIME(HOUR('ANALISE AGENTE'!$H7),MINUTE('ANALISE AGENTE'!$H7),0),TIME(HOUR(KR5),MINUTE(KR5),0)=TIME(HOUR('ANALISE AGENTE'!$I7),MINUTE('ANALISE AGENTE'!$I7),0)),2,0))))</f>
        <v>0</v>
      </c>
      <c r="KS6" s="30">
        <f>IF(OR(TIME(HOUR(KS5),MINUTE(KS5),0)=TIME(HOUR('ANALISE AGENTE'!$C7),MINUTE('ANALISE AGENTE'!$C7),0),TIME(HOUR(KS5),MINUTE(KS5),0)=TIME(HOUR('ANALISE AGENTE'!$J7),MINUTE('ANALISE AGENTE'!$J7),0)),1,IF(OR(TIME(HOUR(KS5),MINUTE(KS5),0)=TIME(HOUR('ANALISE AGENTE'!$D7),MINUTE('ANALISE AGENTE'!$D7),0),TIME(HOUR(KS5),MINUTE(KS5),0)=TIME(HOUR('ANALISE AGENTE'!$E7),MINUTE('ANALISE AGENTE'!$E7),0)),2,IF(OR(TIME(HOUR(KS5),MINUTE(KS5),0)=TIME(HOUR('ANALISE AGENTE'!$F7),MINUTE('ANALISE AGENTE'!$F7),0),TIME(HOUR(KS5),MINUTE(KS5),0)=TIME(HOUR('ANALISE AGENTE'!$G7),MINUTE('ANALISE AGENTE'!$G7),0)),3,IF(OR(TIME(HOUR(KS5),MINUTE(KS5),0)=TIME(HOUR('ANALISE AGENTE'!$H7),MINUTE('ANALISE AGENTE'!$H7),0),TIME(HOUR(KS5),MINUTE(KS5),0)=TIME(HOUR('ANALISE AGENTE'!$I7),MINUTE('ANALISE AGENTE'!$I7),0)),2,0))))</f>
        <v>0</v>
      </c>
      <c r="KT6" s="30">
        <f>IF(OR(TIME(HOUR(KT5),MINUTE(KT5),0)=TIME(HOUR('ANALISE AGENTE'!$C7),MINUTE('ANALISE AGENTE'!$C7),0),TIME(HOUR(KT5),MINUTE(KT5),0)=TIME(HOUR('ANALISE AGENTE'!$J7),MINUTE('ANALISE AGENTE'!$J7),0)),1,IF(OR(TIME(HOUR(KT5),MINUTE(KT5),0)=TIME(HOUR('ANALISE AGENTE'!$D7),MINUTE('ANALISE AGENTE'!$D7),0),TIME(HOUR(KT5),MINUTE(KT5),0)=TIME(HOUR('ANALISE AGENTE'!$E7),MINUTE('ANALISE AGENTE'!$E7),0)),2,IF(OR(TIME(HOUR(KT5),MINUTE(KT5),0)=TIME(HOUR('ANALISE AGENTE'!$F7),MINUTE('ANALISE AGENTE'!$F7),0),TIME(HOUR(KT5),MINUTE(KT5),0)=TIME(HOUR('ANALISE AGENTE'!$G7),MINUTE('ANALISE AGENTE'!$G7),0)),3,IF(OR(TIME(HOUR(KT5),MINUTE(KT5),0)=TIME(HOUR('ANALISE AGENTE'!$H7),MINUTE('ANALISE AGENTE'!$H7),0),TIME(HOUR(KT5),MINUTE(KT5),0)=TIME(HOUR('ANALISE AGENTE'!$I7),MINUTE('ANALISE AGENTE'!$I7),0)),2,0))))</f>
        <v>0</v>
      </c>
      <c r="KU6" s="30">
        <f>IF(OR(TIME(HOUR(KU5),MINUTE(KU5),0)=TIME(HOUR('ANALISE AGENTE'!$C7),MINUTE('ANALISE AGENTE'!$C7),0),TIME(HOUR(KU5),MINUTE(KU5),0)=TIME(HOUR('ANALISE AGENTE'!$J7),MINUTE('ANALISE AGENTE'!$J7),0)),1,IF(OR(TIME(HOUR(KU5),MINUTE(KU5),0)=TIME(HOUR('ANALISE AGENTE'!$D7),MINUTE('ANALISE AGENTE'!$D7),0),TIME(HOUR(KU5),MINUTE(KU5),0)=TIME(HOUR('ANALISE AGENTE'!$E7),MINUTE('ANALISE AGENTE'!$E7),0)),2,IF(OR(TIME(HOUR(KU5),MINUTE(KU5),0)=TIME(HOUR('ANALISE AGENTE'!$F7),MINUTE('ANALISE AGENTE'!$F7),0),TIME(HOUR(KU5),MINUTE(KU5),0)=TIME(HOUR('ANALISE AGENTE'!$G7),MINUTE('ANALISE AGENTE'!$G7),0)),3,IF(OR(TIME(HOUR(KU5),MINUTE(KU5),0)=TIME(HOUR('ANALISE AGENTE'!$H7),MINUTE('ANALISE AGENTE'!$H7),0),TIME(HOUR(KU5),MINUTE(KU5),0)=TIME(HOUR('ANALISE AGENTE'!$I7),MINUTE('ANALISE AGENTE'!$I7),0)),2,0))))</f>
        <v>0</v>
      </c>
      <c r="KV6" s="30">
        <f>IF(OR(TIME(HOUR(KV5),MINUTE(KV5),0)=TIME(HOUR('ANALISE AGENTE'!$C7),MINUTE('ANALISE AGENTE'!$C7),0),TIME(HOUR(KV5),MINUTE(KV5),0)=TIME(HOUR('ANALISE AGENTE'!$J7),MINUTE('ANALISE AGENTE'!$J7),0)),1,IF(OR(TIME(HOUR(KV5),MINUTE(KV5),0)=TIME(HOUR('ANALISE AGENTE'!$D7),MINUTE('ANALISE AGENTE'!$D7),0),TIME(HOUR(KV5),MINUTE(KV5),0)=TIME(HOUR('ANALISE AGENTE'!$E7),MINUTE('ANALISE AGENTE'!$E7),0)),2,IF(OR(TIME(HOUR(KV5),MINUTE(KV5),0)=TIME(HOUR('ANALISE AGENTE'!$F7),MINUTE('ANALISE AGENTE'!$F7),0),TIME(HOUR(KV5),MINUTE(KV5),0)=TIME(HOUR('ANALISE AGENTE'!$G7),MINUTE('ANALISE AGENTE'!$G7),0)),3,IF(OR(TIME(HOUR(KV5),MINUTE(KV5),0)=TIME(HOUR('ANALISE AGENTE'!$H7),MINUTE('ANALISE AGENTE'!$H7),0),TIME(HOUR(KV5),MINUTE(KV5),0)=TIME(HOUR('ANALISE AGENTE'!$I7),MINUTE('ANALISE AGENTE'!$I7),0)),2,0))))</f>
        <v>0</v>
      </c>
      <c r="KW6" s="30">
        <f>IF(OR(TIME(HOUR(KW5),MINUTE(KW5),0)=TIME(HOUR('ANALISE AGENTE'!$C7),MINUTE('ANALISE AGENTE'!$C7),0),TIME(HOUR(KW5),MINUTE(KW5),0)=TIME(HOUR('ANALISE AGENTE'!$J7),MINUTE('ANALISE AGENTE'!$J7),0)),1,IF(OR(TIME(HOUR(KW5),MINUTE(KW5),0)=TIME(HOUR('ANALISE AGENTE'!$D7),MINUTE('ANALISE AGENTE'!$D7),0),TIME(HOUR(KW5),MINUTE(KW5),0)=TIME(HOUR('ANALISE AGENTE'!$E7),MINUTE('ANALISE AGENTE'!$E7),0)),2,IF(OR(TIME(HOUR(KW5),MINUTE(KW5),0)=TIME(HOUR('ANALISE AGENTE'!$F7),MINUTE('ANALISE AGENTE'!$F7),0),TIME(HOUR(KW5),MINUTE(KW5),0)=TIME(HOUR('ANALISE AGENTE'!$G7),MINUTE('ANALISE AGENTE'!$G7),0)),3,IF(OR(TIME(HOUR(KW5),MINUTE(KW5),0)=TIME(HOUR('ANALISE AGENTE'!$H7),MINUTE('ANALISE AGENTE'!$H7),0),TIME(HOUR(KW5),MINUTE(KW5),0)=TIME(HOUR('ANALISE AGENTE'!$I7),MINUTE('ANALISE AGENTE'!$I7),0)),2,0))))</f>
        <v>0</v>
      </c>
      <c r="KX6" s="30">
        <f>IF(OR(TIME(HOUR(KX5),MINUTE(KX5),0)=TIME(HOUR('ANALISE AGENTE'!$C7),MINUTE('ANALISE AGENTE'!$C7),0),TIME(HOUR(KX5),MINUTE(KX5),0)=TIME(HOUR('ANALISE AGENTE'!$J7),MINUTE('ANALISE AGENTE'!$J7),0)),1,IF(OR(TIME(HOUR(KX5),MINUTE(KX5),0)=TIME(HOUR('ANALISE AGENTE'!$D7),MINUTE('ANALISE AGENTE'!$D7),0),TIME(HOUR(KX5),MINUTE(KX5),0)=TIME(HOUR('ANALISE AGENTE'!$E7),MINUTE('ANALISE AGENTE'!$E7),0)),2,IF(OR(TIME(HOUR(KX5),MINUTE(KX5),0)=TIME(HOUR('ANALISE AGENTE'!$F7),MINUTE('ANALISE AGENTE'!$F7),0),TIME(HOUR(KX5),MINUTE(KX5),0)=TIME(HOUR('ANALISE AGENTE'!$G7),MINUTE('ANALISE AGENTE'!$G7),0)),3,IF(OR(TIME(HOUR(KX5),MINUTE(KX5),0)=TIME(HOUR('ANALISE AGENTE'!$H7),MINUTE('ANALISE AGENTE'!$H7),0),TIME(HOUR(KX5),MINUTE(KX5),0)=TIME(HOUR('ANALISE AGENTE'!$I7),MINUTE('ANALISE AGENTE'!$I7),0)),2,0))))</f>
        <v>0</v>
      </c>
      <c r="KY6" s="30">
        <f>IF(OR(TIME(HOUR(KY5),MINUTE(KY5),0)=TIME(HOUR('ANALISE AGENTE'!$C7),MINUTE('ANALISE AGENTE'!$C7),0),TIME(HOUR(KY5),MINUTE(KY5),0)=TIME(HOUR('ANALISE AGENTE'!$J7),MINUTE('ANALISE AGENTE'!$J7),0)),1,IF(OR(TIME(HOUR(KY5),MINUTE(KY5),0)=TIME(HOUR('ANALISE AGENTE'!$D7),MINUTE('ANALISE AGENTE'!$D7),0),TIME(HOUR(KY5),MINUTE(KY5),0)=TIME(HOUR('ANALISE AGENTE'!$E7),MINUTE('ANALISE AGENTE'!$E7),0)),2,IF(OR(TIME(HOUR(KY5),MINUTE(KY5),0)=TIME(HOUR('ANALISE AGENTE'!$F7),MINUTE('ANALISE AGENTE'!$F7),0),TIME(HOUR(KY5),MINUTE(KY5),0)=TIME(HOUR('ANALISE AGENTE'!$G7),MINUTE('ANALISE AGENTE'!$G7),0)),3,IF(OR(TIME(HOUR(KY5),MINUTE(KY5),0)=TIME(HOUR('ANALISE AGENTE'!$H7),MINUTE('ANALISE AGENTE'!$H7),0),TIME(HOUR(KY5),MINUTE(KY5),0)=TIME(HOUR('ANALISE AGENTE'!$I7),MINUTE('ANALISE AGENTE'!$I7),0)),2,0))))</f>
        <v>0</v>
      </c>
      <c r="KZ6" s="30">
        <f>IF(OR(TIME(HOUR(KZ5),MINUTE(KZ5),0)=TIME(HOUR('ANALISE AGENTE'!$C7),MINUTE('ANALISE AGENTE'!$C7),0),TIME(HOUR(KZ5),MINUTE(KZ5),0)=TIME(HOUR('ANALISE AGENTE'!$J7),MINUTE('ANALISE AGENTE'!$J7),0)),1,IF(OR(TIME(HOUR(KZ5),MINUTE(KZ5),0)=TIME(HOUR('ANALISE AGENTE'!$D7),MINUTE('ANALISE AGENTE'!$D7),0),TIME(HOUR(KZ5),MINUTE(KZ5),0)=TIME(HOUR('ANALISE AGENTE'!$E7),MINUTE('ANALISE AGENTE'!$E7),0)),2,IF(OR(TIME(HOUR(KZ5),MINUTE(KZ5),0)=TIME(HOUR('ANALISE AGENTE'!$F7),MINUTE('ANALISE AGENTE'!$F7),0),TIME(HOUR(KZ5),MINUTE(KZ5),0)=TIME(HOUR('ANALISE AGENTE'!$G7),MINUTE('ANALISE AGENTE'!$G7),0)),3,IF(OR(TIME(HOUR(KZ5),MINUTE(KZ5),0)=TIME(HOUR('ANALISE AGENTE'!$H7),MINUTE('ANALISE AGENTE'!$H7),0),TIME(HOUR(KZ5),MINUTE(KZ5),0)=TIME(HOUR('ANALISE AGENTE'!$I7),MINUTE('ANALISE AGENTE'!$I7),0)),2,0))))</f>
        <v>0</v>
      </c>
      <c r="LA6" s="30">
        <f>IF(OR(TIME(HOUR(LA5),MINUTE(LA5),0)=TIME(HOUR('ANALISE AGENTE'!$C7),MINUTE('ANALISE AGENTE'!$C7),0),TIME(HOUR(LA5),MINUTE(LA5),0)=TIME(HOUR('ANALISE AGENTE'!$J7),MINUTE('ANALISE AGENTE'!$J7),0)),1,IF(OR(TIME(HOUR(LA5),MINUTE(LA5),0)=TIME(HOUR('ANALISE AGENTE'!$D7),MINUTE('ANALISE AGENTE'!$D7),0),TIME(HOUR(LA5),MINUTE(LA5),0)=TIME(HOUR('ANALISE AGENTE'!$E7),MINUTE('ANALISE AGENTE'!$E7),0)),2,IF(OR(TIME(HOUR(LA5),MINUTE(LA5),0)=TIME(HOUR('ANALISE AGENTE'!$F7),MINUTE('ANALISE AGENTE'!$F7),0),TIME(HOUR(LA5),MINUTE(LA5),0)=TIME(HOUR('ANALISE AGENTE'!$G7),MINUTE('ANALISE AGENTE'!$G7),0)),3,IF(OR(TIME(HOUR(LA5),MINUTE(LA5),0)=TIME(HOUR('ANALISE AGENTE'!$H7),MINUTE('ANALISE AGENTE'!$H7),0),TIME(HOUR(LA5),MINUTE(LA5),0)=TIME(HOUR('ANALISE AGENTE'!$I7),MINUTE('ANALISE AGENTE'!$I7),0)),2,0))))</f>
        <v>0</v>
      </c>
      <c r="LB6" s="30">
        <f>IF(OR(TIME(HOUR(LB5),MINUTE(LB5),0)=TIME(HOUR('ANALISE AGENTE'!$C7),MINUTE('ANALISE AGENTE'!$C7),0),TIME(HOUR(LB5),MINUTE(LB5),0)=TIME(HOUR('ANALISE AGENTE'!$J7),MINUTE('ANALISE AGENTE'!$J7),0)),1,IF(OR(TIME(HOUR(LB5),MINUTE(LB5),0)=TIME(HOUR('ANALISE AGENTE'!$D7),MINUTE('ANALISE AGENTE'!$D7),0),TIME(HOUR(LB5),MINUTE(LB5),0)=TIME(HOUR('ANALISE AGENTE'!$E7),MINUTE('ANALISE AGENTE'!$E7),0)),2,IF(OR(TIME(HOUR(LB5),MINUTE(LB5),0)=TIME(HOUR('ANALISE AGENTE'!$F7),MINUTE('ANALISE AGENTE'!$F7),0),TIME(HOUR(LB5),MINUTE(LB5),0)=TIME(HOUR('ANALISE AGENTE'!$G7),MINUTE('ANALISE AGENTE'!$G7),0)),3,IF(OR(TIME(HOUR(LB5),MINUTE(LB5),0)=TIME(HOUR('ANALISE AGENTE'!$H7),MINUTE('ANALISE AGENTE'!$H7),0),TIME(HOUR(LB5),MINUTE(LB5),0)=TIME(HOUR('ANALISE AGENTE'!$I7),MINUTE('ANALISE AGENTE'!$I7),0)),2,0))))</f>
        <v>0</v>
      </c>
      <c r="LC6" s="30">
        <f>IF(OR(TIME(HOUR(LC5),MINUTE(LC5),0)=TIME(HOUR('ANALISE AGENTE'!$C7),MINUTE('ANALISE AGENTE'!$C7),0),TIME(HOUR(LC5),MINUTE(LC5),0)=TIME(HOUR('ANALISE AGENTE'!$J7),MINUTE('ANALISE AGENTE'!$J7),0)),1,IF(OR(TIME(HOUR(LC5),MINUTE(LC5),0)=TIME(HOUR('ANALISE AGENTE'!$D7),MINUTE('ANALISE AGENTE'!$D7),0),TIME(HOUR(LC5),MINUTE(LC5),0)=TIME(HOUR('ANALISE AGENTE'!$E7),MINUTE('ANALISE AGENTE'!$E7),0)),2,IF(OR(TIME(HOUR(LC5),MINUTE(LC5),0)=TIME(HOUR('ANALISE AGENTE'!$F7),MINUTE('ANALISE AGENTE'!$F7),0),TIME(HOUR(LC5),MINUTE(LC5),0)=TIME(HOUR('ANALISE AGENTE'!$G7),MINUTE('ANALISE AGENTE'!$G7),0)),3,IF(OR(TIME(HOUR(LC5),MINUTE(LC5),0)=TIME(HOUR('ANALISE AGENTE'!$H7),MINUTE('ANALISE AGENTE'!$H7),0),TIME(HOUR(LC5),MINUTE(LC5),0)=TIME(HOUR('ANALISE AGENTE'!$I7),MINUTE('ANALISE AGENTE'!$I7),0)),2,0))))</f>
        <v>0</v>
      </c>
      <c r="LD6" s="30">
        <f>IF(OR(TIME(HOUR(LD5),MINUTE(LD5),0)=TIME(HOUR('ANALISE AGENTE'!$C7),MINUTE('ANALISE AGENTE'!$C7),0),TIME(HOUR(LD5),MINUTE(LD5),0)=TIME(HOUR('ANALISE AGENTE'!$J7),MINUTE('ANALISE AGENTE'!$J7),0)),1,IF(OR(TIME(HOUR(LD5),MINUTE(LD5),0)=TIME(HOUR('ANALISE AGENTE'!$D7),MINUTE('ANALISE AGENTE'!$D7),0),TIME(HOUR(LD5),MINUTE(LD5),0)=TIME(HOUR('ANALISE AGENTE'!$E7),MINUTE('ANALISE AGENTE'!$E7),0)),2,IF(OR(TIME(HOUR(LD5),MINUTE(LD5),0)=TIME(HOUR('ANALISE AGENTE'!$F7),MINUTE('ANALISE AGENTE'!$F7),0),TIME(HOUR(LD5),MINUTE(LD5),0)=TIME(HOUR('ANALISE AGENTE'!$G7),MINUTE('ANALISE AGENTE'!$G7),0)),3,IF(OR(TIME(HOUR(LD5),MINUTE(LD5),0)=TIME(HOUR('ANALISE AGENTE'!$H7),MINUTE('ANALISE AGENTE'!$H7),0),TIME(HOUR(LD5),MINUTE(LD5),0)=TIME(HOUR('ANALISE AGENTE'!$I7),MINUTE('ANALISE AGENTE'!$I7),0)),2,0))))</f>
        <v>0</v>
      </c>
      <c r="LE6" s="30">
        <f>IF(OR(TIME(HOUR(LE5),MINUTE(LE5),0)=TIME(HOUR('ANALISE AGENTE'!$C7),MINUTE('ANALISE AGENTE'!$C7),0),TIME(HOUR(LE5),MINUTE(LE5),0)=TIME(HOUR('ANALISE AGENTE'!$J7),MINUTE('ANALISE AGENTE'!$J7),0)),1,IF(OR(TIME(HOUR(LE5),MINUTE(LE5),0)=TIME(HOUR('ANALISE AGENTE'!$D7),MINUTE('ANALISE AGENTE'!$D7),0),TIME(HOUR(LE5),MINUTE(LE5),0)=TIME(HOUR('ANALISE AGENTE'!$E7),MINUTE('ANALISE AGENTE'!$E7),0)),2,IF(OR(TIME(HOUR(LE5),MINUTE(LE5),0)=TIME(HOUR('ANALISE AGENTE'!$F7),MINUTE('ANALISE AGENTE'!$F7),0),TIME(HOUR(LE5),MINUTE(LE5),0)=TIME(HOUR('ANALISE AGENTE'!$G7),MINUTE('ANALISE AGENTE'!$G7),0)),3,IF(OR(TIME(HOUR(LE5),MINUTE(LE5),0)=TIME(HOUR('ANALISE AGENTE'!$H7),MINUTE('ANALISE AGENTE'!$H7),0),TIME(HOUR(LE5),MINUTE(LE5),0)=TIME(HOUR('ANALISE AGENTE'!$I7),MINUTE('ANALISE AGENTE'!$I7),0)),2,0))))</f>
        <v>0</v>
      </c>
      <c r="LF6" s="30">
        <f>IF(OR(TIME(HOUR(LF5),MINUTE(LF5),0)=TIME(HOUR('ANALISE AGENTE'!$C7),MINUTE('ANALISE AGENTE'!$C7),0),TIME(HOUR(LF5),MINUTE(LF5),0)=TIME(HOUR('ANALISE AGENTE'!$J7),MINUTE('ANALISE AGENTE'!$J7),0)),1,IF(OR(TIME(HOUR(LF5),MINUTE(LF5),0)=TIME(HOUR('ANALISE AGENTE'!$D7),MINUTE('ANALISE AGENTE'!$D7),0),TIME(HOUR(LF5),MINUTE(LF5),0)=TIME(HOUR('ANALISE AGENTE'!$E7),MINUTE('ANALISE AGENTE'!$E7),0)),2,IF(OR(TIME(HOUR(LF5),MINUTE(LF5),0)=TIME(HOUR('ANALISE AGENTE'!$F7),MINUTE('ANALISE AGENTE'!$F7),0),TIME(HOUR(LF5),MINUTE(LF5),0)=TIME(HOUR('ANALISE AGENTE'!$G7),MINUTE('ANALISE AGENTE'!$G7),0)),3,IF(OR(TIME(HOUR(LF5),MINUTE(LF5),0)=TIME(HOUR('ANALISE AGENTE'!$H7),MINUTE('ANALISE AGENTE'!$H7),0),TIME(HOUR(LF5),MINUTE(LF5),0)=TIME(HOUR('ANALISE AGENTE'!$I7),MINUTE('ANALISE AGENTE'!$I7),0)),2,0))))</f>
        <v>3</v>
      </c>
      <c r="LG6" s="30">
        <f>IF(OR(TIME(HOUR(LG5),MINUTE(LG5),0)=TIME(HOUR('ANALISE AGENTE'!$C7),MINUTE('ANALISE AGENTE'!$C7),0),TIME(HOUR(LG5),MINUTE(LG5),0)=TIME(HOUR('ANALISE AGENTE'!$J7),MINUTE('ANALISE AGENTE'!$J7),0)),1,IF(OR(TIME(HOUR(LG5),MINUTE(LG5),0)=TIME(HOUR('ANALISE AGENTE'!$D7),MINUTE('ANALISE AGENTE'!$D7),0),TIME(HOUR(LG5),MINUTE(LG5),0)=TIME(HOUR('ANALISE AGENTE'!$E7),MINUTE('ANALISE AGENTE'!$E7),0)),2,IF(OR(TIME(HOUR(LG5),MINUTE(LG5),0)=TIME(HOUR('ANALISE AGENTE'!$F7),MINUTE('ANALISE AGENTE'!$F7),0),TIME(HOUR(LG5),MINUTE(LG5),0)=TIME(HOUR('ANALISE AGENTE'!$G7),MINUTE('ANALISE AGENTE'!$G7),0)),3,IF(OR(TIME(HOUR(LG5),MINUTE(LG5),0)=TIME(HOUR('ANALISE AGENTE'!$H7),MINUTE('ANALISE AGENTE'!$H7),0),TIME(HOUR(LG5),MINUTE(LG5),0)=TIME(HOUR('ANALISE AGENTE'!$I7),MINUTE('ANALISE AGENTE'!$I7),0)),2,0))))</f>
        <v>0</v>
      </c>
      <c r="LH6" s="30">
        <f>IF(OR(TIME(HOUR(LH5),MINUTE(LH5),0)=TIME(HOUR('ANALISE AGENTE'!$C7),MINUTE('ANALISE AGENTE'!$C7),0),TIME(HOUR(LH5),MINUTE(LH5),0)=TIME(HOUR('ANALISE AGENTE'!$J7),MINUTE('ANALISE AGENTE'!$J7),0)),1,IF(OR(TIME(HOUR(LH5),MINUTE(LH5),0)=TIME(HOUR('ANALISE AGENTE'!$D7),MINUTE('ANALISE AGENTE'!$D7),0),TIME(HOUR(LH5),MINUTE(LH5),0)=TIME(HOUR('ANALISE AGENTE'!$E7),MINUTE('ANALISE AGENTE'!$E7),0)),2,IF(OR(TIME(HOUR(LH5),MINUTE(LH5),0)=TIME(HOUR('ANALISE AGENTE'!$F7),MINUTE('ANALISE AGENTE'!$F7),0),TIME(HOUR(LH5),MINUTE(LH5),0)=TIME(HOUR('ANALISE AGENTE'!$G7),MINUTE('ANALISE AGENTE'!$G7),0)),3,IF(OR(TIME(HOUR(LH5),MINUTE(LH5),0)=TIME(HOUR('ANALISE AGENTE'!$H7),MINUTE('ANALISE AGENTE'!$H7),0),TIME(HOUR(LH5),MINUTE(LH5),0)=TIME(HOUR('ANALISE AGENTE'!$I7),MINUTE('ANALISE AGENTE'!$I7),0)),2,0))))</f>
        <v>0</v>
      </c>
      <c r="LI6" s="30">
        <f>IF(OR(TIME(HOUR(LI5),MINUTE(LI5),0)=TIME(HOUR('ANALISE AGENTE'!$C7),MINUTE('ANALISE AGENTE'!$C7),0),TIME(HOUR(LI5),MINUTE(LI5),0)=TIME(HOUR('ANALISE AGENTE'!$J7),MINUTE('ANALISE AGENTE'!$J7),0)),1,IF(OR(TIME(HOUR(LI5),MINUTE(LI5),0)=TIME(HOUR('ANALISE AGENTE'!$D7),MINUTE('ANALISE AGENTE'!$D7),0),TIME(HOUR(LI5),MINUTE(LI5),0)=TIME(HOUR('ANALISE AGENTE'!$E7),MINUTE('ANALISE AGENTE'!$E7),0)),2,IF(OR(TIME(HOUR(LI5),MINUTE(LI5),0)=TIME(HOUR('ANALISE AGENTE'!$F7),MINUTE('ANALISE AGENTE'!$F7),0),TIME(HOUR(LI5),MINUTE(LI5),0)=TIME(HOUR('ANALISE AGENTE'!$G7),MINUTE('ANALISE AGENTE'!$G7),0)),3,IF(OR(TIME(HOUR(LI5),MINUTE(LI5),0)=TIME(HOUR('ANALISE AGENTE'!$H7),MINUTE('ANALISE AGENTE'!$H7),0),TIME(HOUR(LI5),MINUTE(LI5),0)=TIME(HOUR('ANALISE AGENTE'!$I7),MINUTE('ANALISE AGENTE'!$I7),0)),2,0))))</f>
        <v>0</v>
      </c>
      <c r="LJ6" s="30">
        <f>IF(OR(TIME(HOUR(LJ5),MINUTE(LJ5),0)=TIME(HOUR('ANALISE AGENTE'!$C7),MINUTE('ANALISE AGENTE'!$C7),0),TIME(HOUR(LJ5),MINUTE(LJ5),0)=TIME(HOUR('ANALISE AGENTE'!$J7),MINUTE('ANALISE AGENTE'!$J7),0)),1,IF(OR(TIME(HOUR(LJ5),MINUTE(LJ5),0)=TIME(HOUR('ANALISE AGENTE'!$D7),MINUTE('ANALISE AGENTE'!$D7),0),TIME(HOUR(LJ5),MINUTE(LJ5),0)=TIME(HOUR('ANALISE AGENTE'!$E7),MINUTE('ANALISE AGENTE'!$E7),0)),2,IF(OR(TIME(HOUR(LJ5),MINUTE(LJ5),0)=TIME(HOUR('ANALISE AGENTE'!$F7),MINUTE('ANALISE AGENTE'!$F7),0),TIME(HOUR(LJ5),MINUTE(LJ5),0)=TIME(HOUR('ANALISE AGENTE'!$G7),MINUTE('ANALISE AGENTE'!$G7),0)),3,IF(OR(TIME(HOUR(LJ5),MINUTE(LJ5),0)=TIME(HOUR('ANALISE AGENTE'!$H7),MINUTE('ANALISE AGENTE'!$H7),0),TIME(HOUR(LJ5),MINUTE(LJ5),0)=TIME(HOUR('ANALISE AGENTE'!$I7),MINUTE('ANALISE AGENTE'!$I7),0)),2,0))))</f>
        <v>0</v>
      </c>
      <c r="LK6" s="30">
        <f>IF(OR(TIME(HOUR(LK5),MINUTE(LK5),0)=TIME(HOUR('ANALISE AGENTE'!$C7),MINUTE('ANALISE AGENTE'!$C7),0),TIME(HOUR(LK5),MINUTE(LK5),0)=TIME(HOUR('ANALISE AGENTE'!$J7),MINUTE('ANALISE AGENTE'!$J7),0)),1,IF(OR(TIME(HOUR(LK5),MINUTE(LK5),0)=TIME(HOUR('ANALISE AGENTE'!$D7),MINUTE('ANALISE AGENTE'!$D7),0),TIME(HOUR(LK5),MINUTE(LK5),0)=TIME(HOUR('ANALISE AGENTE'!$E7),MINUTE('ANALISE AGENTE'!$E7),0)),2,IF(OR(TIME(HOUR(LK5),MINUTE(LK5),0)=TIME(HOUR('ANALISE AGENTE'!$F7),MINUTE('ANALISE AGENTE'!$F7),0),TIME(HOUR(LK5),MINUTE(LK5),0)=TIME(HOUR('ANALISE AGENTE'!$G7),MINUTE('ANALISE AGENTE'!$G7),0)),3,IF(OR(TIME(HOUR(LK5),MINUTE(LK5),0)=TIME(HOUR('ANALISE AGENTE'!$H7),MINUTE('ANALISE AGENTE'!$H7),0),TIME(HOUR(LK5),MINUTE(LK5),0)=TIME(HOUR('ANALISE AGENTE'!$I7),MINUTE('ANALISE AGENTE'!$I7),0)),2,0))))</f>
        <v>0</v>
      </c>
      <c r="LL6" s="30">
        <f>IF(OR(TIME(HOUR(LL5),MINUTE(LL5),0)=TIME(HOUR('ANALISE AGENTE'!$C7),MINUTE('ANALISE AGENTE'!$C7),0),TIME(HOUR(LL5),MINUTE(LL5),0)=TIME(HOUR('ANALISE AGENTE'!$J7),MINUTE('ANALISE AGENTE'!$J7),0)),1,IF(OR(TIME(HOUR(LL5),MINUTE(LL5),0)=TIME(HOUR('ANALISE AGENTE'!$D7),MINUTE('ANALISE AGENTE'!$D7),0),TIME(HOUR(LL5),MINUTE(LL5),0)=TIME(HOUR('ANALISE AGENTE'!$E7),MINUTE('ANALISE AGENTE'!$E7),0)),2,IF(OR(TIME(HOUR(LL5),MINUTE(LL5),0)=TIME(HOUR('ANALISE AGENTE'!$F7),MINUTE('ANALISE AGENTE'!$F7),0),TIME(HOUR(LL5),MINUTE(LL5),0)=TIME(HOUR('ANALISE AGENTE'!$G7),MINUTE('ANALISE AGENTE'!$G7),0)),3,IF(OR(TIME(HOUR(LL5),MINUTE(LL5),0)=TIME(HOUR('ANALISE AGENTE'!$H7),MINUTE('ANALISE AGENTE'!$H7),0),TIME(HOUR(LL5),MINUTE(LL5),0)=TIME(HOUR('ANALISE AGENTE'!$I7),MINUTE('ANALISE AGENTE'!$I7),0)),2,0))))</f>
        <v>0</v>
      </c>
      <c r="LM6" s="30">
        <f>IF(OR(TIME(HOUR(LM5),MINUTE(LM5),0)=TIME(HOUR('ANALISE AGENTE'!$C7),MINUTE('ANALISE AGENTE'!$C7),0),TIME(HOUR(LM5),MINUTE(LM5),0)=TIME(HOUR('ANALISE AGENTE'!$J7),MINUTE('ANALISE AGENTE'!$J7),0)),1,IF(OR(TIME(HOUR(LM5),MINUTE(LM5),0)=TIME(HOUR('ANALISE AGENTE'!$D7),MINUTE('ANALISE AGENTE'!$D7),0),TIME(HOUR(LM5),MINUTE(LM5),0)=TIME(HOUR('ANALISE AGENTE'!$E7),MINUTE('ANALISE AGENTE'!$E7),0)),2,IF(OR(TIME(HOUR(LM5),MINUTE(LM5),0)=TIME(HOUR('ANALISE AGENTE'!$F7),MINUTE('ANALISE AGENTE'!$F7),0),TIME(HOUR(LM5),MINUTE(LM5),0)=TIME(HOUR('ANALISE AGENTE'!$G7),MINUTE('ANALISE AGENTE'!$G7),0)),3,IF(OR(TIME(HOUR(LM5),MINUTE(LM5),0)=TIME(HOUR('ANALISE AGENTE'!$H7),MINUTE('ANALISE AGENTE'!$H7),0),TIME(HOUR(LM5),MINUTE(LM5),0)=TIME(HOUR('ANALISE AGENTE'!$I7),MINUTE('ANALISE AGENTE'!$I7),0)),2,0))))</f>
        <v>0</v>
      </c>
      <c r="LN6" s="30">
        <f>IF(OR(TIME(HOUR(LN5),MINUTE(LN5),0)=TIME(HOUR('ANALISE AGENTE'!$C7),MINUTE('ANALISE AGENTE'!$C7),0),TIME(HOUR(LN5),MINUTE(LN5),0)=TIME(HOUR('ANALISE AGENTE'!$J7),MINUTE('ANALISE AGENTE'!$J7),0)),1,IF(OR(TIME(HOUR(LN5),MINUTE(LN5),0)=TIME(HOUR('ANALISE AGENTE'!$D7),MINUTE('ANALISE AGENTE'!$D7),0),TIME(HOUR(LN5),MINUTE(LN5),0)=TIME(HOUR('ANALISE AGENTE'!$E7),MINUTE('ANALISE AGENTE'!$E7),0)),2,IF(OR(TIME(HOUR(LN5),MINUTE(LN5),0)=TIME(HOUR('ANALISE AGENTE'!$F7),MINUTE('ANALISE AGENTE'!$F7),0),TIME(HOUR(LN5),MINUTE(LN5),0)=TIME(HOUR('ANALISE AGENTE'!$G7),MINUTE('ANALISE AGENTE'!$G7),0)),3,IF(OR(TIME(HOUR(LN5),MINUTE(LN5),0)=TIME(HOUR('ANALISE AGENTE'!$H7),MINUTE('ANALISE AGENTE'!$H7),0),TIME(HOUR(LN5),MINUTE(LN5),0)=TIME(HOUR('ANALISE AGENTE'!$I7),MINUTE('ANALISE AGENTE'!$I7),0)),2,0))))</f>
        <v>0</v>
      </c>
      <c r="LO6" s="30">
        <f>IF(OR(TIME(HOUR(LO5),MINUTE(LO5),0)=TIME(HOUR('ANALISE AGENTE'!$C7),MINUTE('ANALISE AGENTE'!$C7),0),TIME(HOUR(LO5),MINUTE(LO5),0)=TIME(HOUR('ANALISE AGENTE'!$J7),MINUTE('ANALISE AGENTE'!$J7),0)),1,IF(OR(TIME(HOUR(LO5),MINUTE(LO5),0)=TIME(HOUR('ANALISE AGENTE'!$D7),MINUTE('ANALISE AGENTE'!$D7),0),TIME(HOUR(LO5),MINUTE(LO5),0)=TIME(HOUR('ANALISE AGENTE'!$E7),MINUTE('ANALISE AGENTE'!$E7),0)),2,IF(OR(TIME(HOUR(LO5),MINUTE(LO5),0)=TIME(HOUR('ANALISE AGENTE'!$F7),MINUTE('ANALISE AGENTE'!$F7),0),TIME(HOUR(LO5),MINUTE(LO5),0)=TIME(HOUR('ANALISE AGENTE'!$G7),MINUTE('ANALISE AGENTE'!$G7),0)),3,IF(OR(TIME(HOUR(LO5),MINUTE(LO5),0)=TIME(HOUR('ANALISE AGENTE'!$H7),MINUTE('ANALISE AGENTE'!$H7),0),TIME(HOUR(LO5),MINUTE(LO5),0)=TIME(HOUR('ANALISE AGENTE'!$I7),MINUTE('ANALISE AGENTE'!$I7),0)),2,0))))</f>
        <v>0</v>
      </c>
      <c r="LP6" s="30">
        <f>IF(OR(TIME(HOUR(LP5),MINUTE(LP5),0)=TIME(HOUR('ANALISE AGENTE'!$C7),MINUTE('ANALISE AGENTE'!$C7),0),TIME(HOUR(LP5),MINUTE(LP5),0)=TIME(HOUR('ANALISE AGENTE'!$J7),MINUTE('ANALISE AGENTE'!$J7),0)),1,IF(OR(TIME(HOUR(LP5),MINUTE(LP5),0)=TIME(HOUR('ANALISE AGENTE'!$D7),MINUTE('ANALISE AGENTE'!$D7),0),TIME(HOUR(LP5),MINUTE(LP5),0)=TIME(HOUR('ANALISE AGENTE'!$E7),MINUTE('ANALISE AGENTE'!$E7),0)),2,IF(OR(TIME(HOUR(LP5),MINUTE(LP5),0)=TIME(HOUR('ANALISE AGENTE'!$F7),MINUTE('ANALISE AGENTE'!$F7),0),TIME(HOUR(LP5),MINUTE(LP5),0)=TIME(HOUR('ANALISE AGENTE'!$G7),MINUTE('ANALISE AGENTE'!$G7),0)),3,IF(OR(TIME(HOUR(LP5),MINUTE(LP5),0)=TIME(HOUR('ANALISE AGENTE'!$H7),MINUTE('ANALISE AGENTE'!$H7),0),TIME(HOUR(LP5),MINUTE(LP5),0)=TIME(HOUR('ANALISE AGENTE'!$I7),MINUTE('ANALISE AGENTE'!$I7),0)),2,0))))</f>
        <v>0</v>
      </c>
      <c r="LQ6" s="30">
        <f>IF(OR(TIME(HOUR(LQ5),MINUTE(LQ5),0)=TIME(HOUR('ANALISE AGENTE'!$C7),MINUTE('ANALISE AGENTE'!$C7),0),TIME(HOUR(LQ5),MINUTE(LQ5),0)=TIME(HOUR('ANALISE AGENTE'!$J7),MINUTE('ANALISE AGENTE'!$J7),0)),1,IF(OR(TIME(HOUR(LQ5),MINUTE(LQ5),0)=TIME(HOUR('ANALISE AGENTE'!$D7),MINUTE('ANALISE AGENTE'!$D7),0),TIME(HOUR(LQ5),MINUTE(LQ5),0)=TIME(HOUR('ANALISE AGENTE'!$E7),MINUTE('ANALISE AGENTE'!$E7),0)),2,IF(OR(TIME(HOUR(LQ5),MINUTE(LQ5),0)=TIME(HOUR('ANALISE AGENTE'!$F7),MINUTE('ANALISE AGENTE'!$F7),0),TIME(HOUR(LQ5),MINUTE(LQ5),0)=TIME(HOUR('ANALISE AGENTE'!$G7),MINUTE('ANALISE AGENTE'!$G7),0)),3,IF(OR(TIME(HOUR(LQ5),MINUTE(LQ5),0)=TIME(HOUR('ANALISE AGENTE'!$H7),MINUTE('ANALISE AGENTE'!$H7),0),TIME(HOUR(LQ5),MINUTE(LQ5),0)=TIME(HOUR('ANALISE AGENTE'!$I7),MINUTE('ANALISE AGENTE'!$I7),0)),2,0))))</f>
        <v>0</v>
      </c>
      <c r="LR6" s="30">
        <f>IF(OR(TIME(HOUR(LR5),MINUTE(LR5),0)=TIME(HOUR('ANALISE AGENTE'!$C7),MINUTE('ANALISE AGENTE'!$C7),0),TIME(HOUR(LR5),MINUTE(LR5),0)=TIME(HOUR('ANALISE AGENTE'!$J7),MINUTE('ANALISE AGENTE'!$J7),0)),1,IF(OR(TIME(HOUR(LR5),MINUTE(LR5),0)=TIME(HOUR('ANALISE AGENTE'!$D7),MINUTE('ANALISE AGENTE'!$D7),0),TIME(HOUR(LR5),MINUTE(LR5),0)=TIME(HOUR('ANALISE AGENTE'!$E7),MINUTE('ANALISE AGENTE'!$E7),0)),2,IF(OR(TIME(HOUR(LR5),MINUTE(LR5),0)=TIME(HOUR('ANALISE AGENTE'!$F7),MINUTE('ANALISE AGENTE'!$F7),0),TIME(HOUR(LR5),MINUTE(LR5),0)=TIME(HOUR('ANALISE AGENTE'!$G7),MINUTE('ANALISE AGENTE'!$G7),0)),3,IF(OR(TIME(HOUR(LR5),MINUTE(LR5),0)=TIME(HOUR('ANALISE AGENTE'!$H7),MINUTE('ANALISE AGENTE'!$H7),0),TIME(HOUR(LR5),MINUTE(LR5),0)=TIME(HOUR('ANALISE AGENTE'!$I7),MINUTE('ANALISE AGENTE'!$I7),0)),2,0))))</f>
        <v>0</v>
      </c>
      <c r="LS6" s="30">
        <f>IF(OR(TIME(HOUR(LS5),MINUTE(LS5),0)=TIME(HOUR('ANALISE AGENTE'!$C7),MINUTE('ANALISE AGENTE'!$C7),0),TIME(HOUR(LS5),MINUTE(LS5),0)=TIME(HOUR('ANALISE AGENTE'!$J7),MINUTE('ANALISE AGENTE'!$J7),0)),1,IF(OR(TIME(HOUR(LS5),MINUTE(LS5),0)=TIME(HOUR('ANALISE AGENTE'!$D7),MINUTE('ANALISE AGENTE'!$D7),0),TIME(HOUR(LS5),MINUTE(LS5),0)=TIME(HOUR('ANALISE AGENTE'!$E7),MINUTE('ANALISE AGENTE'!$E7),0)),2,IF(OR(TIME(HOUR(LS5),MINUTE(LS5),0)=TIME(HOUR('ANALISE AGENTE'!$F7),MINUTE('ANALISE AGENTE'!$F7),0),TIME(HOUR(LS5),MINUTE(LS5),0)=TIME(HOUR('ANALISE AGENTE'!$G7),MINUTE('ANALISE AGENTE'!$G7),0)),3,IF(OR(TIME(HOUR(LS5),MINUTE(LS5),0)=TIME(HOUR('ANALISE AGENTE'!$H7),MINUTE('ANALISE AGENTE'!$H7),0),TIME(HOUR(LS5),MINUTE(LS5),0)=TIME(HOUR('ANALISE AGENTE'!$I7),MINUTE('ANALISE AGENTE'!$I7),0)),2,0))))</f>
        <v>0</v>
      </c>
      <c r="LT6" s="30">
        <f>IF(OR(TIME(HOUR(LT5),MINUTE(LT5),0)=TIME(HOUR('ANALISE AGENTE'!$C7),MINUTE('ANALISE AGENTE'!$C7),0),TIME(HOUR(LT5),MINUTE(LT5),0)=TIME(HOUR('ANALISE AGENTE'!$J7),MINUTE('ANALISE AGENTE'!$J7),0)),1,IF(OR(TIME(HOUR(LT5),MINUTE(LT5),0)=TIME(HOUR('ANALISE AGENTE'!$D7),MINUTE('ANALISE AGENTE'!$D7),0),TIME(HOUR(LT5),MINUTE(LT5),0)=TIME(HOUR('ANALISE AGENTE'!$E7),MINUTE('ANALISE AGENTE'!$E7),0)),2,IF(OR(TIME(HOUR(LT5),MINUTE(LT5),0)=TIME(HOUR('ANALISE AGENTE'!$F7),MINUTE('ANALISE AGENTE'!$F7),0),TIME(HOUR(LT5),MINUTE(LT5),0)=TIME(HOUR('ANALISE AGENTE'!$G7),MINUTE('ANALISE AGENTE'!$G7),0)),3,IF(OR(TIME(HOUR(LT5),MINUTE(LT5),0)=TIME(HOUR('ANALISE AGENTE'!$H7),MINUTE('ANALISE AGENTE'!$H7),0),TIME(HOUR(LT5),MINUTE(LT5),0)=TIME(HOUR('ANALISE AGENTE'!$I7),MINUTE('ANALISE AGENTE'!$I7),0)),2,0))))</f>
        <v>0</v>
      </c>
      <c r="LU6" s="30">
        <f>IF(OR(TIME(HOUR(LU5),MINUTE(LU5),0)=TIME(HOUR('ANALISE AGENTE'!$C7),MINUTE('ANALISE AGENTE'!$C7),0),TIME(HOUR(LU5),MINUTE(LU5),0)=TIME(HOUR('ANALISE AGENTE'!$J7),MINUTE('ANALISE AGENTE'!$J7),0)),1,IF(OR(TIME(HOUR(LU5),MINUTE(LU5),0)=TIME(HOUR('ANALISE AGENTE'!$D7),MINUTE('ANALISE AGENTE'!$D7),0),TIME(HOUR(LU5),MINUTE(LU5),0)=TIME(HOUR('ANALISE AGENTE'!$E7),MINUTE('ANALISE AGENTE'!$E7),0)),2,IF(OR(TIME(HOUR(LU5),MINUTE(LU5),0)=TIME(HOUR('ANALISE AGENTE'!$F7),MINUTE('ANALISE AGENTE'!$F7),0),TIME(HOUR(LU5),MINUTE(LU5),0)=TIME(HOUR('ANALISE AGENTE'!$G7),MINUTE('ANALISE AGENTE'!$G7),0)),3,IF(OR(TIME(HOUR(LU5),MINUTE(LU5),0)=TIME(HOUR('ANALISE AGENTE'!$H7),MINUTE('ANALISE AGENTE'!$H7),0),TIME(HOUR(LU5),MINUTE(LU5),0)=TIME(HOUR('ANALISE AGENTE'!$I7),MINUTE('ANALISE AGENTE'!$I7),0)),2,0))))</f>
        <v>0</v>
      </c>
      <c r="LV6" s="30">
        <f>IF(OR(TIME(HOUR(LV5),MINUTE(LV5),0)=TIME(HOUR('ANALISE AGENTE'!$C7),MINUTE('ANALISE AGENTE'!$C7),0),TIME(HOUR(LV5),MINUTE(LV5),0)=TIME(HOUR('ANALISE AGENTE'!$J7),MINUTE('ANALISE AGENTE'!$J7),0)),1,IF(OR(TIME(HOUR(LV5),MINUTE(LV5),0)=TIME(HOUR('ANALISE AGENTE'!$D7),MINUTE('ANALISE AGENTE'!$D7),0),TIME(HOUR(LV5),MINUTE(LV5),0)=TIME(HOUR('ANALISE AGENTE'!$E7),MINUTE('ANALISE AGENTE'!$E7),0)),2,IF(OR(TIME(HOUR(LV5),MINUTE(LV5),0)=TIME(HOUR('ANALISE AGENTE'!$F7),MINUTE('ANALISE AGENTE'!$F7),0),TIME(HOUR(LV5),MINUTE(LV5),0)=TIME(HOUR('ANALISE AGENTE'!$G7),MINUTE('ANALISE AGENTE'!$G7),0)),3,IF(OR(TIME(HOUR(LV5),MINUTE(LV5),0)=TIME(HOUR('ANALISE AGENTE'!$H7),MINUTE('ANALISE AGENTE'!$H7),0),TIME(HOUR(LV5),MINUTE(LV5),0)=TIME(HOUR('ANALISE AGENTE'!$I7),MINUTE('ANALISE AGENTE'!$I7),0)),2,0))))</f>
        <v>0</v>
      </c>
      <c r="LW6" s="30">
        <f>IF(OR(TIME(HOUR(LW5),MINUTE(LW5),0)=TIME(HOUR('ANALISE AGENTE'!$C7),MINUTE('ANALISE AGENTE'!$C7),0),TIME(HOUR(LW5),MINUTE(LW5),0)=TIME(HOUR('ANALISE AGENTE'!$J7),MINUTE('ANALISE AGENTE'!$J7),0)),1,IF(OR(TIME(HOUR(LW5),MINUTE(LW5),0)=TIME(HOUR('ANALISE AGENTE'!$D7),MINUTE('ANALISE AGENTE'!$D7),0),TIME(HOUR(LW5),MINUTE(LW5),0)=TIME(HOUR('ANALISE AGENTE'!$E7),MINUTE('ANALISE AGENTE'!$E7),0)),2,IF(OR(TIME(HOUR(LW5),MINUTE(LW5),0)=TIME(HOUR('ANALISE AGENTE'!$F7),MINUTE('ANALISE AGENTE'!$F7),0),TIME(HOUR(LW5),MINUTE(LW5),0)=TIME(HOUR('ANALISE AGENTE'!$G7),MINUTE('ANALISE AGENTE'!$G7),0)),3,IF(OR(TIME(HOUR(LW5),MINUTE(LW5),0)=TIME(HOUR('ANALISE AGENTE'!$H7),MINUTE('ANALISE AGENTE'!$H7),0),TIME(HOUR(LW5),MINUTE(LW5),0)=TIME(HOUR('ANALISE AGENTE'!$I7),MINUTE('ANALISE AGENTE'!$I7),0)),2,0))))</f>
        <v>0</v>
      </c>
      <c r="LX6" s="30">
        <f>IF(OR(TIME(HOUR(LX5),MINUTE(LX5),0)=TIME(HOUR('ANALISE AGENTE'!$C7),MINUTE('ANALISE AGENTE'!$C7),0),TIME(HOUR(LX5),MINUTE(LX5),0)=TIME(HOUR('ANALISE AGENTE'!$J7),MINUTE('ANALISE AGENTE'!$J7),0)),1,IF(OR(TIME(HOUR(LX5),MINUTE(LX5),0)=TIME(HOUR('ANALISE AGENTE'!$D7),MINUTE('ANALISE AGENTE'!$D7),0),TIME(HOUR(LX5),MINUTE(LX5),0)=TIME(HOUR('ANALISE AGENTE'!$E7),MINUTE('ANALISE AGENTE'!$E7),0)),2,IF(OR(TIME(HOUR(LX5),MINUTE(LX5),0)=TIME(HOUR('ANALISE AGENTE'!$F7),MINUTE('ANALISE AGENTE'!$F7),0),TIME(HOUR(LX5),MINUTE(LX5),0)=TIME(HOUR('ANALISE AGENTE'!$G7),MINUTE('ANALISE AGENTE'!$G7),0)),3,IF(OR(TIME(HOUR(LX5),MINUTE(LX5),0)=TIME(HOUR('ANALISE AGENTE'!$H7),MINUTE('ANALISE AGENTE'!$H7),0),TIME(HOUR(LX5),MINUTE(LX5),0)=TIME(HOUR('ANALISE AGENTE'!$I7),MINUTE('ANALISE AGENTE'!$I7),0)),2,0))))</f>
        <v>0</v>
      </c>
      <c r="LY6" s="30">
        <f>IF(OR(TIME(HOUR(LY5),MINUTE(LY5),0)=TIME(HOUR('ANALISE AGENTE'!$C7),MINUTE('ANALISE AGENTE'!$C7),0),TIME(HOUR(LY5),MINUTE(LY5),0)=TIME(HOUR('ANALISE AGENTE'!$J7),MINUTE('ANALISE AGENTE'!$J7),0)),1,IF(OR(TIME(HOUR(LY5),MINUTE(LY5),0)=TIME(HOUR('ANALISE AGENTE'!$D7),MINUTE('ANALISE AGENTE'!$D7),0),TIME(HOUR(LY5),MINUTE(LY5),0)=TIME(HOUR('ANALISE AGENTE'!$E7),MINUTE('ANALISE AGENTE'!$E7),0)),2,IF(OR(TIME(HOUR(LY5),MINUTE(LY5),0)=TIME(HOUR('ANALISE AGENTE'!$F7),MINUTE('ANALISE AGENTE'!$F7),0),TIME(HOUR(LY5),MINUTE(LY5),0)=TIME(HOUR('ANALISE AGENTE'!$G7),MINUTE('ANALISE AGENTE'!$G7),0)),3,IF(OR(TIME(HOUR(LY5),MINUTE(LY5),0)=TIME(HOUR('ANALISE AGENTE'!$H7),MINUTE('ANALISE AGENTE'!$H7),0),TIME(HOUR(LY5),MINUTE(LY5),0)=TIME(HOUR('ANALISE AGENTE'!$I7),MINUTE('ANALISE AGENTE'!$I7),0)),2,0))))</f>
        <v>0</v>
      </c>
      <c r="LZ6" s="30">
        <f>IF(OR(TIME(HOUR(LZ5),MINUTE(LZ5),0)=TIME(HOUR('ANALISE AGENTE'!$C7),MINUTE('ANALISE AGENTE'!$C7),0),TIME(HOUR(LZ5),MINUTE(LZ5),0)=TIME(HOUR('ANALISE AGENTE'!$J7),MINUTE('ANALISE AGENTE'!$J7),0)),1,IF(OR(TIME(HOUR(LZ5),MINUTE(LZ5),0)=TIME(HOUR('ANALISE AGENTE'!$D7),MINUTE('ANALISE AGENTE'!$D7),0),TIME(HOUR(LZ5),MINUTE(LZ5),0)=TIME(HOUR('ANALISE AGENTE'!$E7),MINUTE('ANALISE AGENTE'!$E7),0)),2,IF(OR(TIME(HOUR(LZ5),MINUTE(LZ5),0)=TIME(HOUR('ANALISE AGENTE'!$F7),MINUTE('ANALISE AGENTE'!$F7),0),TIME(HOUR(LZ5),MINUTE(LZ5),0)=TIME(HOUR('ANALISE AGENTE'!$G7),MINUTE('ANALISE AGENTE'!$G7),0)),3,IF(OR(TIME(HOUR(LZ5),MINUTE(LZ5),0)=TIME(HOUR('ANALISE AGENTE'!$H7),MINUTE('ANALISE AGENTE'!$H7),0),TIME(HOUR(LZ5),MINUTE(LZ5),0)=TIME(HOUR('ANALISE AGENTE'!$I7),MINUTE('ANALISE AGENTE'!$I7),0)),2,0))))</f>
        <v>0</v>
      </c>
      <c r="MA6" s="30">
        <f>IF(OR(TIME(HOUR(MA5),MINUTE(MA5),0)=TIME(HOUR('ANALISE AGENTE'!$C7),MINUTE('ANALISE AGENTE'!$C7),0),TIME(HOUR(MA5),MINUTE(MA5),0)=TIME(HOUR('ANALISE AGENTE'!$J7),MINUTE('ANALISE AGENTE'!$J7),0)),1,IF(OR(TIME(HOUR(MA5),MINUTE(MA5),0)=TIME(HOUR('ANALISE AGENTE'!$D7),MINUTE('ANALISE AGENTE'!$D7),0),TIME(HOUR(MA5),MINUTE(MA5),0)=TIME(HOUR('ANALISE AGENTE'!$E7),MINUTE('ANALISE AGENTE'!$E7),0)),2,IF(OR(TIME(HOUR(MA5),MINUTE(MA5),0)=TIME(HOUR('ANALISE AGENTE'!$F7),MINUTE('ANALISE AGENTE'!$F7),0),TIME(HOUR(MA5),MINUTE(MA5),0)=TIME(HOUR('ANALISE AGENTE'!$G7),MINUTE('ANALISE AGENTE'!$G7),0)),3,IF(OR(TIME(HOUR(MA5),MINUTE(MA5),0)=TIME(HOUR('ANALISE AGENTE'!$H7),MINUTE('ANALISE AGENTE'!$H7),0),TIME(HOUR(MA5),MINUTE(MA5),0)=TIME(HOUR('ANALISE AGENTE'!$I7),MINUTE('ANALISE AGENTE'!$I7),0)),2,0))))</f>
        <v>0</v>
      </c>
      <c r="MB6" s="30">
        <f>IF(OR(TIME(HOUR(MB5),MINUTE(MB5),0)=TIME(HOUR('ANALISE AGENTE'!$C7),MINUTE('ANALISE AGENTE'!$C7),0),TIME(HOUR(MB5),MINUTE(MB5),0)=TIME(HOUR('ANALISE AGENTE'!$J7),MINUTE('ANALISE AGENTE'!$J7),0)),1,IF(OR(TIME(HOUR(MB5),MINUTE(MB5),0)=TIME(HOUR('ANALISE AGENTE'!$D7),MINUTE('ANALISE AGENTE'!$D7),0),TIME(HOUR(MB5),MINUTE(MB5),0)=TIME(HOUR('ANALISE AGENTE'!$E7),MINUTE('ANALISE AGENTE'!$E7),0)),2,IF(OR(TIME(HOUR(MB5),MINUTE(MB5),0)=TIME(HOUR('ANALISE AGENTE'!$F7),MINUTE('ANALISE AGENTE'!$F7),0),TIME(HOUR(MB5),MINUTE(MB5),0)=TIME(HOUR('ANALISE AGENTE'!$G7),MINUTE('ANALISE AGENTE'!$G7),0)),3,IF(OR(TIME(HOUR(MB5),MINUTE(MB5),0)=TIME(HOUR('ANALISE AGENTE'!$H7),MINUTE('ANALISE AGENTE'!$H7),0),TIME(HOUR(MB5),MINUTE(MB5),0)=TIME(HOUR('ANALISE AGENTE'!$I7),MINUTE('ANALISE AGENTE'!$I7),0)),2,0))))</f>
        <v>0</v>
      </c>
      <c r="MC6" s="30">
        <f>IF(OR(TIME(HOUR(MC5),MINUTE(MC5),0)=TIME(HOUR('ANALISE AGENTE'!$C7),MINUTE('ANALISE AGENTE'!$C7),0),TIME(HOUR(MC5),MINUTE(MC5),0)=TIME(HOUR('ANALISE AGENTE'!$J7),MINUTE('ANALISE AGENTE'!$J7),0)),1,IF(OR(TIME(HOUR(MC5),MINUTE(MC5),0)=TIME(HOUR('ANALISE AGENTE'!$D7),MINUTE('ANALISE AGENTE'!$D7),0),TIME(HOUR(MC5),MINUTE(MC5),0)=TIME(HOUR('ANALISE AGENTE'!$E7),MINUTE('ANALISE AGENTE'!$E7),0)),2,IF(OR(TIME(HOUR(MC5),MINUTE(MC5),0)=TIME(HOUR('ANALISE AGENTE'!$F7),MINUTE('ANALISE AGENTE'!$F7),0),TIME(HOUR(MC5),MINUTE(MC5),0)=TIME(HOUR('ANALISE AGENTE'!$G7),MINUTE('ANALISE AGENTE'!$G7),0)),3,IF(OR(TIME(HOUR(MC5),MINUTE(MC5),0)=TIME(HOUR('ANALISE AGENTE'!$H7),MINUTE('ANALISE AGENTE'!$H7),0),TIME(HOUR(MC5),MINUTE(MC5),0)=TIME(HOUR('ANALISE AGENTE'!$I7),MINUTE('ANALISE AGENTE'!$I7),0)),2,0))))</f>
        <v>0</v>
      </c>
      <c r="MD6" s="30">
        <f>IF(OR(TIME(HOUR(MD5),MINUTE(MD5),0)=TIME(HOUR('ANALISE AGENTE'!$C7),MINUTE('ANALISE AGENTE'!$C7),0),TIME(HOUR(MD5),MINUTE(MD5),0)=TIME(HOUR('ANALISE AGENTE'!$J7),MINUTE('ANALISE AGENTE'!$J7),0)),1,IF(OR(TIME(HOUR(MD5),MINUTE(MD5),0)=TIME(HOUR('ANALISE AGENTE'!$D7),MINUTE('ANALISE AGENTE'!$D7),0),TIME(HOUR(MD5),MINUTE(MD5),0)=TIME(HOUR('ANALISE AGENTE'!$E7),MINUTE('ANALISE AGENTE'!$E7),0)),2,IF(OR(TIME(HOUR(MD5),MINUTE(MD5),0)=TIME(HOUR('ANALISE AGENTE'!$F7),MINUTE('ANALISE AGENTE'!$F7),0),TIME(HOUR(MD5),MINUTE(MD5),0)=TIME(HOUR('ANALISE AGENTE'!$G7),MINUTE('ANALISE AGENTE'!$G7),0)),3,IF(OR(TIME(HOUR(MD5),MINUTE(MD5),0)=TIME(HOUR('ANALISE AGENTE'!$H7),MINUTE('ANALISE AGENTE'!$H7),0),TIME(HOUR(MD5),MINUTE(MD5),0)=TIME(HOUR('ANALISE AGENTE'!$I7),MINUTE('ANALISE AGENTE'!$I7),0)),2,0))))</f>
        <v>0</v>
      </c>
      <c r="ME6" s="30">
        <f>IF(OR(TIME(HOUR(ME5),MINUTE(ME5),0)=TIME(HOUR('ANALISE AGENTE'!$C7),MINUTE('ANALISE AGENTE'!$C7),0),TIME(HOUR(ME5),MINUTE(ME5),0)=TIME(HOUR('ANALISE AGENTE'!$J7),MINUTE('ANALISE AGENTE'!$J7),0)),1,IF(OR(TIME(HOUR(ME5),MINUTE(ME5),0)=TIME(HOUR('ANALISE AGENTE'!$D7),MINUTE('ANALISE AGENTE'!$D7),0),TIME(HOUR(ME5),MINUTE(ME5),0)=TIME(HOUR('ANALISE AGENTE'!$E7),MINUTE('ANALISE AGENTE'!$E7),0)),2,IF(OR(TIME(HOUR(ME5),MINUTE(ME5),0)=TIME(HOUR('ANALISE AGENTE'!$F7),MINUTE('ANALISE AGENTE'!$F7),0),TIME(HOUR(ME5),MINUTE(ME5),0)=TIME(HOUR('ANALISE AGENTE'!$G7),MINUTE('ANALISE AGENTE'!$G7),0)),3,IF(OR(TIME(HOUR(ME5),MINUTE(ME5),0)=TIME(HOUR('ANALISE AGENTE'!$H7),MINUTE('ANALISE AGENTE'!$H7),0),TIME(HOUR(ME5),MINUTE(ME5),0)=TIME(HOUR('ANALISE AGENTE'!$I7),MINUTE('ANALISE AGENTE'!$I7),0)),2,0))))</f>
        <v>0</v>
      </c>
      <c r="MF6" s="30">
        <f>IF(OR(TIME(HOUR(MF5),MINUTE(MF5),0)=TIME(HOUR('ANALISE AGENTE'!$C7),MINUTE('ANALISE AGENTE'!$C7),0),TIME(HOUR(MF5),MINUTE(MF5),0)=TIME(HOUR('ANALISE AGENTE'!$J7),MINUTE('ANALISE AGENTE'!$J7),0)),1,IF(OR(TIME(HOUR(MF5),MINUTE(MF5),0)=TIME(HOUR('ANALISE AGENTE'!$D7),MINUTE('ANALISE AGENTE'!$D7),0),TIME(HOUR(MF5),MINUTE(MF5),0)=TIME(HOUR('ANALISE AGENTE'!$E7),MINUTE('ANALISE AGENTE'!$E7),0)),2,IF(OR(TIME(HOUR(MF5),MINUTE(MF5),0)=TIME(HOUR('ANALISE AGENTE'!$F7),MINUTE('ANALISE AGENTE'!$F7),0),TIME(HOUR(MF5),MINUTE(MF5),0)=TIME(HOUR('ANALISE AGENTE'!$G7),MINUTE('ANALISE AGENTE'!$G7),0)),3,IF(OR(TIME(HOUR(MF5),MINUTE(MF5),0)=TIME(HOUR('ANALISE AGENTE'!$H7),MINUTE('ANALISE AGENTE'!$H7),0),TIME(HOUR(MF5),MINUTE(MF5),0)=TIME(HOUR('ANALISE AGENTE'!$I7),MINUTE('ANALISE AGENTE'!$I7),0)),2,0))))</f>
        <v>0</v>
      </c>
      <c r="MG6" s="30">
        <f>IF(OR(TIME(HOUR(MG5),MINUTE(MG5),0)=TIME(HOUR('ANALISE AGENTE'!$C7),MINUTE('ANALISE AGENTE'!$C7),0),TIME(HOUR(MG5),MINUTE(MG5),0)=TIME(HOUR('ANALISE AGENTE'!$J7),MINUTE('ANALISE AGENTE'!$J7),0)),1,IF(OR(TIME(HOUR(MG5),MINUTE(MG5),0)=TIME(HOUR('ANALISE AGENTE'!$D7),MINUTE('ANALISE AGENTE'!$D7),0),TIME(HOUR(MG5),MINUTE(MG5),0)=TIME(HOUR('ANALISE AGENTE'!$E7),MINUTE('ANALISE AGENTE'!$E7),0)),2,IF(OR(TIME(HOUR(MG5),MINUTE(MG5),0)=TIME(HOUR('ANALISE AGENTE'!$F7),MINUTE('ANALISE AGENTE'!$F7),0),TIME(HOUR(MG5),MINUTE(MG5),0)=TIME(HOUR('ANALISE AGENTE'!$G7),MINUTE('ANALISE AGENTE'!$G7),0)),3,IF(OR(TIME(HOUR(MG5),MINUTE(MG5),0)=TIME(HOUR('ANALISE AGENTE'!$H7),MINUTE('ANALISE AGENTE'!$H7),0),TIME(HOUR(MG5),MINUTE(MG5),0)=TIME(HOUR('ANALISE AGENTE'!$I7),MINUTE('ANALISE AGENTE'!$I7),0)),2,0))))</f>
        <v>0</v>
      </c>
      <c r="MH6" s="30">
        <f>IF(OR(TIME(HOUR(MH5),MINUTE(MH5),0)=TIME(HOUR('ANALISE AGENTE'!$C7),MINUTE('ANALISE AGENTE'!$C7),0),TIME(HOUR(MH5),MINUTE(MH5),0)=TIME(HOUR('ANALISE AGENTE'!$J7),MINUTE('ANALISE AGENTE'!$J7),0)),1,IF(OR(TIME(HOUR(MH5),MINUTE(MH5),0)=TIME(HOUR('ANALISE AGENTE'!$D7),MINUTE('ANALISE AGENTE'!$D7),0),TIME(HOUR(MH5),MINUTE(MH5),0)=TIME(HOUR('ANALISE AGENTE'!$E7),MINUTE('ANALISE AGENTE'!$E7),0)),2,IF(OR(TIME(HOUR(MH5),MINUTE(MH5),0)=TIME(HOUR('ANALISE AGENTE'!$F7),MINUTE('ANALISE AGENTE'!$F7),0),TIME(HOUR(MH5),MINUTE(MH5),0)=TIME(HOUR('ANALISE AGENTE'!$G7),MINUTE('ANALISE AGENTE'!$G7),0)),3,IF(OR(TIME(HOUR(MH5),MINUTE(MH5),0)=TIME(HOUR('ANALISE AGENTE'!$H7),MINUTE('ANALISE AGENTE'!$H7),0),TIME(HOUR(MH5),MINUTE(MH5),0)=TIME(HOUR('ANALISE AGENTE'!$I7),MINUTE('ANALISE AGENTE'!$I7),0)),2,0))))</f>
        <v>0</v>
      </c>
      <c r="MI6" s="30">
        <f>IF(OR(TIME(HOUR(MI5),MINUTE(MI5),0)=TIME(HOUR('ANALISE AGENTE'!$C7),MINUTE('ANALISE AGENTE'!$C7),0),TIME(HOUR(MI5),MINUTE(MI5),0)=TIME(HOUR('ANALISE AGENTE'!$J7),MINUTE('ANALISE AGENTE'!$J7),0)),1,IF(OR(TIME(HOUR(MI5),MINUTE(MI5),0)=TIME(HOUR('ANALISE AGENTE'!$D7),MINUTE('ANALISE AGENTE'!$D7),0),TIME(HOUR(MI5),MINUTE(MI5),0)=TIME(HOUR('ANALISE AGENTE'!$E7),MINUTE('ANALISE AGENTE'!$E7),0)),2,IF(OR(TIME(HOUR(MI5),MINUTE(MI5),0)=TIME(HOUR('ANALISE AGENTE'!$F7),MINUTE('ANALISE AGENTE'!$F7),0),TIME(HOUR(MI5),MINUTE(MI5),0)=TIME(HOUR('ANALISE AGENTE'!$G7),MINUTE('ANALISE AGENTE'!$G7),0)),3,IF(OR(TIME(HOUR(MI5),MINUTE(MI5),0)=TIME(HOUR('ANALISE AGENTE'!$H7),MINUTE('ANALISE AGENTE'!$H7),0),TIME(HOUR(MI5),MINUTE(MI5),0)=TIME(HOUR('ANALISE AGENTE'!$I7),MINUTE('ANALISE AGENTE'!$I7),0)),2,0))))</f>
        <v>0</v>
      </c>
      <c r="MJ6" s="30">
        <f>IF(OR(TIME(HOUR(MJ5),MINUTE(MJ5),0)=TIME(HOUR('ANALISE AGENTE'!$C7),MINUTE('ANALISE AGENTE'!$C7),0),TIME(HOUR(MJ5),MINUTE(MJ5),0)=TIME(HOUR('ANALISE AGENTE'!$J7),MINUTE('ANALISE AGENTE'!$J7),0)),1,IF(OR(TIME(HOUR(MJ5),MINUTE(MJ5),0)=TIME(HOUR('ANALISE AGENTE'!$D7),MINUTE('ANALISE AGENTE'!$D7),0),TIME(HOUR(MJ5),MINUTE(MJ5),0)=TIME(HOUR('ANALISE AGENTE'!$E7),MINUTE('ANALISE AGENTE'!$E7),0)),2,IF(OR(TIME(HOUR(MJ5),MINUTE(MJ5),0)=TIME(HOUR('ANALISE AGENTE'!$F7),MINUTE('ANALISE AGENTE'!$F7),0),TIME(HOUR(MJ5),MINUTE(MJ5),0)=TIME(HOUR('ANALISE AGENTE'!$G7),MINUTE('ANALISE AGENTE'!$G7),0)),3,IF(OR(TIME(HOUR(MJ5),MINUTE(MJ5),0)=TIME(HOUR('ANALISE AGENTE'!$H7),MINUTE('ANALISE AGENTE'!$H7),0),TIME(HOUR(MJ5),MINUTE(MJ5),0)=TIME(HOUR('ANALISE AGENTE'!$I7),MINUTE('ANALISE AGENTE'!$I7),0)),2,0))))</f>
        <v>0</v>
      </c>
      <c r="MK6" s="30">
        <f>IF(OR(TIME(HOUR(MK5),MINUTE(MK5),0)=TIME(HOUR('ANALISE AGENTE'!$C7),MINUTE('ANALISE AGENTE'!$C7),0),TIME(HOUR(MK5),MINUTE(MK5),0)=TIME(HOUR('ANALISE AGENTE'!$J7),MINUTE('ANALISE AGENTE'!$J7),0)),1,IF(OR(TIME(HOUR(MK5),MINUTE(MK5),0)=TIME(HOUR('ANALISE AGENTE'!$D7),MINUTE('ANALISE AGENTE'!$D7),0),TIME(HOUR(MK5),MINUTE(MK5),0)=TIME(HOUR('ANALISE AGENTE'!$E7),MINUTE('ANALISE AGENTE'!$E7),0)),2,IF(OR(TIME(HOUR(MK5),MINUTE(MK5),0)=TIME(HOUR('ANALISE AGENTE'!$F7),MINUTE('ANALISE AGENTE'!$F7),0),TIME(HOUR(MK5),MINUTE(MK5),0)=TIME(HOUR('ANALISE AGENTE'!$G7),MINUTE('ANALISE AGENTE'!$G7),0)),3,IF(OR(TIME(HOUR(MK5),MINUTE(MK5),0)=TIME(HOUR('ANALISE AGENTE'!$H7),MINUTE('ANALISE AGENTE'!$H7),0),TIME(HOUR(MK5),MINUTE(MK5),0)=TIME(HOUR('ANALISE AGENTE'!$I7),MINUTE('ANALISE AGENTE'!$I7),0)),2,0))))</f>
        <v>0</v>
      </c>
      <c r="ML6" s="30">
        <f>IF(OR(TIME(HOUR(ML5),MINUTE(ML5),0)=TIME(HOUR('ANALISE AGENTE'!$C7),MINUTE('ANALISE AGENTE'!$C7),0),TIME(HOUR(ML5),MINUTE(ML5),0)=TIME(HOUR('ANALISE AGENTE'!$J7),MINUTE('ANALISE AGENTE'!$J7),0)),1,IF(OR(TIME(HOUR(ML5),MINUTE(ML5),0)=TIME(HOUR('ANALISE AGENTE'!$D7),MINUTE('ANALISE AGENTE'!$D7),0),TIME(HOUR(ML5),MINUTE(ML5),0)=TIME(HOUR('ANALISE AGENTE'!$E7),MINUTE('ANALISE AGENTE'!$E7),0)),2,IF(OR(TIME(HOUR(ML5),MINUTE(ML5),0)=TIME(HOUR('ANALISE AGENTE'!$F7),MINUTE('ANALISE AGENTE'!$F7),0),TIME(HOUR(ML5),MINUTE(ML5),0)=TIME(HOUR('ANALISE AGENTE'!$G7),MINUTE('ANALISE AGENTE'!$G7),0)),3,IF(OR(TIME(HOUR(ML5),MINUTE(ML5),0)=TIME(HOUR('ANALISE AGENTE'!$H7),MINUTE('ANALISE AGENTE'!$H7),0),TIME(HOUR(ML5),MINUTE(ML5),0)=TIME(HOUR('ANALISE AGENTE'!$I7),MINUTE('ANALISE AGENTE'!$I7),0)),2,0))))</f>
        <v>0</v>
      </c>
      <c r="MM6" s="30">
        <f>IF(OR(TIME(HOUR(MM5),MINUTE(MM5),0)=TIME(HOUR('ANALISE AGENTE'!$C7),MINUTE('ANALISE AGENTE'!$C7),0),TIME(HOUR(MM5),MINUTE(MM5),0)=TIME(HOUR('ANALISE AGENTE'!$J7),MINUTE('ANALISE AGENTE'!$J7),0)),1,IF(OR(TIME(HOUR(MM5),MINUTE(MM5),0)=TIME(HOUR('ANALISE AGENTE'!$D7),MINUTE('ANALISE AGENTE'!$D7),0),TIME(HOUR(MM5),MINUTE(MM5),0)=TIME(HOUR('ANALISE AGENTE'!$E7),MINUTE('ANALISE AGENTE'!$E7),0)),2,IF(OR(TIME(HOUR(MM5),MINUTE(MM5),0)=TIME(HOUR('ANALISE AGENTE'!$F7),MINUTE('ANALISE AGENTE'!$F7),0),TIME(HOUR(MM5),MINUTE(MM5),0)=TIME(HOUR('ANALISE AGENTE'!$G7),MINUTE('ANALISE AGENTE'!$G7),0)),3,IF(OR(TIME(HOUR(MM5),MINUTE(MM5),0)=TIME(HOUR('ANALISE AGENTE'!$H7),MINUTE('ANALISE AGENTE'!$H7),0),TIME(HOUR(MM5),MINUTE(MM5),0)=TIME(HOUR('ANALISE AGENTE'!$I7),MINUTE('ANALISE AGENTE'!$I7),0)),2,0))))</f>
        <v>0</v>
      </c>
      <c r="MN6" s="30">
        <f>IF(OR(TIME(HOUR(MN5),MINUTE(MN5),0)=TIME(HOUR('ANALISE AGENTE'!$C7),MINUTE('ANALISE AGENTE'!$C7),0),TIME(HOUR(MN5),MINUTE(MN5),0)=TIME(HOUR('ANALISE AGENTE'!$J7),MINUTE('ANALISE AGENTE'!$J7),0)),1,IF(OR(TIME(HOUR(MN5),MINUTE(MN5),0)=TIME(HOUR('ANALISE AGENTE'!$D7),MINUTE('ANALISE AGENTE'!$D7),0),TIME(HOUR(MN5),MINUTE(MN5),0)=TIME(HOUR('ANALISE AGENTE'!$E7),MINUTE('ANALISE AGENTE'!$E7),0)),2,IF(OR(TIME(HOUR(MN5),MINUTE(MN5),0)=TIME(HOUR('ANALISE AGENTE'!$F7),MINUTE('ANALISE AGENTE'!$F7),0),TIME(HOUR(MN5),MINUTE(MN5),0)=TIME(HOUR('ANALISE AGENTE'!$G7),MINUTE('ANALISE AGENTE'!$G7),0)),3,IF(OR(TIME(HOUR(MN5),MINUTE(MN5),0)=TIME(HOUR('ANALISE AGENTE'!$H7),MINUTE('ANALISE AGENTE'!$H7),0),TIME(HOUR(MN5),MINUTE(MN5),0)=TIME(HOUR('ANALISE AGENTE'!$I7),MINUTE('ANALISE AGENTE'!$I7),0)),2,0))))</f>
        <v>0</v>
      </c>
      <c r="MO6" s="30">
        <f>IF(OR(TIME(HOUR(MO5),MINUTE(MO5),0)=TIME(HOUR('ANALISE AGENTE'!$C7),MINUTE('ANALISE AGENTE'!$C7),0),TIME(HOUR(MO5),MINUTE(MO5),0)=TIME(HOUR('ANALISE AGENTE'!$J7),MINUTE('ANALISE AGENTE'!$J7),0)),1,IF(OR(TIME(HOUR(MO5),MINUTE(MO5),0)=TIME(HOUR('ANALISE AGENTE'!$D7),MINUTE('ANALISE AGENTE'!$D7),0),TIME(HOUR(MO5),MINUTE(MO5),0)=TIME(HOUR('ANALISE AGENTE'!$E7),MINUTE('ANALISE AGENTE'!$E7),0)),2,IF(OR(TIME(HOUR(MO5),MINUTE(MO5),0)=TIME(HOUR('ANALISE AGENTE'!$F7),MINUTE('ANALISE AGENTE'!$F7),0),TIME(HOUR(MO5),MINUTE(MO5),0)=TIME(HOUR('ANALISE AGENTE'!$G7),MINUTE('ANALISE AGENTE'!$G7),0)),3,IF(OR(TIME(HOUR(MO5),MINUTE(MO5),0)=TIME(HOUR('ANALISE AGENTE'!$H7),MINUTE('ANALISE AGENTE'!$H7),0),TIME(HOUR(MO5),MINUTE(MO5),0)=TIME(HOUR('ANALISE AGENTE'!$I7),MINUTE('ANALISE AGENTE'!$I7),0)),2,0))))</f>
        <v>0</v>
      </c>
      <c r="MP6" s="30">
        <f>IF(OR(TIME(HOUR(MP5),MINUTE(MP5),0)=TIME(HOUR('ANALISE AGENTE'!$C7),MINUTE('ANALISE AGENTE'!$C7),0),TIME(HOUR(MP5),MINUTE(MP5),0)=TIME(HOUR('ANALISE AGENTE'!$J7),MINUTE('ANALISE AGENTE'!$J7),0)),1,IF(OR(TIME(HOUR(MP5),MINUTE(MP5),0)=TIME(HOUR('ANALISE AGENTE'!$D7),MINUTE('ANALISE AGENTE'!$D7),0),TIME(HOUR(MP5),MINUTE(MP5),0)=TIME(HOUR('ANALISE AGENTE'!$E7),MINUTE('ANALISE AGENTE'!$E7),0)),2,IF(OR(TIME(HOUR(MP5),MINUTE(MP5),0)=TIME(HOUR('ANALISE AGENTE'!$F7),MINUTE('ANALISE AGENTE'!$F7),0),TIME(HOUR(MP5),MINUTE(MP5),0)=TIME(HOUR('ANALISE AGENTE'!$G7),MINUTE('ANALISE AGENTE'!$G7),0)),3,IF(OR(TIME(HOUR(MP5),MINUTE(MP5),0)=TIME(HOUR('ANALISE AGENTE'!$H7),MINUTE('ANALISE AGENTE'!$H7),0),TIME(HOUR(MP5),MINUTE(MP5),0)=TIME(HOUR('ANALISE AGENTE'!$I7),MINUTE('ANALISE AGENTE'!$I7),0)),2,0))))</f>
        <v>0</v>
      </c>
      <c r="MQ6" s="30">
        <f>IF(OR(TIME(HOUR(MQ5),MINUTE(MQ5),0)=TIME(HOUR('ANALISE AGENTE'!$C7),MINUTE('ANALISE AGENTE'!$C7),0),TIME(HOUR(MQ5),MINUTE(MQ5),0)=TIME(HOUR('ANALISE AGENTE'!$J7),MINUTE('ANALISE AGENTE'!$J7),0)),1,IF(OR(TIME(HOUR(MQ5),MINUTE(MQ5),0)=TIME(HOUR('ANALISE AGENTE'!$D7),MINUTE('ANALISE AGENTE'!$D7),0),TIME(HOUR(MQ5),MINUTE(MQ5),0)=TIME(HOUR('ANALISE AGENTE'!$E7),MINUTE('ANALISE AGENTE'!$E7),0)),2,IF(OR(TIME(HOUR(MQ5),MINUTE(MQ5),0)=TIME(HOUR('ANALISE AGENTE'!$F7),MINUTE('ANALISE AGENTE'!$F7),0),TIME(HOUR(MQ5),MINUTE(MQ5),0)=TIME(HOUR('ANALISE AGENTE'!$G7),MINUTE('ANALISE AGENTE'!$G7),0)),3,IF(OR(TIME(HOUR(MQ5),MINUTE(MQ5),0)=TIME(HOUR('ANALISE AGENTE'!$H7),MINUTE('ANALISE AGENTE'!$H7),0),TIME(HOUR(MQ5),MINUTE(MQ5),0)=TIME(HOUR('ANALISE AGENTE'!$I7),MINUTE('ANALISE AGENTE'!$I7),0)),2,0))))</f>
        <v>0</v>
      </c>
      <c r="MR6" s="30">
        <f>IF(OR(TIME(HOUR(MR5),MINUTE(MR5),0)=TIME(HOUR('ANALISE AGENTE'!$C7),MINUTE('ANALISE AGENTE'!$C7),0),TIME(HOUR(MR5),MINUTE(MR5),0)=TIME(HOUR('ANALISE AGENTE'!$J7),MINUTE('ANALISE AGENTE'!$J7),0)),1,IF(OR(TIME(HOUR(MR5),MINUTE(MR5),0)=TIME(HOUR('ANALISE AGENTE'!$D7),MINUTE('ANALISE AGENTE'!$D7),0),TIME(HOUR(MR5),MINUTE(MR5),0)=TIME(HOUR('ANALISE AGENTE'!$E7),MINUTE('ANALISE AGENTE'!$E7),0)),2,IF(OR(TIME(HOUR(MR5),MINUTE(MR5),0)=TIME(HOUR('ANALISE AGENTE'!$F7),MINUTE('ANALISE AGENTE'!$F7),0),TIME(HOUR(MR5),MINUTE(MR5),0)=TIME(HOUR('ANALISE AGENTE'!$G7),MINUTE('ANALISE AGENTE'!$G7),0)),3,IF(OR(TIME(HOUR(MR5),MINUTE(MR5),0)=TIME(HOUR('ANALISE AGENTE'!$H7),MINUTE('ANALISE AGENTE'!$H7),0),TIME(HOUR(MR5),MINUTE(MR5),0)=TIME(HOUR('ANALISE AGENTE'!$I7),MINUTE('ANALISE AGENTE'!$I7),0)),2,0))))</f>
        <v>0</v>
      </c>
      <c r="MS6" s="30">
        <f>IF(OR(TIME(HOUR(MS5),MINUTE(MS5),0)=TIME(HOUR('ANALISE AGENTE'!$C7),MINUTE('ANALISE AGENTE'!$C7),0),TIME(HOUR(MS5),MINUTE(MS5),0)=TIME(HOUR('ANALISE AGENTE'!$J7),MINUTE('ANALISE AGENTE'!$J7),0)),1,IF(OR(TIME(HOUR(MS5),MINUTE(MS5),0)=TIME(HOUR('ANALISE AGENTE'!$D7),MINUTE('ANALISE AGENTE'!$D7),0),TIME(HOUR(MS5),MINUTE(MS5),0)=TIME(HOUR('ANALISE AGENTE'!$E7),MINUTE('ANALISE AGENTE'!$E7),0)),2,IF(OR(TIME(HOUR(MS5),MINUTE(MS5),0)=TIME(HOUR('ANALISE AGENTE'!$F7),MINUTE('ANALISE AGENTE'!$F7),0),TIME(HOUR(MS5),MINUTE(MS5),0)=TIME(HOUR('ANALISE AGENTE'!$G7),MINUTE('ANALISE AGENTE'!$G7),0)),3,IF(OR(TIME(HOUR(MS5),MINUTE(MS5),0)=TIME(HOUR('ANALISE AGENTE'!$H7),MINUTE('ANALISE AGENTE'!$H7),0),TIME(HOUR(MS5),MINUTE(MS5),0)=TIME(HOUR('ANALISE AGENTE'!$I7),MINUTE('ANALISE AGENTE'!$I7),0)),2,0))))</f>
        <v>0</v>
      </c>
      <c r="MT6" s="30">
        <f>IF(OR(TIME(HOUR(MT5),MINUTE(MT5),0)=TIME(HOUR('ANALISE AGENTE'!$C7),MINUTE('ANALISE AGENTE'!$C7),0),TIME(HOUR(MT5),MINUTE(MT5),0)=TIME(HOUR('ANALISE AGENTE'!$J7),MINUTE('ANALISE AGENTE'!$J7),0)),1,IF(OR(TIME(HOUR(MT5),MINUTE(MT5),0)=TIME(HOUR('ANALISE AGENTE'!$D7),MINUTE('ANALISE AGENTE'!$D7),0),TIME(HOUR(MT5),MINUTE(MT5),0)=TIME(HOUR('ANALISE AGENTE'!$E7),MINUTE('ANALISE AGENTE'!$E7),0)),2,IF(OR(TIME(HOUR(MT5),MINUTE(MT5),0)=TIME(HOUR('ANALISE AGENTE'!$F7),MINUTE('ANALISE AGENTE'!$F7),0),TIME(HOUR(MT5),MINUTE(MT5),0)=TIME(HOUR('ANALISE AGENTE'!$G7),MINUTE('ANALISE AGENTE'!$G7),0)),3,IF(OR(TIME(HOUR(MT5),MINUTE(MT5),0)=TIME(HOUR('ANALISE AGENTE'!$H7),MINUTE('ANALISE AGENTE'!$H7),0),TIME(HOUR(MT5),MINUTE(MT5),0)=TIME(HOUR('ANALISE AGENTE'!$I7),MINUTE('ANALISE AGENTE'!$I7),0)),2,0))))</f>
        <v>0</v>
      </c>
      <c r="MU6" s="30">
        <f>IF(OR(TIME(HOUR(MU5),MINUTE(MU5),0)=TIME(HOUR('ANALISE AGENTE'!$C7),MINUTE('ANALISE AGENTE'!$C7),0),TIME(HOUR(MU5),MINUTE(MU5),0)=TIME(HOUR('ANALISE AGENTE'!$J7),MINUTE('ANALISE AGENTE'!$J7),0)),1,IF(OR(TIME(HOUR(MU5),MINUTE(MU5),0)=TIME(HOUR('ANALISE AGENTE'!$D7),MINUTE('ANALISE AGENTE'!$D7),0),TIME(HOUR(MU5),MINUTE(MU5),0)=TIME(HOUR('ANALISE AGENTE'!$E7),MINUTE('ANALISE AGENTE'!$E7),0)),2,IF(OR(TIME(HOUR(MU5),MINUTE(MU5),0)=TIME(HOUR('ANALISE AGENTE'!$F7),MINUTE('ANALISE AGENTE'!$F7),0),TIME(HOUR(MU5),MINUTE(MU5),0)=TIME(HOUR('ANALISE AGENTE'!$G7),MINUTE('ANALISE AGENTE'!$G7),0)),3,IF(OR(TIME(HOUR(MU5),MINUTE(MU5),0)=TIME(HOUR('ANALISE AGENTE'!$H7),MINUTE('ANALISE AGENTE'!$H7),0),TIME(HOUR(MU5),MINUTE(MU5),0)=TIME(HOUR('ANALISE AGENTE'!$I7),MINUTE('ANALISE AGENTE'!$I7),0)),2,0))))</f>
        <v>0</v>
      </c>
      <c r="MV6" s="30">
        <f>IF(OR(TIME(HOUR(MV5),MINUTE(MV5),0)=TIME(HOUR('ANALISE AGENTE'!$C7),MINUTE('ANALISE AGENTE'!$C7),0),TIME(HOUR(MV5),MINUTE(MV5),0)=TIME(HOUR('ANALISE AGENTE'!$J7),MINUTE('ANALISE AGENTE'!$J7),0)),1,IF(OR(TIME(HOUR(MV5),MINUTE(MV5),0)=TIME(HOUR('ANALISE AGENTE'!$D7),MINUTE('ANALISE AGENTE'!$D7),0),TIME(HOUR(MV5),MINUTE(MV5),0)=TIME(HOUR('ANALISE AGENTE'!$E7),MINUTE('ANALISE AGENTE'!$E7),0)),2,IF(OR(TIME(HOUR(MV5),MINUTE(MV5),0)=TIME(HOUR('ANALISE AGENTE'!$F7),MINUTE('ANALISE AGENTE'!$F7),0),TIME(HOUR(MV5),MINUTE(MV5),0)=TIME(HOUR('ANALISE AGENTE'!$G7),MINUTE('ANALISE AGENTE'!$G7),0)),3,IF(OR(TIME(HOUR(MV5),MINUTE(MV5),0)=TIME(HOUR('ANALISE AGENTE'!$H7),MINUTE('ANALISE AGENTE'!$H7),0),TIME(HOUR(MV5),MINUTE(MV5),0)=TIME(HOUR('ANALISE AGENTE'!$I7),MINUTE('ANALISE AGENTE'!$I7),0)),2,0))))</f>
        <v>0</v>
      </c>
      <c r="MW6" s="30">
        <f>IF(OR(TIME(HOUR(MW5),MINUTE(MW5),0)=TIME(HOUR('ANALISE AGENTE'!$C7),MINUTE('ANALISE AGENTE'!$C7),0),TIME(HOUR(MW5),MINUTE(MW5),0)=TIME(HOUR('ANALISE AGENTE'!$J7),MINUTE('ANALISE AGENTE'!$J7),0)),1,IF(OR(TIME(HOUR(MW5),MINUTE(MW5),0)=TIME(HOUR('ANALISE AGENTE'!$D7),MINUTE('ANALISE AGENTE'!$D7),0),TIME(HOUR(MW5),MINUTE(MW5),0)=TIME(HOUR('ANALISE AGENTE'!$E7),MINUTE('ANALISE AGENTE'!$E7),0)),2,IF(OR(TIME(HOUR(MW5),MINUTE(MW5),0)=TIME(HOUR('ANALISE AGENTE'!$F7),MINUTE('ANALISE AGENTE'!$F7),0),TIME(HOUR(MW5),MINUTE(MW5),0)=TIME(HOUR('ANALISE AGENTE'!$G7),MINUTE('ANALISE AGENTE'!$G7),0)),3,IF(OR(TIME(HOUR(MW5),MINUTE(MW5),0)=TIME(HOUR('ANALISE AGENTE'!$H7),MINUTE('ANALISE AGENTE'!$H7),0),TIME(HOUR(MW5),MINUTE(MW5),0)=TIME(HOUR('ANALISE AGENTE'!$I7),MINUTE('ANALISE AGENTE'!$I7),0)),2,0))))</f>
        <v>0</v>
      </c>
      <c r="MX6" s="30">
        <f>IF(OR(TIME(HOUR(MX5),MINUTE(MX5),0)=TIME(HOUR('ANALISE AGENTE'!$C7),MINUTE('ANALISE AGENTE'!$C7),0),TIME(HOUR(MX5),MINUTE(MX5),0)=TIME(HOUR('ANALISE AGENTE'!$J7),MINUTE('ANALISE AGENTE'!$J7),0)),1,IF(OR(TIME(HOUR(MX5),MINUTE(MX5),0)=TIME(HOUR('ANALISE AGENTE'!$D7),MINUTE('ANALISE AGENTE'!$D7),0),TIME(HOUR(MX5),MINUTE(MX5),0)=TIME(HOUR('ANALISE AGENTE'!$E7),MINUTE('ANALISE AGENTE'!$E7),0)),2,IF(OR(TIME(HOUR(MX5),MINUTE(MX5),0)=TIME(HOUR('ANALISE AGENTE'!$F7),MINUTE('ANALISE AGENTE'!$F7),0),TIME(HOUR(MX5),MINUTE(MX5),0)=TIME(HOUR('ANALISE AGENTE'!$G7),MINUTE('ANALISE AGENTE'!$G7),0)),3,IF(OR(TIME(HOUR(MX5),MINUTE(MX5),0)=TIME(HOUR('ANALISE AGENTE'!$H7),MINUTE('ANALISE AGENTE'!$H7),0),TIME(HOUR(MX5),MINUTE(MX5),0)=TIME(HOUR('ANALISE AGENTE'!$I7),MINUTE('ANALISE AGENTE'!$I7),0)),2,0))))</f>
        <v>0</v>
      </c>
      <c r="MY6" s="30">
        <f>IF(OR(TIME(HOUR(MY5),MINUTE(MY5),0)=TIME(HOUR('ANALISE AGENTE'!$C7),MINUTE('ANALISE AGENTE'!$C7),0),TIME(HOUR(MY5),MINUTE(MY5),0)=TIME(HOUR('ANALISE AGENTE'!$J7),MINUTE('ANALISE AGENTE'!$J7),0)),1,IF(OR(TIME(HOUR(MY5),MINUTE(MY5),0)=TIME(HOUR('ANALISE AGENTE'!$D7),MINUTE('ANALISE AGENTE'!$D7),0),TIME(HOUR(MY5),MINUTE(MY5),0)=TIME(HOUR('ANALISE AGENTE'!$E7),MINUTE('ANALISE AGENTE'!$E7),0)),2,IF(OR(TIME(HOUR(MY5),MINUTE(MY5),0)=TIME(HOUR('ANALISE AGENTE'!$F7),MINUTE('ANALISE AGENTE'!$F7),0),TIME(HOUR(MY5),MINUTE(MY5),0)=TIME(HOUR('ANALISE AGENTE'!$G7),MINUTE('ANALISE AGENTE'!$G7),0)),3,IF(OR(TIME(HOUR(MY5),MINUTE(MY5),0)=TIME(HOUR('ANALISE AGENTE'!$H7),MINUTE('ANALISE AGENTE'!$H7),0),TIME(HOUR(MY5),MINUTE(MY5),0)=TIME(HOUR('ANALISE AGENTE'!$I7),MINUTE('ANALISE AGENTE'!$I7),0)),2,0))))</f>
        <v>0</v>
      </c>
      <c r="MZ6" s="30">
        <f>IF(OR(TIME(HOUR(MZ5),MINUTE(MZ5),0)=TIME(HOUR('ANALISE AGENTE'!$C7),MINUTE('ANALISE AGENTE'!$C7),0),TIME(HOUR(MZ5),MINUTE(MZ5),0)=TIME(HOUR('ANALISE AGENTE'!$J7),MINUTE('ANALISE AGENTE'!$J7),0)),1,IF(OR(TIME(HOUR(MZ5),MINUTE(MZ5),0)=TIME(HOUR('ANALISE AGENTE'!$D7),MINUTE('ANALISE AGENTE'!$D7),0),TIME(HOUR(MZ5),MINUTE(MZ5),0)=TIME(HOUR('ANALISE AGENTE'!$E7),MINUTE('ANALISE AGENTE'!$E7),0)),2,IF(OR(TIME(HOUR(MZ5),MINUTE(MZ5),0)=TIME(HOUR('ANALISE AGENTE'!$F7),MINUTE('ANALISE AGENTE'!$F7),0),TIME(HOUR(MZ5),MINUTE(MZ5),0)=TIME(HOUR('ANALISE AGENTE'!$G7),MINUTE('ANALISE AGENTE'!$G7),0)),3,IF(OR(TIME(HOUR(MZ5),MINUTE(MZ5),0)=TIME(HOUR('ANALISE AGENTE'!$H7),MINUTE('ANALISE AGENTE'!$H7),0),TIME(HOUR(MZ5),MINUTE(MZ5),0)=TIME(HOUR('ANALISE AGENTE'!$I7),MINUTE('ANALISE AGENTE'!$I7),0)),2,0))))</f>
        <v>0</v>
      </c>
      <c r="NA6" s="30">
        <f>IF(OR(TIME(HOUR(NA5),MINUTE(NA5),0)=TIME(HOUR('ANALISE AGENTE'!$C7),MINUTE('ANALISE AGENTE'!$C7),0),TIME(HOUR(NA5),MINUTE(NA5),0)=TIME(HOUR('ANALISE AGENTE'!$J7),MINUTE('ANALISE AGENTE'!$J7),0)),1,IF(OR(TIME(HOUR(NA5),MINUTE(NA5),0)=TIME(HOUR('ANALISE AGENTE'!$D7),MINUTE('ANALISE AGENTE'!$D7),0),TIME(HOUR(NA5),MINUTE(NA5),0)=TIME(HOUR('ANALISE AGENTE'!$E7),MINUTE('ANALISE AGENTE'!$E7),0)),2,IF(OR(TIME(HOUR(NA5),MINUTE(NA5),0)=TIME(HOUR('ANALISE AGENTE'!$F7),MINUTE('ANALISE AGENTE'!$F7),0),TIME(HOUR(NA5),MINUTE(NA5),0)=TIME(HOUR('ANALISE AGENTE'!$G7),MINUTE('ANALISE AGENTE'!$G7),0)),3,IF(OR(TIME(HOUR(NA5),MINUTE(NA5),0)=TIME(HOUR('ANALISE AGENTE'!$H7),MINUTE('ANALISE AGENTE'!$H7),0),TIME(HOUR(NA5),MINUTE(NA5),0)=TIME(HOUR('ANALISE AGENTE'!$I7),MINUTE('ANALISE AGENTE'!$I7),0)),2,0))))</f>
        <v>0</v>
      </c>
      <c r="NB6" s="30">
        <f>IF(OR(TIME(HOUR(NB5),MINUTE(NB5),0)=TIME(HOUR('ANALISE AGENTE'!$C7),MINUTE('ANALISE AGENTE'!$C7),0),TIME(HOUR(NB5),MINUTE(NB5),0)=TIME(HOUR('ANALISE AGENTE'!$J7),MINUTE('ANALISE AGENTE'!$J7),0)),1,IF(OR(TIME(HOUR(NB5),MINUTE(NB5),0)=TIME(HOUR('ANALISE AGENTE'!$D7),MINUTE('ANALISE AGENTE'!$D7),0),TIME(HOUR(NB5),MINUTE(NB5),0)=TIME(HOUR('ANALISE AGENTE'!$E7),MINUTE('ANALISE AGENTE'!$E7),0)),2,IF(OR(TIME(HOUR(NB5),MINUTE(NB5),0)=TIME(HOUR('ANALISE AGENTE'!$F7),MINUTE('ANALISE AGENTE'!$F7),0),TIME(HOUR(NB5),MINUTE(NB5),0)=TIME(HOUR('ANALISE AGENTE'!$G7),MINUTE('ANALISE AGENTE'!$G7),0)),3,IF(OR(TIME(HOUR(NB5),MINUTE(NB5),0)=TIME(HOUR('ANALISE AGENTE'!$H7),MINUTE('ANALISE AGENTE'!$H7),0),TIME(HOUR(NB5),MINUTE(NB5),0)=TIME(HOUR('ANALISE AGENTE'!$I7),MINUTE('ANALISE AGENTE'!$I7),0)),2,0))))</f>
        <v>0</v>
      </c>
      <c r="NC6" s="30">
        <f>IF(OR(TIME(HOUR(NC5),MINUTE(NC5),0)=TIME(HOUR('ANALISE AGENTE'!$C7),MINUTE('ANALISE AGENTE'!$C7),0),TIME(HOUR(NC5),MINUTE(NC5),0)=TIME(HOUR('ANALISE AGENTE'!$J7),MINUTE('ANALISE AGENTE'!$J7),0)),1,IF(OR(TIME(HOUR(NC5),MINUTE(NC5),0)=TIME(HOUR('ANALISE AGENTE'!$D7),MINUTE('ANALISE AGENTE'!$D7),0),TIME(HOUR(NC5),MINUTE(NC5),0)=TIME(HOUR('ANALISE AGENTE'!$E7),MINUTE('ANALISE AGENTE'!$E7),0)),2,IF(OR(TIME(HOUR(NC5),MINUTE(NC5),0)=TIME(HOUR('ANALISE AGENTE'!$F7),MINUTE('ANALISE AGENTE'!$F7),0),TIME(HOUR(NC5),MINUTE(NC5),0)=TIME(HOUR('ANALISE AGENTE'!$G7),MINUTE('ANALISE AGENTE'!$G7),0)),3,IF(OR(TIME(HOUR(NC5),MINUTE(NC5),0)=TIME(HOUR('ANALISE AGENTE'!$H7),MINUTE('ANALISE AGENTE'!$H7),0),TIME(HOUR(NC5),MINUTE(NC5),0)=TIME(HOUR('ANALISE AGENTE'!$I7),MINUTE('ANALISE AGENTE'!$I7),0)),2,0))))</f>
        <v>0</v>
      </c>
      <c r="ND6" s="30">
        <f>IF(OR(TIME(HOUR(ND5),MINUTE(ND5),0)=TIME(HOUR('ANALISE AGENTE'!$C7),MINUTE('ANALISE AGENTE'!$C7),0),TIME(HOUR(ND5),MINUTE(ND5),0)=TIME(HOUR('ANALISE AGENTE'!$J7),MINUTE('ANALISE AGENTE'!$J7),0)),1,IF(OR(TIME(HOUR(ND5),MINUTE(ND5),0)=TIME(HOUR('ANALISE AGENTE'!$D7),MINUTE('ANALISE AGENTE'!$D7),0),TIME(HOUR(ND5),MINUTE(ND5),0)=TIME(HOUR('ANALISE AGENTE'!$E7),MINUTE('ANALISE AGENTE'!$E7),0)),2,IF(OR(TIME(HOUR(ND5),MINUTE(ND5),0)=TIME(HOUR('ANALISE AGENTE'!$F7),MINUTE('ANALISE AGENTE'!$F7),0),TIME(HOUR(ND5),MINUTE(ND5),0)=TIME(HOUR('ANALISE AGENTE'!$G7),MINUTE('ANALISE AGENTE'!$G7),0)),3,IF(OR(TIME(HOUR(ND5),MINUTE(ND5),0)=TIME(HOUR('ANALISE AGENTE'!$H7),MINUTE('ANALISE AGENTE'!$H7),0),TIME(HOUR(ND5),MINUTE(ND5),0)=TIME(HOUR('ANALISE AGENTE'!$I7),MINUTE('ANALISE AGENTE'!$I7),0)),2,0))))</f>
        <v>0</v>
      </c>
      <c r="NE6" s="30">
        <f>IF(OR(TIME(HOUR(NE5),MINUTE(NE5),0)=TIME(HOUR('ANALISE AGENTE'!$C7),MINUTE('ANALISE AGENTE'!$C7),0),TIME(HOUR(NE5),MINUTE(NE5),0)=TIME(HOUR('ANALISE AGENTE'!$J7),MINUTE('ANALISE AGENTE'!$J7),0)),1,IF(OR(TIME(HOUR(NE5),MINUTE(NE5),0)=TIME(HOUR('ANALISE AGENTE'!$D7),MINUTE('ANALISE AGENTE'!$D7),0),TIME(HOUR(NE5),MINUTE(NE5),0)=TIME(HOUR('ANALISE AGENTE'!$E7),MINUTE('ANALISE AGENTE'!$E7),0)),2,IF(OR(TIME(HOUR(NE5),MINUTE(NE5),0)=TIME(HOUR('ANALISE AGENTE'!$F7),MINUTE('ANALISE AGENTE'!$F7),0),TIME(HOUR(NE5),MINUTE(NE5),0)=TIME(HOUR('ANALISE AGENTE'!$G7),MINUTE('ANALISE AGENTE'!$G7),0)),3,IF(OR(TIME(HOUR(NE5),MINUTE(NE5),0)=TIME(HOUR('ANALISE AGENTE'!$H7),MINUTE('ANALISE AGENTE'!$H7),0),TIME(HOUR(NE5),MINUTE(NE5),0)=TIME(HOUR('ANALISE AGENTE'!$I7),MINUTE('ANALISE AGENTE'!$I7),0)),2,0))))</f>
        <v>0</v>
      </c>
      <c r="NF6" s="30">
        <f>IF(OR(TIME(HOUR(NF5),MINUTE(NF5),0)=TIME(HOUR('ANALISE AGENTE'!$C7),MINUTE('ANALISE AGENTE'!$C7),0),TIME(HOUR(NF5),MINUTE(NF5),0)=TIME(HOUR('ANALISE AGENTE'!$J7),MINUTE('ANALISE AGENTE'!$J7),0)),1,IF(OR(TIME(HOUR(NF5),MINUTE(NF5),0)=TIME(HOUR('ANALISE AGENTE'!$D7),MINUTE('ANALISE AGENTE'!$D7),0),TIME(HOUR(NF5),MINUTE(NF5),0)=TIME(HOUR('ANALISE AGENTE'!$E7),MINUTE('ANALISE AGENTE'!$E7),0)),2,IF(OR(TIME(HOUR(NF5),MINUTE(NF5),0)=TIME(HOUR('ANALISE AGENTE'!$F7),MINUTE('ANALISE AGENTE'!$F7),0),TIME(HOUR(NF5),MINUTE(NF5),0)=TIME(HOUR('ANALISE AGENTE'!$G7),MINUTE('ANALISE AGENTE'!$G7),0)),3,IF(OR(TIME(HOUR(NF5),MINUTE(NF5),0)=TIME(HOUR('ANALISE AGENTE'!$H7),MINUTE('ANALISE AGENTE'!$H7),0),TIME(HOUR(NF5),MINUTE(NF5),0)=TIME(HOUR('ANALISE AGENTE'!$I7),MINUTE('ANALISE AGENTE'!$I7),0)),2,0))))</f>
        <v>0</v>
      </c>
      <c r="NG6" s="30">
        <f>IF(OR(TIME(HOUR(NG5),MINUTE(NG5),0)=TIME(HOUR('ANALISE AGENTE'!$C7),MINUTE('ANALISE AGENTE'!$C7),0),TIME(HOUR(NG5),MINUTE(NG5),0)=TIME(HOUR('ANALISE AGENTE'!$J7),MINUTE('ANALISE AGENTE'!$J7),0)),1,IF(OR(TIME(HOUR(NG5),MINUTE(NG5),0)=TIME(HOUR('ANALISE AGENTE'!$D7),MINUTE('ANALISE AGENTE'!$D7),0),TIME(HOUR(NG5),MINUTE(NG5),0)=TIME(HOUR('ANALISE AGENTE'!$E7),MINUTE('ANALISE AGENTE'!$E7),0)),2,IF(OR(TIME(HOUR(NG5),MINUTE(NG5),0)=TIME(HOUR('ANALISE AGENTE'!$F7),MINUTE('ANALISE AGENTE'!$F7),0),TIME(HOUR(NG5),MINUTE(NG5),0)=TIME(HOUR('ANALISE AGENTE'!$G7),MINUTE('ANALISE AGENTE'!$G7),0)),3,IF(OR(TIME(HOUR(NG5),MINUTE(NG5),0)=TIME(HOUR('ANALISE AGENTE'!$H7),MINUTE('ANALISE AGENTE'!$H7),0),TIME(HOUR(NG5),MINUTE(NG5),0)=TIME(HOUR('ANALISE AGENTE'!$I7),MINUTE('ANALISE AGENTE'!$I7),0)),2,0))))</f>
        <v>0</v>
      </c>
      <c r="NH6" s="30">
        <f>IF(OR(TIME(HOUR(NH5),MINUTE(NH5),0)=TIME(HOUR('ANALISE AGENTE'!$C7),MINUTE('ANALISE AGENTE'!$C7),0),TIME(HOUR(NH5),MINUTE(NH5),0)=TIME(HOUR('ANALISE AGENTE'!$J7),MINUTE('ANALISE AGENTE'!$J7),0)),1,IF(OR(TIME(HOUR(NH5),MINUTE(NH5),0)=TIME(HOUR('ANALISE AGENTE'!$D7),MINUTE('ANALISE AGENTE'!$D7),0),TIME(HOUR(NH5),MINUTE(NH5),0)=TIME(HOUR('ANALISE AGENTE'!$E7),MINUTE('ANALISE AGENTE'!$E7),0)),2,IF(OR(TIME(HOUR(NH5),MINUTE(NH5),0)=TIME(HOUR('ANALISE AGENTE'!$F7),MINUTE('ANALISE AGENTE'!$F7),0),TIME(HOUR(NH5),MINUTE(NH5),0)=TIME(HOUR('ANALISE AGENTE'!$G7),MINUTE('ANALISE AGENTE'!$G7),0)),3,IF(OR(TIME(HOUR(NH5),MINUTE(NH5),0)=TIME(HOUR('ANALISE AGENTE'!$H7),MINUTE('ANALISE AGENTE'!$H7),0),TIME(HOUR(NH5),MINUTE(NH5),0)=TIME(HOUR('ANALISE AGENTE'!$I7),MINUTE('ANALISE AGENTE'!$I7),0)),2,0))))</f>
        <v>0</v>
      </c>
      <c r="NI6" s="30">
        <f>IF(OR(TIME(HOUR(NI5),MINUTE(NI5),0)=TIME(HOUR('ANALISE AGENTE'!$C7),MINUTE('ANALISE AGENTE'!$C7),0),TIME(HOUR(NI5),MINUTE(NI5),0)=TIME(HOUR('ANALISE AGENTE'!$J7),MINUTE('ANALISE AGENTE'!$J7),0)),1,IF(OR(TIME(HOUR(NI5),MINUTE(NI5),0)=TIME(HOUR('ANALISE AGENTE'!$D7),MINUTE('ANALISE AGENTE'!$D7),0),TIME(HOUR(NI5),MINUTE(NI5),0)=TIME(HOUR('ANALISE AGENTE'!$E7),MINUTE('ANALISE AGENTE'!$E7),0)),2,IF(OR(TIME(HOUR(NI5),MINUTE(NI5),0)=TIME(HOUR('ANALISE AGENTE'!$F7),MINUTE('ANALISE AGENTE'!$F7),0),TIME(HOUR(NI5),MINUTE(NI5),0)=TIME(HOUR('ANALISE AGENTE'!$G7),MINUTE('ANALISE AGENTE'!$G7),0)),3,IF(OR(TIME(HOUR(NI5),MINUTE(NI5),0)=TIME(HOUR('ANALISE AGENTE'!$H7),MINUTE('ANALISE AGENTE'!$H7),0),TIME(HOUR(NI5),MINUTE(NI5),0)=TIME(HOUR('ANALISE AGENTE'!$I7),MINUTE('ANALISE AGENTE'!$I7),0)),2,0))))</f>
        <v>0</v>
      </c>
      <c r="NJ6" s="30">
        <f>IF(OR(TIME(HOUR(NJ5),MINUTE(NJ5),0)=TIME(HOUR('ANALISE AGENTE'!$C7),MINUTE('ANALISE AGENTE'!$C7),0),TIME(HOUR(NJ5),MINUTE(NJ5),0)=TIME(HOUR('ANALISE AGENTE'!$J7),MINUTE('ANALISE AGENTE'!$J7),0)),1,IF(OR(TIME(HOUR(NJ5),MINUTE(NJ5),0)=TIME(HOUR('ANALISE AGENTE'!$D7),MINUTE('ANALISE AGENTE'!$D7),0),TIME(HOUR(NJ5),MINUTE(NJ5),0)=TIME(HOUR('ANALISE AGENTE'!$E7),MINUTE('ANALISE AGENTE'!$E7),0)),2,IF(OR(TIME(HOUR(NJ5),MINUTE(NJ5),0)=TIME(HOUR('ANALISE AGENTE'!$F7),MINUTE('ANALISE AGENTE'!$F7),0),TIME(HOUR(NJ5),MINUTE(NJ5),0)=TIME(HOUR('ANALISE AGENTE'!$G7),MINUTE('ANALISE AGENTE'!$G7),0)),3,IF(OR(TIME(HOUR(NJ5),MINUTE(NJ5),0)=TIME(HOUR('ANALISE AGENTE'!$H7),MINUTE('ANALISE AGENTE'!$H7),0),TIME(HOUR(NJ5),MINUTE(NJ5),0)=TIME(HOUR('ANALISE AGENTE'!$I7),MINUTE('ANALISE AGENTE'!$I7),0)),2,0))))</f>
        <v>0</v>
      </c>
      <c r="NK6" s="30">
        <f>IF(OR(TIME(HOUR(NK5),MINUTE(NK5),0)=TIME(HOUR('ANALISE AGENTE'!$C7),MINUTE('ANALISE AGENTE'!$C7),0),TIME(HOUR(NK5),MINUTE(NK5),0)=TIME(HOUR('ANALISE AGENTE'!$J7),MINUTE('ANALISE AGENTE'!$J7),0)),1,IF(OR(TIME(HOUR(NK5),MINUTE(NK5),0)=TIME(HOUR('ANALISE AGENTE'!$D7),MINUTE('ANALISE AGENTE'!$D7),0),TIME(HOUR(NK5),MINUTE(NK5),0)=TIME(HOUR('ANALISE AGENTE'!$E7),MINUTE('ANALISE AGENTE'!$E7),0)),2,IF(OR(TIME(HOUR(NK5),MINUTE(NK5),0)=TIME(HOUR('ANALISE AGENTE'!$F7),MINUTE('ANALISE AGENTE'!$F7),0),TIME(HOUR(NK5),MINUTE(NK5),0)=TIME(HOUR('ANALISE AGENTE'!$G7),MINUTE('ANALISE AGENTE'!$G7),0)),3,IF(OR(TIME(HOUR(NK5),MINUTE(NK5),0)=TIME(HOUR('ANALISE AGENTE'!$H7),MINUTE('ANALISE AGENTE'!$H7),0),TIME(HOUR(NK5),MINUTE(NK5),0)=TIME(HOUR('ANALISE AGENTE'!$I7),MINUTE('ANALISE AGENTE'!$I7),0)),2,0))))</f>
        <v>0</v>
      </c>
      <c r="NL6" s="30">
        <f>IF(OR(TIME(HOUR(NL5),MINUTE(NL5),0)=TIME(HOUR('ANALISE AGENTE'!$C7),MINUTE('ANALISE AGENTE'!$C7),0),TIME(HOUR(NL5),MINUTE(NL5),0)=TIME(HOUR('ANALISE AGENTE'!$J7),MINUTE('ANALISE AGENTE'!$J7),0)),1,IF(OR(TIME(HOUR(NL5),MINUTE(NL5),0)=TIME(HOUR('ANALISE AGENTE'!$D7),MINUTE('ANALISE AGENTE'!$D7),0),TIME(HOUR(NL5),MINUTE(NL5),0)=TIME(HOUR('ANALISE AGENTE'!$E7),MINUTE('ANALISE AGENTE'!$E7),0)),2,IF(OR(TIME(HOUR(NL5),MINUTE(NL5),0)=TIME(HOUR('ANALISE AGENTE'!$F7),MINUTE('ANALISE AGENTE'!$F7),0),TIME(HOUR(NL5),MINUTE(NL5),0)=TIME(HOUR('ANALISE AGENTE'!$G7),MINUTE('ANALISE AGENTE'!$G7),0)),3,IF(OR(TIME(HOUR(NL5),MINUTE(NL5),0)=TIME(HOUR('ANALISE AGENTE'!$H7),MINUTE('ANALISE AGENTE'!$H7),0),TIME(HOUR(NL5),MINUTE(NL5),0)=TIME(HOUR('ANALISE AGENTE'!$I7),MINUTE('ANALISE AGENTE'!$I7),0)),2,0))))</f>
        <v>0</v>
      </c>
      <c r="NM6" s="30">
        <f>IF(OR(TIME(HOUR(NM5),MINUTE(NM5),0)=TIME(HOUR('ANALISE AGENTE'!$C7),MINUTE('ANALISE AGENTE'!$C7),0),TIME(HOUR(NM5),MINUTE(NM5),0)=TIME(HOUR('ANALISE AGENTE'!$J7),MINUTE('ANALISE AGENTE'!$J7),0)),1,IF(OR(TIME(HOUR(NM5),MINUTE(NM5),0)=TIME(HOUR('ANALISE AGENTE'!$D7),MINUTE('ANALISE AGENTE'!$D7),0),TIME(HOUR(NM5),MINUTE(NM5),0)=TIME(HOUR('ANALISE AGENTE'!$E7),MINUTE('ANALISE AGENTE'!$E7),0)),2,IF(OR(TIME(HOUR(NM5),MINUTE(NM5),0)=TIME(HOUR('ANALISE AGENTE'!$F7),MINUTE('ANALISE AGENTE'!$F7),0),TIME(HOUR(NM5),MINUTE(NM5),0)=TIME(HOUR('ANALISE AGENTE'!$G7),MINUTE('ANALISE AGENTE'!$G7),0)),3,IF(OR(TIME(HOUR(NM5),MINUTE(NM5),0)=TIME(HOUR('ANALISE AGENTE'!$H7),MINUTE('ANALISE AGENTE'!$H7),0),TIME(HOUR(NM5),MINUTE(NM5),0)=TIME(HOUR('ANALISE AGENTE'!$I7),MINUTE('ANALISE AGENTE'!$I7),0)),2,0))))</f>
        <v>0</v>
      </c>
      <c r="NN6" s="30">
        <f>IF(OR(TIME(HOUR(NN5),MINUTE(NN5),0)=TIME(HOUR('ANALISE AGENTE'!$C7),MINUTE('ANALISE AGENTE'!$C7),0),TIME(HOUR(NN5),MINUTE(NN5),0)=TIME(HOUR('ANALISE AGENTE'!$J7),MINUTE('ANALISE AGENTE'!$J7),0)),1,IF(OR(TIME(HOUR(NN5),MINUTE(NN5),0)=TIME(HOUR('ANALISE AGENTE'!$D7),MINUTE('ANALISE AGENTE'!$D7),0),TIME(HOUR(NN5),MINUTE(NN5),0)=TIME(HOUR('ANALISE AGENTE'!$E7),MINUTE('ANALISE AGENTE'!$E7),0)),2,IF(OR(TIME(HOUR(NN5),MINUTE(NN5),0)=TIME(HOUR('ANALISE AGENTE'!$F7),MINUTE('ANALISE AGENTE'!$F7),0),TIME(HOUR(NN5),MINUTE(NN5),0)=TIME(HOUR('ANALISE AGENTE'!$G7),MINUTE('ANALISE AGENTE'!$G7),0)),3,IF(OR(TIME(HOUR(NN5),MINUTE(NN5),0)=TIME(HOUR('ANALISE AGENTE'!$H7),MINUTE('ANALISE AGENTE'!$H7),0),TIME(HOUR(NN5),MINUTE(NN5),0)=TIME(HOUR('ANALISE AGENTE'!$I7),MINUTE('ANALISE AGENTE'!$I7),0)),2,0))))</f>
        <v>2</v>
      </c>
      <c r="NO6" s="30">
        <f>IF(OR(TIME(HOUR(NO5),MINUTE(NO5),0)=TIME(HOUR('ANALISE AGENTE'!$C7),MINUTE('ANALISE AGENTE'!$C7),0),TIME(HOUR(NO5),MINUTE(NO5),0)=TIME(HOUR('ANALISE AGENTE'!$J7),MINUTE('ANALISE AGENTE'!$J7),0)),1,IF(OR(TIME(HOUR(NO5),MINUTE(NO5),0)=TIME(HOUR('ANALISE AGENTE'!$D7),MINUTE('ANALISE AGENTE'!$D7),0),TIME(HOUR(NO5),MINUTE(NO5),0)=TIME(HOUR('ANALISE AGENTE'!$E7),MINUTE('ANALISE AGENTE'!$E7),0)),2,IF(OR(TIME(HOUR(NO5),MINUTE(NO5),0)=TIME(HOUR('ANALISE AGENTE'!$F7),MINUTE('ANALISE AGENTE'!$F7),0),TIME(HOUR(NO5),MINUTE(NO5),0)=TIME(HOUR('ANALISE AGENTE'!$G7),MINUTE('ANALISE AGENTE'!$G7),0)),3,IF(OR(TIME(HOUR(NO5),MINUTE(NO5),0)=TIME(HOUR('ANALISE AGENTE'!$H7),MINUTE('ANALISE AGENTE'!$H7),0),TIME(HOUR(NO5),MINUTE(NO5),0)=TIME(HOUR('ANALISE AGENTE'!$I7),MINUTE('ANALISE AGENTE'!$I7),0)),2,0))))</f>
        <v>0</v>
      </c>
      <c r="NP6" s="30">
        <f>IF(OR(TIME(HOUR(NP5),MINUTE(NP5),0)=TIME(HOUR('ANALISE AGENTE'!$C7),MINUTE('ANALISE AGENTE'!$C7),0),TIME(HOUR(NP5),MINUTE(NP5),0)=TIME(HOUR('ANALISE AGENTE'!$J7),MINUTE('ANALISE AGENTE'!$J7),0)),1,IF(OR(TIME(HOUR(NP5),MINUTE(NP5),0)=TIME(HOUR('ANALISE AGENTE'!$D7),MINUTE('ANALISE AGENTE'!$D7),0),TIME(HOUR(NP5),MINUTE(NP5),0)=TIME(HOUR('ANALISE AGENTE'!$E7),MINUTE('ANALISE AGENTE'!$E7),0)),2,IF(OR(TIME(HOUR(NP5),MINUTE(NP5),0)=TIME(HOUR('ANALISE AGENTE'!$F7),MINUTE('ANALISE AGENTE'!$F7),0),TIME(HOUR(NP5),MINUTE(NP5),0)=TIME(HOUR('ANALISE AGENTE'!$G7),MINUTE('ANALISE AGENTE'!$G7),0)),3,IF(OR(TIME(HOUR(NP5),MINUTE(NP5),0)=TIME(HOUR('ANALISE AGENTE'!$H7),MINUTE('ANALISE AGENTE'!$H7),0),TIME(HOUR(NP5),MINUTE(NP5),0)=TIME(HOUR('ANALISE AGENTE'!$I7),MINUTE('ANALISE AGENTE'!$I7),0)),2,0))))</f>
        <v>0</v>
      </c>
      <c r="NQ6" s="30">
        <f>IF(OR(TIME(HOUR(NQ5),MINUTE(NQ5),0)=TIME(HOUR('ANALISE AGENTE'!$C7),MINUTE('ANALISE AGENTE'!$C7),0),TIME(HOUR(NQ5),MINUTE(NQ5),0)=TIME(HOUR('ANALISE AGENTE'!$J7),MINUTE('ANALISE AGENTE'!$J7),0)),1,IF(OR(TIME(HOUR(NQ5),MINUTE(NQ5),0)=TIME(HOUR('ANALISE AGENTE'!$D7),MINUTE('ANALISE AGENTE'!$D7),0),TIME(HOUR(NQ5),MINUTE(NQ5),0)=TIME(HOUR('ANALISE AGENTE'!$E7),MINUTE('ANALISE AGENTE'!$E7),0)),2,IF(OR(TIME(HOUR(NQ5),MINUTE(NQ5),0)=TIME(HOUR('ANALISE AGENTE'!$F7),MINUTE('ANALISE AGENTE'!$F7),0),TIME(HOUR(NQ5),MINUTE(NQ5),0)=TIME(HOUR('ANALISE AGENTE'!$G7),MINUTE('ANALISE AGENTE'!$G7),0)),3,IF(OR(TIME(HOUR(NQ5),MINUTE(NQ5),0)=TIME(HOUR('ANALISE AGENTE'!$H7),MINUTE('ANALISE AGENTE'!$H7),0),TIME(HOUR(NQ5),MINUTE(NQ5),0)=TIME(HOUR('ANALISE AGENTE'!$I7),MINUTE('ANALISE AGENTE'!$I7),0)),2,0))))</f>
        <v>0</v>
      </c>
      <c r="NR6" s="30">
        <f>IF(OR(TIME(HOUR(NR5),MINUTE(NR5),0)=TIME(HOUR('ANALISE AGENTE'!$C7),MINUTE('ANALISE AGENTE'!$C7),0),TIME(HOUR(NR5),MINUTE(NR5),0)=TIME(HOUR('ANALISE AGENTE'!$J7),MINUTE('ANALISE AGENTE'!$J7),0)),1,IF(OR(TIME(HOUR(NR5),MINUTE(NR5),0)=TIME(HOUR('ANALISE AGENTE'!$D7),MINUTE('ANALISE AGENTE'!$D7),0),TIME(HOUR(NR5),MINUTE(NR5),0)=TIME(HOUR('ANALISE AGENTE'!$E7),MINUTE('ANALISE AGENTE'!$E7),0)),2,IF(OR(TIME(HOUR(NR5),MINUTE(NR5),0)=TIME(HOUR('ANALISE AGENTE'!$F7),MINUTE('ANALISE AGENTE'!$F7),0),TIME(HOUR(NR5),MINUTE(NR5),0)=TIME(HOUR('ANALISE AGENTE'!$G7),MINUTE('ANALISE AGENTE'!$G7),0)),3,IF(OR(TIME(HOUR(NR5),MINUTE(NR5),0)=TIME(HOUR('ANALISE AGENTE'!$H7),MINUTE('ANALISE AGENTE'!$H7),0),TIME(HOUR(NR5),MINUTE(NR5),0)=TIME(HOUR('ANALISE AGENTE'!$I7),MINUTE('ANALISE AGENTE'!$I7),0)),2,0))))</f>
        <v>0</v>
      </c>
      <c r="NS6" s="30">
        <f>IF(OR(TIME(HOUR(NS5),MINUTE(NS5),0)=TIME(HOUR('ANALISE AGENTE'!$C7),MINUTE('ANALISE AGENTE'!$C7),0),TIME(HOUR(NS5),MINUTE(NS5),0)=TIME(HOUR('ANALISE AGENTE'!$J7),MINUTE('ANALISE AGENTE'!$J7),0)),1,IF(OR(TIME(HOUR(NS5),MINUTE(NS5),0)=TIME(HOUR('ANALISE AGENTE'!$D7),MINUTE('ANALISE AGENTE'!$D7),0),TIME(HOUR(NS5),MINUTE(NS5),0)=TIME(HOUR('ANALISE AGENTE'!$E7),MINUTE('ANALISE AGENTE'!$E7),0)),2,IF(OR(TIME(HOUR(NS5),MINUTE(NS5),0)=TIME(HOUR('ANALISE AGENTE'!$F7),MINUTE('ANALISE AGENTE'!$F7),0),TIME(HOUR(NS5),MINUTE(NS5),0)=TIME(HOUR('ANALISE AGENTE'!$G7),MINUTE('ANALISE AGENTE'!$G7),0)),3,IF(OR(TIME(HOUR(NS5),MINUTE(NS5),0)=TIME(HOUR('ANALISE AGENTE'!$H7),MINUTE('ANALISE AGENTE'!$H7),0),TIME(HOUR(NS5),MINUTE(NS5),0)=TIME(HOUR('ANALISE AGENTE'!$I7),MINUTE('ANALISE AGENTE'!$I7),0)),2,0))))</f>
        <v>0</v>
      </c>
      <c r="NT6" s="30">
        <f>IF(OR(TIME(HOUR(NT5),MINUTE(NT5),0)=TIME(HOUR('ANALISE AGENTE'!$C7),MINUTE('ANALISE AGENTE'!$C7),0),TIME(HOUR(NT5),MINUTE(NT5),0)=TIME(HOUR('ANALISE AGENTE'!$J7),MINUTE('ANALISE AGENTE'!$J7),0)),1,IF(OR(TIME(HOUR(NT5),MINUTE(NT5),0)=TIME(HOUR('ANALISE AGENTE'!$D7),MINUTE('ANALISE AGENTE'!$D7),0),TIME(HOUR(NT5),MINUTE(NT5),0)=TIME(HOUR('ANALISE AGENTE'!$E7),MINUTE('ANALISE AGENTE'!$E7),0)),2,IF(OR(TIME(HOUR(NT5),MINUTE(NT5),0)=TIME(HOUR('ANALISE AGENTE'!$F7),MINUTE('ANALISE AGENTE'!$F7),0),TIME(HOUR(NT5),MINUTE(NT5),0)=TIME(HOUR('ANALISE AGENTE'!$G7),MINUTE('ANALISE AGENTE'!$G7),0)),3,IF(OR(TIME(HOUR(NT5),MINUTE(NT5),0)=TIME(HOUR('ANALISE AGENTE'!$H7),MINUTE('ANALISE AGENTE'!$H7),0),TIME(HOUR(NT5),MINUTE(NT5),0)=TIME(HOUR('ANALISE AGENTE'!$I7),MINUTE('ANALISE AGENTE'!$I7),0)),2,0))))</f>
        <v>0</v>
      </c>
      <c r="NU6" s="30">
        <f>IF(OR(TIME(HOUR(NU5),MINUTE(NU5),0)=TIME(HOUR('ANALISE AGENTE'!$C7),MINUTE('ANALISE AGENTE'!$C7),0),TIME(HOUR(NU5),MINUTE(NU5),0)=TIME(HOUR('ANALISE AGENTE'!$J7),MINUTE('ANALISE AGENTE'!$J7),0)),1,IF(OR(TIME(HOUR(NU5),MINUTE(NU5),0)=TIME(HOUR('ANALISE AGENTE'!$D7),MINUTE('ANALISE AGENTE'!$D7),0),TIME(HOUR(NU5),MINUTE(NU5),0)=TIME(HOUR('ANALISE AGENTE'!$E7),MINUTE('ANALISE AGENTE'!$E7),0)),2,IF(OR(TIME(HOUR(NU5),MINUTE(NU5),0)=TIME(HOUR('ANALISE AGENTE'!$F7),MINUTE('ANALISE AGENTE'!$F7),0),TIME(HOUR(NU5),MINUTE(NU5),0)=TIME(HOUR('ANALISE AGENTE'!$G7),MINUTE('ANALISE AGENTE'!$G7),0)),3,IF(OR(TIME(HOUR(NU5),MINUTE(NU5),0)=TIME(HOUR('ANALISE AGENTE'!$H7),MINUTE('ANALISE AGENTE'!$H7),0),TIME(HOUR(NU5),MINUTE(NU5),0)=TIME(HOUR('ANALISE AGENTE'!$I7),MINUTE('ANALISE AGENTE'!$I7),0)),2,0))))</f>
        <v>0</v>
      </c>
      <c r="NV6" s="30">
        <f>IF(OR(TIME(HOUR(NV5),MINUTE(NV5),0)=TIME(HOUR('ANALISE AGENTE'!$C7),MINUTE('ANALISE AGENTE'!$C7),0),TIME(HOUR(NV5),MINUTE(NV5),0)=TIME(HOUR('ANALISE AGENTE'!$J7),MINUTE('ANALISE AGENTE'!$J7),0)),1,IF(OR(TIME(HOUR(NV5),MINUTE(NV5),0)=TIME(HOUR('ANALISE AGENTE'!$D7),MINUTE('ANALISE AGENTE'!$D7),0),TIME(HOUR(NV5),MINUTE(NV5),0)=TIME(HOUR('ANALISE AGENTE'!$E7),MINUTE('ANALISE AGENTE'!$E7),0)),2,IF(OR(TIME(HOUR(NV5),MINUTE(NV5),0)=TIME(HOUR('ANALISE AGENTE'!$F7),MINUTE('ANALISE AGENTE'!$F7),0),TIME(HOUR(NV5),MINUTE(NV5),0)=TIME(HOUR('ANALISE AGENTE'!$G7),MINUTE('ANALISE AGENTE'!$G7),0)),3,IF(OR(TIME(HOUR(NV5),MINUTE(NV5),0)=TIME(HOUR('ANALISE AGENTE'!$H7),MINUTE('ANALISE AGENTE'!$H7),0),TIME(HOUR(NV5),MINUTE(NV5),0)=TIME(HOUR('ANALISE AGENTE'!$I7),MINUTE('ANALISE AGENTE'!$I7),0)),2,0))))</f>
        <v>0</v>
      </c>
      <c r="NW6" s="30">
        <f>IF(OR(TIME(HOUR(NW5),MINUTE(NW5),0)=TIME(HOUR('ANALISE AGENTE'!$C7),MINUTE('ANALISE AGENTE'!$C7),0),TIME(HOUR(NW5),MINUTE(NW5),0)=TIME(HOUR('ANALISE AGENTE'!$J7),MINUTE('ANALISE AGENTE'!$J7),0)),1,IF(OR(TIME(HOUR(NW5),MINUTE(NW5),0)=TIME(HOUR('ANALISE AGENTE'!$D7),MINUTE('ANALISE AGENTE'!$D7),0),TIME(HOUR(NW5),MINUTE(NW5),0)=TIME(HOUR('ANALISE AGENTE'!$E7),MINUTE('ANALISE AGENTE'!$E7),0)),2,IF(OR(TIME(HOUR(NW5),MINUTE(NW5),0)=TIME(HOUR('ANALISE AGENTE'!$F7),MINUTE('ANALISE AGENTE'!$F7),0),TIME(HOUR(NW5),MINUTE(NW5),0)=TIME(HOUR('ANALISE AGENTE'!$G7),MINUTE('ANALISE AGENTE'!$G7),0)),3,IF(OR(TIME(HOUR(NW5),MINUTE(NW5),0)=TIME(HOUR('ANALISE AGENTE'!$H7),MINUTE('ANALISE AGENTE'!$H7),0),TIME(HOUR(NW5),MINUTE(NW5),0)=TIME(HOUR('ANALISE AGENTE'!$I7),MINUTE('ANALISE AGENTE'!$I7),0)),2,0))))</f>
        <v>0</v>
      </c>
      <c r="NX6" s="30">
        <f>IF(OR(TIME(HOUR(NX5),MINUTE(NX5),0)=TIME(HOUR('ANALISE AGENTE'!$C7),MINUTE('ANALISE AGENTE'!$C7),0),TIME(HOUR(NX5),MINUTE(NX5),0)=TIME(HOUR('ANALISE AGENTE'!$J7),MINUTE('ANALISE AGENTE'!$J7),0)),1,IF(OR(TIME(HOUR(NX5),MINUTE(NX5),0)=TIME(HOUR('ANALISE AGENTE'!$D7),MINUTE('ANALISE AGENTE'!$D7),0),TIME(HOUR(NX5),MINUTE(NX5),0)=TIME(HOUR('ANALISE AGENTE'!$E7),MINUTE('ANALISE AGENTE'!$E7),0)),2,IF(OR(TIME(HOUR(NX5),MINUTE(NX5),0)=TIME(HOUR('ANALISE AGENTE'!$F7),MINUTE('ANALISE AGENTE'!$F7),0),TIME(HOUR(NX5),MINUTE(NX5),0)=TIME(HOUR('ANALISE AGENTE'!$G7),MINUTE('ANALISE AGENTE'!$G7),0)),3,IF(OR(TIME(HOUR(NX5),MINUTE(NX5),0)=TIME(HOUR('ANALISE AGENTE'!$H7),MINUTE('ANALISE AGENTE'!$H7),0),TIME(HOUR(NX5),MINUTE(NX5),0)=TIME(HOUR('ANALISE AGENTE'!$I7),MINUTE('ANALISE AGENTE'!$I7),0)),2,0))))</f>
        <v>2</v>
      </c>
      <c r="NY6" s="30">
        <f>IF(OR(TIME(HOUR(NY5),MINUTE(NY5),0)=TIME(HOUR('ANALISE AGENTE'!$C7),MINUTE('ANALISE AGENTE'!$C7),0),TIME(HOUR(NY5),MINUTE(NY5),0)=TIME(HOUR('ANALISE AGENTE'!$J7),MINUTE('ANALISE AGENTE'!$J7),0)),1,IF(OR(TIME(HOUR(NY5),MINUTE(NY5),0)=TIME(HOUR('ANALISE AGENTE'!$D7),MINUTE('ANALISE AGENTE'!$D7),0),TIME(HOUR(NY5),MINUTE(NY5),0)=TIME(HOUR('ANALISE AGENTE'!$E7),MINUTE('ANALISE AGENTE'!$E7),0)),2,IF(OR(TIME(HOUR(NY5),MINUTE(NY5),0)=TIME(HOUR('ANALISE AGENTE'!$F7),MINUTE('ANALISE AGENTE'!$F7),0),TIME(HOUR(NY5),MINUTE(NY5),0)=TIME(HOUR('ANALISE AGENTE'!$G7),MINUTE('ANALISE AGENTE'!$G7),0)),3,IF(OR(TIME(HOUR(NY5),MINUTE(NY5),0)=TIME(HOUR('ANALISE AGENTE'!$H7),MINUTE('ANALISE AGENTE'!$H7),0),TIME(HOUR(NY5),MINUTE(NY5),0)=TIME(HOUR('ANALISE AGENTE'!$I7),MINUTE('ANALISE AGENTE'!$I7),0)),2,0))))</f>
        <v>0</v>
      </c>
      <c r="NZ6" s="30">
        <f>IF(OR(TIME(HOUR(NZ5),MINUTE(NZ5),0)=TIME(HOUR('ANALISE AGENTE'!$C7),MINUTE('ANALISE AGENTE'!$C7),0),TIME(HOUR(NZ5),MINUTE(NZ5),0)=TIME(HOUR('ANALISE AGENTE'!$J7),MINUTE('ANALISE AGENTE'!$J7),0)),1,IF(OR(TIME(HOUR(NZ5),MINUTE(NZ5),0)=TIME(HOUR('ANALISE AGENTE'!$D7),MINUTE('ANALISE AGENTE'!$D7),0),TIME(HOUR(NZ5),MINUTE(NZ5),0)=TIME(HOUR('ANALISE AGENTE'!$E7),MINUTE('ANALISE AGENTE'!$E7),0)),2,IF(OR(TIME(HOUR(NZ5),MINUTE(NZ5),0)=TIME(HOUR('ANALISE AGENTE'!$F7),MINUTE('ANALISE AGENTE'!$F7),0),TIME(HOUR(NZ5),MINUTE(NZ5),0)=TIME(HOUR('ANALISE AGENTE'!$G7),MINUTE('ANALISE AGENTE'!$G7),0)),3,IF(OR(TIME(HOUR(NZ5),MINUTE(NZ5),0)=TIME(HOUR('ANALISE AGENTE'!$H7),MINUTE('ANALISE AGENTE'!$H7),0),TIME(HOUR(NZ5),MINUTE(NZ5),0)=TIME(HOUR('ANALISE AGENTE'!$I7),MINUTE('ANALISE AGENTE'!$I7),0)),2,0))))</f>
        <v>0</v>
      </c>
      <c r="OA6" s="30">
        <f>IF(OR(TIME(HOUR(OA5),MINUTE(OA5),0)=TIME(HOUR('ANALISE AGENTE'!$C7),MINUTE('ANALISE AGENTE'!$C7),0),TIME(HOUR(OA5),MINUTE(OA5),0)=TIME(HOUR('ANALISE AGENTE'!$J7),MINUTE('ANALISE AGENTE'!$J7),0)),1,IF(OR(TIME(HOUR(OA5),MINUTE(OA5),0)=TIME(HOUR('ANALISE AGENTE'!$D7),MINUTE('ANALISE AGENTE'!$D7),0),TIME(HOUR(OA5),MINUTE(OA5),0)=TIME(HOUR('ANALISE AGENTE'!$E7),MINUTE('ANALISE AGENTE'!$E7),0)),2,IF(OR(TIME(HOUR(OA5),MINUTE(OA5),0)=TIME(HOUR('ANALISE AGENTE'!$F7),MINUTE('ANALISE AGENTE'!$F7),0),TIME(HOUR(OA5),MINUTE(OA5),0)=TIME(HOUR('ANALISE AGENTE'!$G7),MINUTE('ANALISE AGENTE'!$G7),0)),3,IF(OR(TIME(HOUR(OA5),MINUTE(OA5),0)=TIME(HOUR('ANALISE AGENTE'!$H7),MINUTE('ANALISE AGENTE'!$H7),0),TIME(HOUR(OA5),MINUTE(OA5),0)=TIME(HOUR('ANALISE AGENTE'!$I7),MINUTE('ANALISE AGENTE'!$I7),0)),2,0))))</f>
        <v>0</v>
      </c>
      <c r="OB6" s="30">
        <f>IF(OR(TIME(HOUR(OB5),MINUTE(OB5),0)=TIME(HOUR('ANALISE AGENTE'!$C7),MINUTE('ANALISE AGENTE'!$C7),0),TIME(HOUR(OB5),MINUTE(OB5),0)=TIME(HOUR('ANALISE AGENTE'!$J7),MINUTE('ANALISE AGENTE'!$J7),0)),1,IF(OR(TIME(HOUR(OB5),MINUTE(OB5),0)=TIME(HOUR('ANALISE AGENTE'!$D7),MINUTE('ANALISE AGENTE'!$D7),0),TIME(HOUR(OB5),MINUTE(OB5),0)=TIME(HOUR('ANALISE AGENTE'!$E7),MINUTE('ANALISE AGENTE'!$E7),0)),2,IF(OR(TIME(HOUR(OB5),MINUTE(OB5),0)=TIME(HOUR('ANALISE AGENTE'!$F7),MINUTE('ANALISE AGENTE'!$F7),0),TIME(HOUR(OB5),MINUTE(OB5),0)=TIME(HOUR('ANALISE AGENTE'!$G7),MINUTE('ANALISE AGENTE'!$G7),0)),3,IF(OR(TIME(HOUR(OB5),MINUTE(OB5),0)=TIME(HOUR('ANALISE AGENTE'!$H7),MINUTE('ANALISE AGENTE'!$H7),0),TIME(HOUR(OB5),MINUTE(OB5),0)=TIME(HOUR('ANALISE AGENTE'!$I7),MINUTE('ANALISE AGENTE'!$I7),0)),2,0))))</f>
        <v>0</v>
      </c>
      <c r="OC6" s="30">
        <f>IF(OR(TIME(HOUR(OC5),MINUTE(OC5),0)=TIME(HOUR('ANALISE AGENTE'!$C7),MINUTE('ANALISE AGENTE'!$C7),0),TIME(HOUR(OC5),MINUTE(OC5),0)=TIME(HOUR('ANALISE AGENTE'!$J7),MINUTE('ANALISE AGENTE'!$J7),0)),1,IF(OR(TIME(HOUR(OC5),MINUTE(OC5),0)=TIME(HOUR('ANALISE AGENTE'!$D7),MINUTE('ANALISE AGENTE'!$D7),0),TIME(HOUR(OC5),MINUTE(OC5),0)=TIME(HOUR('ANALISE AGENTE'!$E7),MINUTE('ANALISE AGENTE'!$E7),0)),2,IF(OR(TIME(HOUR(OC5),MINUTE(OC5),0)=TIME(HOUR('ANALISE AGENTE'!$F7),MINUTE('ANALISE AGENTE'!$F7),0),TIME(HOUR(OC5),MINUTE(OC5),0)=TIME(HOUR('ANALISE AGENTE'!$G7),MINUTE('ANALISE AGENTE'!$G7),0)),3,IF(OR(TIME(HOUR(OC5),MINUTE(OC5),0)=TIME(HOUR('ANALISE AGENTE'!$H7),MINUTE('ANALISE AGENTE'!$H7),0),TIME(HOUR(OC5),MINUTE(OC5),0)=TIME(HOUR('ANALISE AGENTE'!$I7),MINUTE('ANALISE AGENTE'!$I7),0)),2,0))))</f>
        <v>0</v>
      </c>
      <c r="OD6" s="30">
        <f>IF(OR(TIME(HOUR(OD5),MINUTE(OD5),0)=TIME(HOUR('ANALISE AGENTE'!$C7),MINUTE('ANALISE AGENTE'!$C7),0),TIME(HOUR(OD5),MINUTE(OD5),0)=TIME(HOUR('ANALISE AGENTE'!$J7),MINUTE('ANALISE AGENTE'!$J7),0)),1,IF(OR(TIME(HOUR(OD5),MINUTE(OD5),0)=TIME(HOUR('ANALISE AGENTE'!$D7),MINUTE('ANALISE AGENTE'!$D7),0),TIME(HOUR(OD5),MINUTE(OD5),0)=TIME(HOUR('ANALISE AGENTE'!$E7),MINUTE('ANALISE AGENTE'!$E7),0)),2,IF(OR(TIME(HOUR(OD5),MINUTE(OD5),0)=TIME(HOUR('ANALISE AGENTE'!$F7),MINUTE('ANALISE AGENTE'!$F7),0),TIME(HOUR(OD5),MINUTE(OD5),0)=TIME(HOUR('ANALISE AGENTE'!$G7),MINUTE('ANALISE AGENTE'!$G7),0)),3,IF(OR(TIME(HOUR(OD5),MINUTE(OD5),0)=TIME(HOUR('ANALISE AGENTE'!$H7),MINUTE('ANALISE AGENTE'!$H7),0),TIME(HOUR(OD5),MINUTE(OD5),0)=TIME(HOUR('ANALISE AGENTE'!$I7),MINUTE('ANALISE AGENTE'!$I7),0)),2,0))))</f>
        <v>0</v>
      </c>
      <c r="OE6" s="30">
        <f>IF(OR(TIME(HOUR(OE5),MINUTE(OE5),0)=TIME(HOUR('ANALISE AGENTE'!$C7),MINUTE('ANALISE AGENTE'!$C7),0),TIME(HOUR(OE5),MINUTE(OE5),0)=TIME(HOUR('ANALISE AGENTE'!$J7),MINUTE('ANALISE AGENTE'!$J7),0)),1,IF(OR(TIME(HOUR(OE5),MINUTE(OE5),0)=TIME(HOUR('ANALISE AGENTE'!$D7),MINUTE('ANALISE AGENTE'!$D7),0),TIME(HOUR(OE5),MINUTE(OE5),0)=TIME(HOUR('ANALISE AGENTE'!$E7),MINUTE('ANALISE AGENTE'!$E7),0)),2,IF(OR(TIME(HOUR(OE5),MINUTE(OE5),0)=TIME(HOUR('ANALISE AGENTE'!$F7),MINUTE('ANALISE AGENTE'!$F7),0),TIME(HOUR(OE5),MINUTE(OE5),0)=TIME(HOUR('ANALISE AGENTE'!$G7),MINUTE('ANALISE AGENTE'!$G7),0)),3,IF(OR(TIME(HOUR(OE5),MINUTE(OE5),0)=TIME(HOUR('ANALISE AGENTE'!$H7),MINUTE('ANALISE AGENTE'!$H7),0),TIME(HOUR(OE5),MINUTE(OE5),0)=TIME(HOUR('ANALISE AGENTE'!$I7),MINUTE('ANALISE AGENTE'!$I7),0)),2,0))))</f>
        <v>0</v>
      </c>
      <c r="OF6" s="30">
        <f>IF(OR(TIME(HOUR(OF5),MINUTE(OF5),0)=TIME(HOUR('ANALISE AGENTE'!$C7),MINUTE('ANALISE AGENTE'!$C7),0),TIME(HOUR(OF5),MINUTE(OF5),0)=TIME(HOUR('ANALISE AGENTE'!$J7),MINUTE('ANALISE AGENTE'!$J7),0)),1,IF(OR(TIME(HOUR(OF5),MINUTE(OF5),0)=TIME(HOUR('ANALISE AGENTE'!$D7),MINUTE('ANALISE AGENTE'!$D7),0),TIME(HOUR(OF5),MINUTE(OF5),0)=TIME(HOUR('ANALISE AGENTE'!$E7),MINUTE('ANALISE AGENTE'!$E7),0)),2,IF(OR(TIME(HOUR(OF5),MINUTE(OF5),0)=TIME(HOUR('ANALISE AGENTE'!$F7),MINUTE('ANALISE AGENTE'!$F7),0),TIME(HOUR(OF5),MINUTE(OF5),0)=TIME(HOUR('ANALISE AGENTE'!$G7),MINUTE('ANALISE AGENTE'!$G7),0)),3,IF(OR(TIME(HOUR(OF5),MINUTE(OF5),0)=TIME(HOUR('ANALISE AGENTE'!$H7),MINUTE('ANALISE AGENTE'!$H7),0),TIME(HOUR(OF5),MINUTE(OF5),0)=TIME(HOUR('ANALISE AGENTE'!$I7),MINUTE('ANALISE AGENTE'!$I7),0)),2,0))))</f>
        <v>0</v>
      </c>
      <c r="OG6" s="30">
        <f>IF(OR(TIME(HOUR(OG5),MINUTE(OG5),0)=TIME(HOUR('ANALISE AGENTE'!$C7),MINUTE('ANALISE AGENTE'!$C7),0),TIME(HOUR(OG5),MINUTE(OG5),0)=TIME(HOUR('ANALISE AGENTE'!$J7),MINUTE('ANALISE AGENTE'!$J7),0)),1,IF(OR(TIME(HOUR(OG5),MINUTE(OG5),0)=TIME(HOUR('ANALISE AGENTE'!$D7),MINUTE('ANALISE AGENTE'!$D7),0),TIME(HOUR(OG5),MINUTE(OG5),0)=TIME(HOUR('ANALISE AGENTE'!$E7),MINUTE('ANALISE AGENTE'!$E7),0)),2,IF(OR(TIME(HOUR(OG5),MINUTE(OG5),0)=TIME(HOUR('ANALISE AGENTE'!$F7),MINUTE('ANALISE AGENTE'!$F7),0),TIME(HOUR(OG5),MINUTE(OG5),0)=TIME(HOUR('ANALISE AGENTE'!$G7),MINUTE('ANALISE AGENTE'!$G7),0)),3,IF(OR(TIME(HOUR(OG5),MINUTE(OG5),0)=TIME(HOUR('ANALISE AGENTE'!$H7),MINUTE('ANALISE AGENTE'!$H7),0),TIME(HOUR(OG5),MINUTE(OG5),0)=TIME(HOUR('ANALISE AGENTE'!$I7),MINUTE('ANALISE AGENTE'!$I7),0)),2,0))))</f>
        <v>0</v>
      </c>
      <c r="OH6" s="30">
        <f>IF(OR(TIME(HOUR(OH5),MINUTE(OH5),0)=TIME(HOUR('ANALISE AGENTE'!$C7),MINUTE('ANALISE AGENTE'!$C7),0),TIME(HOUR(OH5),MINUTE(OH5),0)=TIME(HOUR('ANALISE AGENTE'!$J7),MINUTE('ANALISE AGENTE'!$J7),0)),1,IF(OR(TIME(HOUR(OH5),MINUTE(OH5),0)=TIME(HOUR('ANALISE AGENTE'!$D7),MINUTE('ANALISE AGENTE'!$D7),0),TIME(HOUR(OH5),MINUTE(OH5),0)=TIME(HOUR('ANALISE AGENTE'!$E7),MINUTE('ANALISE AGENTE'!$E7),0)),2,IF(OR(TIME(HOUR(OH5),MINUTE(OH5),0)=TIME(HOUR('ANALISE AGENTE'!$F7),MINUTE('ANALISE AGENTE'!$F7),0),TIME(HOUR(OH5),MINUTE(OH5),0)=TIME(HOUR('ANALISE AGENTE'!$G7),MINUTE('ANALISE AGENTE'!$G7),0)),3,IF(OR(TIME(HOUR(OH5),MINUTE(OH5),0)=TIME(HOUR('ANALISE AGENTE'!$H7),MINUTE('ANALISE AGENTE'!$H7),0),TIME(HOUR(OH5),MINUTE(OH5),0)=TIME(HOUR('ANALISE AGENTE'!$I7),MINUTE('ANALISE AGENTE'!$I7),0)),2,0))))</f>
        <v>0</v>
      </c>
      <c r="OI6" s="30">
        <f>IF(OR(TIME(HOUR(OI5),MINUTE(OI5),0)=TIME(HOUR('ANALISE AGENTE'!$C7),MINUTE('ANALISE AGENTE'!$C7),0),TIME(HOUR(OI5),MINUTE(OI5),0)=TIME(HOUR('ANALISE AGENTE'!$J7),MINUTE('ANALISE AGENTE'!$J7),0)),1,IF(OR(TIME(HOUR(OI5),MINUTE(OI5),0)=TIME(HOUR('ANALISE AGENTE'!$D7),MINUTE('ANALISE AGENTE'!$D7),0),TIME(HOUR(OI5),MINUTE(OI5),0)=TIME(HOUR('ANALISE AGENTE'!$E7),MINUTE('ANALISE AGENTE'!$E7),0)),2,IF(OR(TIME(HOUR(OI5),MINUTE(OI5),0)=TIME(HOUR('ANALISE AGENTE'!$F7),MINUTE('ANALISE AGENTE'!$F7),0),TIME(HOUR(OI5),MINUTE(OI5),0)=TIME(HOUR('ANALISE AGENTE'!$G7),MINUTE('ANALISE AGENTE'!$G7),0)),3,IF(OR(TIME(HOUR(OI5),MINUTE(OI5),0)=TIME(HOUR('ANALISE AGENTE'!$H7),MINUTE('ANALISE AGENTE'!$H7),0),TIME(HOUR(OI5),MINUTE(OI5),0)=TIME(HOUR('ANALISE AGENTE'!$I7),MINUTE('ANALISE AGENTE'!$I7),0)),2,0))))</f>
        <v>0</v>
      </c>
      <c r="OJ6" s="30">
        <f>IF(OR(TIME(HOUR(OJ5),MINUTE(OJ5),0)=TIME(HOUR('ANALISE AGENTE'!$C7),MINUTE('ANALISE AGENTE'!$C7),0),TIME(HOUR(OJ5),MINUTE(OJ5),0)=TIME(HOUR('ANALISE AGENTE'!$J7),MINUTE('ANALISE AGENTE'!$J7),0)),1,IF(OR(TIME(HOUR(OJ5),MINUTE(OJ5),0)=TIME(HOUR('ANALISE AGENTE'!$D7),MINUTE('ANALISE AGENTE'!$D7),0),TIME(HOUR(OJ5),MINUTE(OJ5),0)=TIME(HOUR('ANALISE AGENTE'!$E7),MINUTE('ANALISE AGENTE'!$E7),0)),2,IF(OR(TIME(HOUR(OJ5),MINUTE(OJ5),0)=TIME(HOUR('ANALISE AGENTE'!$F7),MINUTE('ANALISE AGENTE'!$F7),0),TIME(HOUR(OJ5),MINUTE(OJ5),0)=TIME(HOUR('ANALISE AGENTE'!$G7),MINUTE('ANALISE AGENTE'!$G7),0)),3,IF(OR(TIME(HOUR(OJ5),MINUTE(OJ5),0)=TIME(HOUR('ANALISE AGENTE'!$H7),MINUTE('ANALISE AGENTE'!$H7),0),TIME(HOUR(OJ5),MINUTE(OJ5),0)=TIME(HOUR('ANALISE AGENTE'!$I7),MINUTE('ANALISE AGENTE'!$I7),0)),2,0))))</f>
        <v>0</v>
      </c>
      <c r="OK6" s="30">
        <f>IF(OR(TIME(HOUR(OK5),MINUTE(OK5),0)=TIME(HOUR('ANALISE AGENTE'!$C7),MINUTE('ANALISE AGENTE'!$C7),0),TIME(HOUR(OK5),MINUTE(OK5),0)=TIME(HOUR('ANALISE AGENTE'!$J7),MINUTE('ANALISE AGENTE'!$J7),0)),1,IF(OR(TIME(HOUR(OK5),MINUTE(OK5),0)=TIME(HOUR('ANALISE AGENTE'!$D7),MINUTE('ANALISE AGENTE'!$D7),0),TIME(HOUR(OK5),MINUTE(OK5),0)=TIME(HOUR('ANALISE AGENTE'!$E7),MINUTE('ANALISE AGENTE'!$E7),0)),2,IF(OR(TIME(HOUR(OK5),MINUTE(OK5),0)=TIME(HOUR('ANALISE AGENTE'!$F7),MINUTE('ANALISE AGENTE'!$F7),0),TIME(HOUR(OK5),MINUTE(OK5),0)=TIME(HOUR('ANALISE AGENTE'!$G7),MINUTE('ANALISE AGENTE'!$G7),0)),3,IF(OR(TIME(HOUR(OK5),MINUTE(OK5),0)=TIME(HOUR('ANALISE AGENTE'!$H7),MINUTE('ANALISE AGENTE'!$H7),0),TIME(HOUR(OK5),MINUTE(OK5),0)=TIME(HOUR('ANALISE AGENTE'!$I7),MINUTE('ANALISE AGENTE'!$I7),0)),2,0))))</f>
        <v>0</v>
      </c>
      <c r="OL6" s="30">
        <f>IF(OR(TIME(HOUR(OL5),MINUTE(OL5),0)=TIME(HOUR('ANALISE AGENTE'!$C7),MINUTE('ANALISE AGENTE'!$C7),0),TIME(HOUR(OL5),MINUTE(OL5),0)=TIME(HOUR('ANALISE AGENTE'!$J7),MINUTE('ANALISE AGENTE'!$J7),0)),1,IF(OR(TIME(HOUR(OL5),MINUTE(OL5),0)=TIME(HOUR('ANALISE AGENTE'!$D7),MINUTE('ANALISE AGENTE'!$D7),0),TIME(HOUR(OL5),MINUTE(OL5),0)=TIME(HOUR('ANALISE AGENTE'!$E7),MINUTE('ANALISE AGENTE'!$E7),0)),2,IF(OR(TIME(HOUR(OL5),MINUTE(OL5),0)=TIME(HOUR('ANALISE AGENTE'!$F7),MINUTE('ANALISE AGENTE'!$F7),0),TIME(HOUR(OL5),MINUTE(OL5),0)=TIME(HOUR('ANALISE AGENTE'!$G7),MINUTE('ANALISE AGENTE'!$G7),0)),3,IF(OR(TIME(HOUR(OL5),MINUTE(OL5),0)=TIME(HOUR('ANALISE AGENTE'!$H7),MINUTE('ANALISE AGENTE'!$H7),0),TIME(HOUR(OL5),MINUTE(OL5),0)=TIME(HOUR('ANALISE AGENTE'!$I7),MINUTE('ANALISE AGENTE'!$I7),0)),2,0))))</f>
        <v>0</v>
      </c>
      <c r="OM6" s="30">
        <f>IF(OR(TIME(HOUR(OM5),MINUTE(OM5),0)=TIME(HOUR('ANALISE AGENTE'!$C7),MINUTE('ANALISE AGENTE'!$C7),0),TIME(HOUR(OM5),MINUTE(OM5),0)=TIME(HOUR('ANALISE AGENTE'!$J7),MINUTE('ANALISE AGENTE'!$J7),0)),1,IF(OR(TIME(HOUR(OM5),MINUTE(OM5),0)=TIME(HOUR('ANALISE AGENTE'!$D7),MINUTE('ANALISE AGENTE'!$D7),0),TIME(HOUR(OM5),MINUTE(OM5),0)=TIME(HOUR('ANALISE AGENTE'!$E7),MINUTE('ANALISE AGENTE'!$E7),0)),2,IF(OR(TIME(HOUR(OM5),MINUTE(OM5),0)=TIME(HOUR('ANALISE AGENTE'!$F7),MINUTE('ANALISE AGENTE'!$F7),0),TIME(HOUR(OM5),MINUTE(OM5),0)=TIME(HOUR('ANALISE AGENTE'!$G7),MINUTE('ANALISE AGENTE'!$G7),0)),3,IF(OR(TIME(HOUR(OM5),MINUTE(OM5),0)=TIME(HOUR('ANALISE AGENTE'!$H7),MINUTE('ANALISE AGENTE'!$H7),0),TIME(HOUR(OM5),MINUTE(OM5),0)=TIME(HOUR('ANALISE AGENTE'!$I7),MINUTE('ANALISE AGENTE'!$I7),0)),2,0))))</f>
        <v>0</v>
      </c>
      <c r="ON6" s="30">
        <f>IF(OR(TIME(HOUR(ON5),MINUTE(ON5),0)=TIME(HOUR('ANALISE AGENTE'!$C7),MINUTE('ANALISE AGENTE'!$C7),0),TIME(HOUR(ON5),MINUTE(ON5),0)=TIME(HOUR('ANALISE AGENTE'!$J7),MINUTE('ANALISE AGENTE'!$J7),0)),1,IF(OR(TIME(HOUR(ON5),MINUTE(ON5),0)=TIME(HOUR('ANALISE AGENTE'!$D7),MINUTE('ANALISE AGENTE'!$D7),0),TIME(HOUR(ON5),MINUTE(ON5),0)=TIME(HOUR('ANALISE AGENTE'!$E7),MINUTE('ANALISE AGENTE'!$E7),0)),2,IF(OR(TIME(HOUR(ON5),MINUTE(ON5),0)=TIME(HOUR('ANALISE AGENTE'!$F7),MINUTE('ANALISE AGENTE'!$F7),0),TIME(HOUR(ON5),MINUTE(ON5),0)=TIME(HOUR('ANALISE AGENTE'!$G7),MINUTE('ANALISE AGENTE'!$G7),0)),3,IF(OR(TIME(HOUR(ON5),MINUTE(ON5),0)=TIME(HOUR('ANALISE AGENTE'!$H7),MINUTE('ANALISE AGENTE'!$H7),0),TIME(HOUR(ON5),MINUTE(ON5),0)=TIME(HOUR('ANALISE AGENTE'!$I7),MINUTE('ANALISE AGENTE'!$I7),0)),2,0))))</f>
        <v>0</v>
      </c>
      <c r="OO6" s="30">
        <f>IF(OR(TIME(HOUR(OO5),MINUTE(OO5),0)=TIME(HOUR('ANALISE AGENTE'!$C7),MINUTE('ANALISE AGENTE'!$C7),0),TIME(HOUR(OO5),MINUTE(OO5),0)=TIME(HOUR('ANALISE AGENTE'!$J7),MINUTE('ANALISE AGENTE'!$J7),0)),1,IF(OR(TIME(HOUR(OO5),MINUTE(OO5),0)=TIME(HOUR('ANALISE AGENTE'!$D7),MINUTE('ANALISE AGENTE'!$D7),0),TIME(HOUR(OO5),MINUTE(OO5),0)=TIME(HOUR('ANALISE AGENTE'!$E7),MINUTE('ANALISE AGENTE'!$E7),0)),2,IF(OR(TIME(HOUR(OO5),MINUTE(OO5),0)=TIME(HOUR('ANALISE AGENTE'!$F7),MINUTE('ANALISE AGENTE'!$F7),0),TIME(HOUR(OO5),MINUTE(OO5),0)=TIME(HOUR('ANALISE AGENTE'!$G7),MINUTE('ANALISE AGENTE'!$G7),0)),3,IF(OR(TIME(HOUR(OO5),MINUTE(OO5),0)=TIME(HOUR('ANALISE AGENTE'!$H7),MINUTE('ANALISE AGENTE'!$H7),0),TIME(HOUR(OO5),MINUTE(OO5),0)=TIME(HOUR('ANALISE AGENTE'!$I7),MINUTE('ANALISE AGENTE'!$I7),0)),2,0))))</f>
        <v>0</v>
      </c>
      <c r="OP6" s="30">
        <f>IF(OR(TIME(HOUR(OP5),MINUTE(OP5),0)=TIME(HOUR('ANALISE AGENTE'!$C7),MINUTE('ANALISE AGENTE'!$C7),0),TIME(HOUR(OP5),MINUTE(OP5),0)=TIME(HOUR('ANALISE AGENTE'!$J7),MINUTE('ANALISE AGENTE'!$J7),0)),1,IF(OR(TIME(HOUR(OP5),MINUTE(OP5),0)=TIME(HOUR('ANALISE AGENTE'!$D7),MINUTE('ANALISE AGENTE'!$D7),0),TIME(HOUR(OP5),MINUTE(OP5),0)=TIME(HOUR('ANALISE AGENTE'!$E7),MINUTE('ANALISE AGENTE'!$E7),0)),2,IF(OR(TIME(HOUR(OP5),MINUTE(OP5),0)=TIME(HOUR('ANALISE AGENTE'!$F7),MINUTE('ANALISE AGENTE'!$F7),0),TIME(HOUR(OP5),MINUTE(OP5),0)=TIME(HOUR('ANALISE AGENTE'!$G7),MINUTE('ANALISE AGENTE'!$G7),0)),3,IF(OR(TIME(HOUR(OP5),MINUTE(OP5),0)=TIME(HOUR('ANALISE AGENTE'!$H7),MINUTE('ANALISE AGENTE'!$H7),0),TIME(HOUR(OP5),MINUTE(OP5),0)=TIME(HOUR('ANALISE AGENTE'!$I7),MINUTE('ANALISE AGENTE'!$I7),0)),2,0))))</f>
        <v>0</v>
      </c>
      <c r="OQ6" s="30">
        <f>IF(OR(TIME(HOUR(OQ5),MINUTE(OQ5),0)=TIME(HOUR('ANALISE AGENTE'!$C7),MINUTE('ANALISE AGENTE'!$C7),0),TIME(HOUR(OQ5),MINUTE(OQ5),0)=TIME(HOUR('ANALISE AGENTE'!$J7),MINUTE('ANALISE AGENTE'!$J7),0)),1,IF(OR(TIME(HOUR(OQ5),MINUTE(OQ5),0)=TIME(HOUR('ANALISE AGENTE'!$D7),MINUTE('ANALISE AGENTE'!$D7),0),TIME(HOUR(OQ5),MINUTE(OQ5),0)=TIME(HOUR('ANALISE AGENTE'!$E7),MINUTE('ANALISE AGENTE'!$E7),0)),2,IF(OR(TIME(HOUR(OQ5),MINUTE(OQ5),0)=TIME(HOUR('ANALISE AGENTE'!$F7),MINUTE('ANALISE AGENTE'!$F7),0),TIME(HOUR(OQ5),MINUTE(OQ5),0)=TIME(HOUR('ANALISE AGENTE'!$G7),MINUTE('ANALISE AGENTE'!$G7),0)),3,IF(OR(TIME(HOUR(OQ5),MINUTE(OQ5),0)=TIME(HOUR('ANALISE AGENTE'!$H7),MINUTE('ANALISE AGENTE'!$H7),0),TIME(HOUR(OQ5),MINUTE(OQ5),0)=TIME(HOUR('ANALISE AGENTE'!$I7),MINUTE('ANALISE AGENTE'!$I7),0)),2,0))))</f>
        <v>0</v>
      </c>
      <c r="OR6" s="30">
        <f>IF(OR(TIME(HOUR(OR5),MINUTE(OR5),0)=TIME(HOUR('ANALISE AGENTE'!$C7),MINUTE('ANALISE AGENTE'!$C7),0),TIME(HOUR(OR5),MINUTE(OR5),0)=TIME(HOUR('ANALISE AGENTE'!$J7),MINUTE('ANALISE AGENTE'!$J7),0)),1,IF(OR(TIME(HOUR(OR5),MINUTE(OR5),0)=TIME(HOUR('ANALISE AGENTE'!$D7),MINUTE('ANALISE AGENTE'!$D7),0),TIME(HOUR(OR5),MINUTE(OR5),0)=TIME(HOUR('ANALISE AGENTE'!$E7),MINUTE('ANALISE AGENTE'!$E7),0)),2,IF(OR(TIME(HOUR(OR5),MINUTE(OR5),0)=TIME(HOUR('ANALISE AGENTE'!$F7),MINUTE('ANALISE AGENTE'!$F7),0),TIME(HOUR(OR5),MINUTE(OR5),0)=TIME(HOUR('ANALISE AGENTE'!$G7),MINUTE('ANALISE AGENTE'!$G7),0)),3,IF(OR(TIME(HOUR(OR5),MINUTE(OR5),0)=TIME(HOUR('ANALISE AGENTE'!$H7),MINUTE('ANALISE AGENTE'!$H7),0),TIME(HOUR(OR5),MINUTE(OR5),0)=TIME(HOUR('ANALISE AGENTE'!$I7),MINUTE('ANALISE AGENTE'!$I7),0)),2,0))))</f>
        <v>0</v>
      </c>
      <c r="OS6" s="30">
        <f>IF(OR(TIME(HOUR(OS5),MINUTE(OS5),0)=TIME(HOUR('ANALISE AGENTE'!$C7),MINUTE('ANALISE AGENTE'!$C7),0),TIME(HOUR(OS5),MINUTE(OS5),0)=TIME(HOUR('ANALISE AGENTE'!$J7),MINUTE('ANALISE AGENTE'!$J7),0)),1,IF(OR(TIME(HOUR(OS5),MINUTE(OS5),0)=TIME(HOUR('ANALISE AGENTE'!$D7),MINUTE('ANALISE AGENTE'!$D7),0),TIME(HOUR(OS5),MINUTE(OS5),0)=TIME(HOUR('ANALISE AGENTE'!$E7),MINUTE('ANALISE AGENTE'!$E7),0)),2,IF(OR(TIME(HOUR(OS5),MINUTE(OS5),0)=TIME(HOUR('ANALISE AGENTE'!$F7),MINUTE('ANALISE AGENTE'!$F7),0),TIME(HOUR(OS5),MINUTE(OS5),0)=TIME(HOUR('ANALISE AGENTE'!$G7),MINUTE('ANALISE AGENTE'!$G7),0)),3,IF(OR(TIME(HOUR(OS5),MINUTE(OS5),0)=TIME(HOUR('ANALISE AGENTE'!$H7),MINUTE('ANALISE AGENTE'!$H7),0),TIME(HOUR(OS5),MINUTE(OS5),0)=TIME(HOUR('ANALISE AGENTE'!$I7),MINUTE('ANALISE AGENTE'!$I7),0)),2,0))))</f>
        <v>0</v>
      </c>
      <c r="OT6" s="30">
        <f>IF(OR(TIME(HOUR(OT5),MINUTE(OT5),0)=TIME(HOUR('ANALISE AGENTE'!$C7),MINUTE('ANALISE AGENTE'!$C7),0),TIME(HOUR(OT5),MINUTE(OT5),0)=TIME(HOUR('ANALISE AGENTE'!$J7),MINUTE('ANALISE AGENTE'!$J7),0)),1,IF(OR(TIME(HOUR(OT5),MINUTE(OT5),0)=TIME(HOUR('ANALISE AGENTE'!$D7),MINUTE('ANALISE AGENTE'!$D7),0),TIME(HOUR(OT5),MINUTE(OT5),0)=TIME(HOUR('ANALISE AGENTE'!$E7),MINUTE('ANALISE AGENTE'!$E7),0)),2,IF(OR(TIME(HOUR(OT5),MINUTE(OT5),0)=TIME(HOUR('ANALISE AGENTE'!$F7),MINUTE('ANALISE AGENTE'!$F7),0),TIME(HOUR(OT5),MINUTE(OT5),0)=TIME(HOUR('ANALISE AGENTE'!$G7),MINUTE('ANALISE AGENTE'!$G7),0)),3,IF(OR(TIME(HOUR(OT5),MINUTE(OT5),0)=TIME(HOUR('ANALISE AGENTE'!$H7),MINUTE('ANALISE AGENTE'!$H7),0),TIME(HOUR(OT5),MINUTE(OT5),0)=TIME(HOUR('ANALISE AGENTE'!$I7),MINUTE('ANALISE AGENTE'!$I7),0)),2,0))))</f>
        <v>0</v>
      </c>
      <c r="OU6" s="30">
        <f>IF(OR(TIME(HOUR(OU5),MINUTE(OU5),0)=TIME(HOUR('ANALISE AGENTE'!$C7),MINUTE('ANALISE AGENTE'!$C7),0),TIME(HOUR(OU5),MINUTE(OU5),0)=TIME(HOUR('ANALISE AGENTE'!$J7),MINUTE('ANALISE AGENTE'!$J7),0)),1,IF(OR(TIME(HOUR(OU5),MINUTE(OU5),0)=TIME(HOUR('ANALISE AGENTE'!$D7),MINUTE('ANALISE AGENTE'!$D7),0),TIME(HOUR(OU5),MINUTE(OU5),0)=TIME(HOUR('ANALISE AGENTE'!$E7),MINUTE('ANALISE AGENTE'!$E7),0)),2,IF(OR(TIME(HOUR(OU5),MINUTE(OU5),0)=TIME(HOUR('ANALISE AGENTE'!$F7),MINUTE('ANALISE AGENTE'!$F7),0),TIME(HOUR(OU5),MINUTE(OU5),0)=TIME(HOUR('ANALISE AGENTE'!$G7),MINUTE('ANALISE AGENTE'!$G7),0)),3,IF(OR(TIME(HOUR(OU5),MINUTE(OU5),0)=TIME(HOUR('ANALISE AGENTE'!$H7),MINUTE('ANALISE AGENTE'!$H7),0),TIME(HOUR(OU5),MINUTE(OU5),0)=TIME(HOUR('ANALISE AGENTE'!$I7),MINUTE('ANALISE AGENTE'!$I7),0)),2,0))))</f>
        <v>0</v>
      </c>
      <c r="OV6" s="30">
        <f>IF(OR(TIME(HOUR(OV5),MINUTE(OV5),0)=TIME(HOUR('ANALISE AGENTE'!$C7),MINUTE('ANALISE AGENTE'!$C7),0),TIME(HOUR(OV5),MINUTE(OV5),0)=TIME(HOUR('ANALISE AGENTE'!$J7),MINUTE('ANALISE AGENTE'!$J7),0)),1,IF(OR(TIME(HOUR(OV5),MINUTE(OV5),0)=TIME(HOUR('ANALISE AGENTE'!$D7),MINUTE('ANALISE AGENTE'!$D7),0),TIME(HOUR(OV5),MINUTE(OV5),0)=TIME(HOUR('ANALISE AGENTE'!$E7),MINUTE('ANALISE AGENTE'!$E7),0)),2,IF(OR(TIME(HOUR(OV5),MINUTE(OV5),0)=TIME(HOUR('ANALISE AGENTE'!$F7),MINUTE('ANALISE AGENTE'!$F7),0),TIME(HOUR(OV5),MINUTE(OV5),0)=TIME(HOUR('ANALISE AGENTE'!$G7),MINUTE('ANALISE AGENTE'!$G7),0)),3,IF(OR(TIME(HOUR(OV5),MINUTE(OV5),0)=TIME(HOUR('ANALISE AGENTE'!$H7),MINUTE('ANALISE AGENTE'!$H7),0),TIME(HOUR(OV5),MINUTE(OV5),0)=TIME(HOUR('ANALISE AGENTE'!$I7),MINUTE('ANALISE AGENTE'!$I7),0)),2,0))))</f>
        <v>0</v>
      </c>
      <c r="OW6" s="30">
        <f>IF(OR(TIME(HOUR(OW5),MINUTE(OW5),0)=TIME(HOUR('ANALISE AGENTE'!$C7),MINUTE('ANALISE AGENTE'!$C7),0),TIME(HOUR(OW5),MINUTE(OW5),0)=TIME(HOUR('ANALISE AGENTE'!$J7),MINUTE('ANALISE AGENTE'!$J7),0)),1,IF(OR(TIME(HOUR(OW5),MINUTE(OW5),0)=TIME(HOUR('ANALISE AGENTE'!$D7),MINUTE('ANALISE AGENTE'!$D7),0),TIME(HOUR(OW5),MINUTE(OW5),0)=TIME(HOUR('ANALISE AGENTE'!$E7),MINUTE('ANALISE AGENTE'!$E7),0)),2,IF(OR(TIME(HOUR(OW5),MINUTE(OW5),0)=TIME(HOUR('ANALISE AGENTE'!$F7),MINUTE('ANALISE AGENTE'!$F7),0),TIME(HOUR(OW5),MINUTE(OW5),0)=TIME(HOUR('ANALISE AGENTE'!$G7),MINUTE('ANALISE AGENTE'!$G7),0)),3,IF(OR(TIME(HOUR(OW5),MINUTE(OW5),0)=TIME(HOUR('ANALISE AGENTE'!$H7),MINUTE('ANALISE AGENTE'!$H7),0),TIME(HOUR(OW5),MINUTE(OW5),0)=TIME(HOUR('ANALISE AGENTE'!$I7),MINUTE('ANALISE AGENTE'!$I7),0)),2,0))))</f>
        <v>0</v>
      </c>
      <c r="OX6" s="30">
        <f>IF(OR(TIME(HOUR(OX5),MINUTE(OX5),0)=TIME(HOUR('ANALISE AGENTE'!$C7),MINUTE('ANALISE AGENTE'!$C7),0),TIME(HOUR(OX5),MINUTE(OX5),0)=TIME(HOUR('ANALISE AGENTE'!$J7),MINUTE('ANALISE AGENTE'!$J7),0)),1,IF(OR(TIME(HOUR(OX5),MINUTE(OX5),0)=TIME(HOUR('ANALISE AGENTE'!$D7),MINUTE('ANALISE AGENTE'!$D7),0),TIME(HOUR(OX5),MINUTE(OX5),0)=TIME(HOUR('ANALISE AGENTE'!$E7),MINUTE('ANALISE AGENTE'!$E7),0)),2,IF(OR(TIME(HOUR(OX5),MINUTE(OX5),0)=TIME(HOUR('ANALISE AGENTE'!$F7),MINUTE('ANALISE AGENTE'!$F7),0),TIME(HOUR(OX5),MINUTE(OX5),0)=TIME(HOUR('ANALISE AGENTE'!$G7),MINUTE('ANALISE AGENTE'!$G7),0)),3,IF(OR(TIME(HOUR(OX5),MINUTE(OX5),0)=TIME(HOUR('ANALISE AGENTE'!$H7),MINUTE('ANALISE AGENTE'!$H7),0),TIME(HOUR(OX5),MINUTE(OX5),0)=TIME(HOUR('ANALISE AGENTE'!$I7),MINUTE('ANALISE AGENTE'!$I7),0)),2,0))))</f>
        <v>0</v>
      </c>
      <c r="OY6" s="30">
        <f>IF(OR(TIME(HOUR(OY5),MINUTE(OY5),0)=TIME(HOUR('ANALISE AGENTE'!$C7),MINUTE('ANALISE AGENTE'!$C7),0),TIME(HOUR(OY5),MINUTE(OY5),0)=TIME(HOUR('ANALISE AGENTE'!$J7),MINUTE('ANALISE AGENTE'!$J7),0)),1,IF(OR(TIME(HOUR(OY5),MINUTE(OY5),0)=TIME(HOUR('ANALISE AGENTE'!$D7),MINUTE('ANALISE AGENTE'!$D7),0),TIME(HOUR(OY5),MINUTE(OY5),0)=TIME(HOUR('ANALISE AGENTE'!$E7),MINUTE('ANALISE AGENTE'!$E7),0)),2,IF(OR(TIME(HOUR(OY5),MINUTE(OY5),0)=TIME(HOUR('ANALISE AGENTE'!$F7),MINUTE('ANALISE AGENTE'!$F7),0),TIME(HOUR(OY5),MINUTE(OY5),0)=TIME(HOUR('ANALISE AGENTE'!$G7),MINUTE('ANALISE AGENTE'!$G7),0)),3,IF(OR(TIME(HOUR(OY5),MINUTE(OY5),0)=TIME(HOUR('ANALISE AGENTE'!$H7),MINUTE('ANALISE AGENTE'!$H7),0),TIME(HOUR(OY5),MINUTE(OY5),0)=TIME(HOUR('ANALISE AGENTE'!$I7),MINUTE('ANALISE AGENTE'!$I7),0)),2,0))))</f>
        <v>0</v>
      </c>
      <c r="OZ6" s="30">
        <f>IF(OR(TIME(HOUR(OZ5),MINUTE(OZ5),0)=TIME(HOUR('ANALISE AGENTE'!$C7),MINUTE('ANALISE AGENTE'!$C7),0),TIME(HOUR(OZ5),MINUTE(OZ5),0)=TIME(HOUR('ANALISE AGENTE'!$J7),MINUTE('ANALISE AGENTE'!$J7),0)),1,IF(OR(TIME(HOUR(OZ5),MINUTE(OZ5),0)=TIME(HOUR('ANALISE AGENTE'!$D7),MINUTE('ANALISE AGENTE'!$D7),0),TIME(HOUR(OZ5),MINUTE(OZ5),0)=TIME(HOUR('ANALISE AGENTE'!$E7),MINUTE('ANALISE AGENTE'!$E7),0)),2,IF(OR(TIME(HOUR(OZ5),MINUTE(OZ5),0)=TIME(HOUR('ANALISE AGENTE'!$F7),MINUTE('ANALISE AGENTE'!$F7),0),TIME(HOUR(OZ5),MINUTE(OZ5),0)=TIME(HOUR('ANALISE AGENTE'!$G7),MINUTE('ANALISE AGENTE'!$G7),0)),3,IF(OR(TIME(HOUR(OZ5),MINUTE(OZ5),0)=TIME(HOUR('ANALISE AGENTE'!$H7),MINUTE('ANALISE AGENTE'!$H7),0),TIME(HOUR(OZ5),MINUTE(OZ5),0)=TIME(HOUR('ANALISE AGENTE'!$I7),MINUTE('ANALISE AGENTE'!$I7),0)),2,0))))</f>
        <v>0</v>
      </c>
      <c r="PA6" s="30">
        <f>IF(OR(TIME(HOUR(PA5),MINUTE(PA5),0)=TIME(HOUR('ANALISE AGENTE'!$C7),MINUTE('ANALISE AGENTE'!$C7),0),TIME(HOUR(PA5),MINUTE(PA5),0)=TIME(HOUR('ANALISE AGENTE'!$J7),MINUTE('ANALISE AGENTE'!$J7),0)),1,IF(OR(TIME(HOUR(PA5),MINUTE(PA5),0)=TIME(HOUR('ANALISE AGENTE'!$D7),MINUTE('ANALISE AGENTE'!$D7),0),TIME(HOUR(PA5),MINUTE(PA5),0)=TIME(HOUR('ANALISE AGENTE'!$E7),MINUTE('ANALISE AGENTE'!$E7),0)),2,IF(OR(TIME(HOUR(PA5),MINUTE(PA5),0)=TIME(HOUR('ANALISE AGENTE'!$F7),MINUTE('ANALISE AGENTE'!$F7),0),TIME(HOUR(PA5),MINUTE(PA5),0)=TIME(HOUR('ANALISE AGENTE'!$G7),MINUTE('ANALISE AGENTE'!$G7),0)),3,IF(OR(TIME(HOUR(PA5),MINUTE(PA5),0)=TIME(HOUR('ANALISE AGENTE'!$H7),MINUTE('ANALISE AGENTE'!$H7),0),TIME(HOUR(PA5),MINUTE(PA5),0)=TIME(HOUR('ANALISE AGENTE'!$I7),MINUTE('ANALISE AGENTE'!$I7),0)),2,0))))</f>
        <v>0</v>
      </c>
      <c r="PB6" s="30">
        <f>IF(OR(TIME(HOUR(PB5),MINUTE(PB5),0)=TIME(HOUR('ANALISE AGENTE'!$C7),MINUTE('ANALISE AGENTE'!$C7),0),TIME(HOUR(PB5),MINUTE(PB5),0)=TIME(HOUR('ANALISE AGENTE'!$J7),MINUTE('ANALISE AGENTE'!$J7),0)),1,IF(OR(TIME(HOUR(PB5),MINUTE(PB5),0)=TIME(HOUR('ANALISE AGENTE'!$D7),MINUTE('ANALISE AGENTE'!$D7),0),TIME(HOUR(PB5),MINUTE(PB5),0)=TIME(HOUR('ANALISE AGENTE'!$E7),MINUTE('ANALISE AGENTE'!$E7),0)),2,IF(OR(TIME(HOUR(PB5),MINUTE(PB5),0)=TIME(HOUR('ANALISE AGENTE'!$F7),MINUTE('ANALISE AGENTE'!$F7),0),TIME(HOUR(PB5),MINUTE(PB5),0)=TIME(HOUR('ANALISE AGENTE'!$G7),MINUTE('ANALISE AGENTE'!$G7),0)),3,IF(OR(TIME(HOUR(PB5),MINUTE(PB5),0)=TIME(HOUR('ANALISE AGENTE'!$H7),MINUTE('ANALISE AGENTE'!$H7),0),TIME(HOUR(PB5),MINUTE(PB5),0)=TIME(HOUR('ANALISE AGENTE'!$I7),MINUTE('ANALISE AGENTE'!$I7),0)),2,0))))</f>
        <v>0</v>
      </c>
      <c r="PC6" s="30">
        <f>IF(OR(TIME(HOUR(PC5),MINUTE(PC5),0)=TIME(HOUR('ANALISE AGENTE'!$C7),MINUTE('ANALISE AGENTE'!$C7),0),TIME(HOUR(PC5),MINUTE(PC5),0)=TIME(HOUR('ANALISE AGENTE'!$J7),MINUTE('ANALISE AGENTE'!$J7),0)),1,IF(OR(TIME(HOUR(PC5),MINUTE(PC5),0)=TIME(HOUR('ANALISE AGENTE'!$D7),MINUTE('ANALISE AGENTE'!$D7),0),TIME(HOUR(PC5),MINUTE(PC5),0)=TIME(HOUR('ANALISE AGENTE'!$E7),MINUTE('ANALISE AGENTE'!$E7),0)),2,IF(OR(TIME(HOUR(PC5),MINUTE(PC5),0)=TIME(HOUR('ANALISE AGENTE'!$F7),MINUTE('ANALISE AGENTE'!$F7),0),TIME(HOUR(PC5),MINUTE(PC5),0)=TIME(HOUR('ANALISE AGENTE'!$G7),MINUTE('ANALISE AGENTE'!$G7),0)),3,IF(OR(TIME(HOUR(PC5),MINUTE(PC5),0)=TIME(HOUR('ANALISE AGENTE'!$H7),MINUTE('ANALISE AGENTE'!$H7),0),TIME(HOUR(PC5),MINUTE(PC5),0)=TIME(HOUR('ANALISE AGENTE'!$I7),MINUTE('ANALISE AGENTE'!$I7),0)),2,0))))</f>
        <v>0</v>
      </c>
      <c r="PD6" s="30">
        <f>IF(OR(TIME(HOUR(PD5),MINUTE(PD5),0)=TIME(HOUR('ANALISE AGENTE'!$C7),MINUTE('ANALISE AGENTE'!$C7),0),TIME(HOUR(PD5),MINUTE(PD5),0)=TIME(HOUR('ANALISE AGENTE'!$J7),MINUTE('ANALISE AGENTE'!$J7),0)),1,IF(OR(TIME(HOUR(PD5),MINUTE(PD5),0)=TIME(HOUR('ANALISE AGENTE'!$D7),MINUTE('ANALISE AGENTE'!$D7),0),TIME(HOUR(PD5),MINUTE(PD5),0)=TIME(HOUR('ANALISE AGENTE'!$E7),MINUTE('ANALISE AGENTE'!$E7),0)),2,IF(OR(TIME(HOUR(PD5),MINUTE(PD5),0)=TIME(HOUR('ANALISE AGENTE'!$F7),MINUTE('ANALISE AGENTE'!$F7),0),TIME(HOUR(PD5),MINUTE(PD5),0)=TIME(HOUR('ANALISE AGENTE'!$G7),MINUTE('ANALISE AGENTE'!$G7),0)),3,IF(OR(TIME(HOUR(PD5),MINUTE(PD5),0)=TIME(HOUR('ANALISE AGENTE'!$H7),MINUTE('ANALISE AGENTE'!$H7),0),TIME(HOUR(PD5),MINUTE(PD5),0)=TIME(HOUR('ANALISE AGENTE'!$I7),MINUTE('ANALISE AGENTE'!$I7),0)),2,0))))</f>
        <v>0</v>
      </c>
      <c r="PE6" s="30">
        <f>IF(OR(TIME(HOUR(PE5),MINUTE(PE5),0)=TIME(HOUR('ANALISE AGENTE'!$C7),MINUTE('ANALISE AGENTE'!$C7),0),TIME(HOUR(PE5),MINUTE(PE5),0)=TIME(HOUR('ANALISE AGENTE'!$J7),MINUTE('ANALISE AGENTE'!$J7),0)),1,IF(OR(TIME(HOUR(PE5),MINUTE(PE5),0)=TIME(HOUR('ANALISE AGENTE'!$D7),MINUTE('ANALISE AGENTE'!$D7),0),TIME(HOUR(PE5),MINUTE(PE5),0)=TIME(HOUR('ANALISE AGENTE'!$E7),MINUTE('ANALISE AGENTE'!$E7),0)),2,IF(OR(TIME(HOUR(PE5),MINUTE(PE5),0)=TIME(HOUR('ANALISE AGENTE'!$F7),MINUTE('ANALISE AGENTE'!$F7),0),TIME(HOUR(PE5),MINUTE(PE5),0)=TIME(HOUR('ANALISE AGENTE'!$G7),MINUTE('ANALISE AGENTE'!$G7),0)),3,IF(OR(TIME(HOUR(PE5),MINUTE(PE5),0)=TIME(HOUR('ANALISE AGENTE'!$H7),MINUTE('ANALISE AGENTE'!$H7),0),TIME(HOUR(PE5),MINUTE(PE5),0)=TIME(HOUR('ANALISE AGENTE'!$I7),MINUTE('ANALISE AGENTE'!$I7),0)),2,0))))</f>
        <v>0</v>
      </c>
      <c r="PF6" s="30">
        <f>IF(OR(TIME(HOUR(PF5),MINUTE(PF5),0)=TIME(HOUR('ANALISE AGENTE'!$C7),MINUTE('ANALISE AGENTE'!$C7),0),TIME(HOUR(PF5),MINUTE(PF5),0)=TIME(HOUR('ANALISE AGENTE'!$J7),MINUTE('ANALISE AGENTE'!$J7),0)),1,IF(OR(TIME(HOUR(PF5),MINUTE(PF5),0)=TIME(HOUR('ANALISE AGENTE'!$D7),MINUTE('ANALISE AGENTE'!$D7),0),TIME(HOUR(PF5),MINUTE(PF5),0)=TIME(HOUR('ANALISE AGENTE'!$E7),MINUTE('ANALISE AGENTE'!$E7),0)),2,IF(OR(TIME(HOUR(PF5),MINUTE(PF5),0)=TIME(HOUR('ANALISE AGENTE'!$F7),MINUTE('ANALISE AGENTE'!$F7),0),TIME(HOUR(PF5),MINUTE(PF5),0)=TIME(HOUR('ANALISE AGENTE'!$G7),MINUTE('ANALISE AGENTE'!$G7),0)),3,IF(OR(TIME(HOUR(PF5),MINUTE(PF5),0)=TIME(HOUR('ANALISE AGENTE'!$H7),MINUTE('ANALISE AGENTE'!$H7),0),TIME(HOUR(PF5),MINUTE(PF5),0)=TIME(HOUR('ANALISE AGENTE'!$I7),MINUTE('ANALISE AGENTE'!$I7),0)),2,0))))</f>
        <v>0</v>
      </c>
      <c r="PG6" s="30">
        <f>IF(OR(TIME(HOUR(PG5),MINUTE(PG5),0)=TIME(HOUR('ANALISE AGENTE'!$C7),MINUTE('ANALISE AGENTE'!$C7),0),TIME(HOUR(PG5),MINUTE(PG5),0)=TIME(HOUR('ANALISE AGENTE'!$J7),MINUTE('ANALISE AGENTE'!$J7),0)),1,IF(OR(TIME(HOUR(PG5),MINUTE(PG5),0)=TIME(HOUR('ANALISE AGENTE'!$D7),MINUTE('ANALISE AGENTE'!$D7),0),TIME(HOUR(PG5),MINUTE(PG5),0)=TIME(HOUR('ANALISE AGENTE'!$E7),MINUTE('ANALISE AGENTE'!$E7),0)),2,IF(OR(TIME(HOUR(PG5),MINUTE(PG5),0)=TIME(HOUR('ANALISE AGENTE'!$F7),MINUTE('ANALISE AGENTE'!$F7),0),TIME(HOUR(PG5),MINUTE(PG5),0)=TIME(HOUR('ANALISE AGENTE'!$G7),MINUTE('ANALISE AGENTE'!$G7),0)),3,IF(OR(TIME(HOUR(PG5),MINUTE(PG5),0)=TIME(HOUR('ANALISE AGENTE'!$H7),MINUTE('ANALISE AGENTE'!$H7),0),TIME(HOUR(PG5),MINUTE(PG5),0)=TIME(HOUR('ANALISE AGENTE'!$I7),MINUTE('ANALISE AGENTE'!$I7),0)),2,0))))</f>
        <v>0</v>
      </c>
      <c r="PH6" s="30">
        <f>IF(OR(TIME(HOUR(PH5),MINUTE(PH5),0)=TIME(HOUR('ANALISE AGENTE'!$C7),MINUTE('ANALISE AGENTE'!$C7),0),TIME(HOUR(PH5),MINUTE(PH5),0)=TIME(HOUR('ANALISE AGENTE'!$J7),MINUTE('ANALISE AGENTE'!$J7),0)),1,IF(OR(TIME(HOUR(PH5),MINUTE(PH5),0)=TIME(HOUR('ANALISE AGENTE'!$D7),MINUTE('ANALISE AGENTE'!$D7),0),TIME(HOUR(PH5),MINUTE(PH5),0)=TIME(HOUR('ANALISE AGENTE'!$E7),MINUTE('ANALISE AGENTE'!$E7),0)),2,IF(OR(TIME(HOUR(PH5),MINUTE(PH5),0)=TIME(HOUR('ANALISE AGENTE'!$F7),MINUTE('ANALISE AGENTE'!$F7),0),TIME(HOUR(PH5),MINUTE(PH5),0)=TIME(HOUR('ANALISE AGENTE'!$G7),MINUTE('ANALISE AGENTE'!$G7),0)),3,IF(OR(TIME(HOUR(PH5),MINUTE(PH5),0)=TIME(HOUR('ANALISE AGENTE'!$H7),MINUTE('ANALISE AGENTE'!$H7),0),TIME(HOUR(PH5),MINUTE(PH5),0)=TIME(HOUR('ANALISE AGENTE'!$I7),MINUTE('ANALISE AGENTE'!$I7),0)),2,0))))</f>
        <v>0</v>
      </c>
      <c r="PI6" s="30">
        <f>IF(OR(TIME(HOUR(PI5),MINUTE(PI5),0)=TIME(HOUR('ANALISE AGENTE'!$C7),MINUTE('ANALISE AGENTE'!$C7),0),TIME(HOUR(PI5),MINUTE(PI5),0)=TIME(HOUR('ANALISE AGENTE'!$J7),MINUTE('ANALISE AGENTE'!$J7),0)),1,IF(OR(TIME(HOUR(PI5),MINUTE(PI5),0)=TIME(HOUR('ANALISE AGENTE'!$D7),MINUTE('ANALISE AGENTE'!$D7),0),TIME(HOUR(PI5),MINUTE(PI5),0)=TIME(HOUR('ANALISE AGENTE'!$E7),MINUTE('ANALISE AGENTE'!$E7),0)),2,IF(OR(TIME(HOUR(PI5),MINUTE(PI5),0)=TIME(HOUR('ANALISE AGENTE'!$F7),MINUTE('ANALISE AGENTE'!$F7),0),TIME(HOUR(PI5),MINUTE(PI5),0)=TIME(HOUR('ANALISE AGENTE'!$G7),MINUTE('ANALISE AGENTE'!$G7),0)),3,IF(OR(TIME(HOUR(PI5),MINUTE(PI5),0)=TIME(HOUR('ANALISE AGENTE'!$H7),MINUTE('ANALISE AGENTE'!$H7),0),TIME(HOUR(PI5),MINUTE(PI5),0)=TIME(HOUR('ANALISE AGENTE'!$I7),MINUTE('ANALISE AGENTE'!$I7),0)),2,0))))</f>
        <v>0</v>
      </c>
      <c r="PJ6" s="30">
        <f>IF(OR(TIME(HOUR(PJ5),MINUTE(PJ5),0)=TIME(HOUR('ANALISE AGENTE'!$C7),MINUTE('ANALISE AGENTE'!$C7),0),TIME(HOUR(PJ5),MINUTE(PJ5),0)=TIME(HOUR('ANALISE AGENTE'!$J7),MINUTE('ANALISE AGENTE'!$J7),0)),1,IF(OR(TIME(HOUR(PJ5),MINUTE(PJ5),0)=TIME(HOUR('ANALISE AGENTE'!$D7),MINUTE('ANALISE AGENTE'!$D7),0),TIME(HOUR(PJ5),MINUTE(PJ5),0)=TIME(HOUR('ANALISE AGENTE'!$E7),MINUTE('ANALISE AGENTE'!$E7),0)),2,IF(OR(TIME(HOUR(PJ5),MINUTE(PJ5),0)=TIME(HOUR('ANALISE AGENTE'!$F7),MINUTE('ANALISE AGENTE'!$F7),0),TIME(HOUR(PJ5),MINUTE(PJ5),0)=TIME(HOUR('ANALISE AGENTE'!$G7),MINUTE('ANALISE AGENTE'!$G7),0)),3,IF(OR(TIME(HOUR(PJ5),MINUTE(PJ5),0)=TIME(HOUR('ANALISE AGENTE'!$H7),MINUTE('ANALISE AGENTE'!$H7),0),TIME(HOUR(PJ5),MINUTE(PJ5),0)=TIME(HOUR('ANALISE AGENTE'!$I7),MINUTE('ANALISE AGENTE'!$I7),0)),2,0))))</f>
        <v>0</v>
      </c>
      <c r="PK6" s="30">
        <f>IF(OR(TIME(HOUR(PK5),MINUTE(PK5),0)=TIME(HOUR('ANALISE AGENTE'!$C7),MINUTE('ANALISE AGENTE'!$C7),0),TIME(HOUR(PK5),MINUTE(PK5),0)=TIME(HOUR('ANALISE AGENTE'!$J7),MINUTE('ANALISE AGENTE'!$J7),0)),1,IF(OR(TIME(HOUR(PK5),MINUTE(PK5),0)=TIME(HOUR('ANALISE AGENTE'!$D7),MINUTE('ANALISE AGENTE'!$D7),0),TIME(HOUR(PK5),MINUTE(PK5),0)=TIME(HOUR('ANALISE AGENTE'!$E7),MINUTE('ANALISE AGENTE'!$E7),0)),2,IF(OR(TIME(HOUR(PK5),MINUTE(PK5),0)=TIME(HOUR('ANALISE AGENTE'!$F7),MINUTE('ANALISE AGENTE'!$F7),0),TIME(HOUR(PK5),MINUTE(PK5),0)=TIME(HOUR('ANALISE AGENTE'!$G7),MINUTE('ANALISE AGENTE'!$G7),0)),3,IF(OR(TIME(HOUR(PK5),MINUTE(PK5),0)=TIME(HOUR('ANALISE AGENTE'!$H7),MINUTE('ANALISE AGENTE'!$H7),0),TIME(HOUR(PK5),MINUTE(PK5),0)=TIME(HOUR('ANALISE AGENTE'!$I7),MINUTE('ANALISE AGENTE'!$I7),0)),2,0))))</f>
        <v>0</v>
      </c>
      <c r="PL6" s="30">
        <f>IF(OR(TIME(HOUR(PL5),MINUTE(PL5),0)=TIME(HOUR('ANALISE AGENTE'!$C7),MINUTE('ANALISE AGENTE'!$C7),0),TIME(HOUR(PL5),MINUTE(PL5),0)=TIME(HOUR('ANALISE AGENTE'!$J7),MINUTE('ANALISE AGENTE'!$J7),0)),1,IF(OR(TIME(HOUR(PL5),MINUTE(PL5),0)=TIME(HOUR('ANALISE AGENTE'!$D7),MINUTE('ANALISE AGENTE'!$D7),0),TIME(HOUR(PL5),MINUTE(PL5),0)=TIME(HOUR('ANALISE AGENTE'!$E7),MINUTE('ANALISE AGENTE'!$E7),0)),2,IF(OR(TIME(HOUR(PL5),MINUTE(PL5),0)=TIME(HOUR('ANALISE AGENTE'!$F7),MINUTE('ANALISE AGENTE'!$F7),0),TIME(HOUR(PL5),MINUTE(PL5),0)=TIME(HOUR('ANALISE AGENTE'!$G7),MINUTE('ANALISE AGENTE'!$G7),0)),3,IF(OR(TIME(HOUR(PL5),MINUTE(PL5),0)=TIME(HOUR('ANALISE AGENTE'!$H7),MINUTE('ANALISE AGENTE'!$H7),0),TIME(HOUR(PL5),MINUTE(PL5),0)=TIME(HOUR('ANALISE AGENTE'!$I7),MINUTE('ANALISE AGENTE'!$I7),0)),2,0))))</f>
        <v>0</v>
      </c>
      <c r="PM6" s="30">
        <f>IF(OR(TIME(HOUR(PM5),MINUTE(PM5),0)=TIME(HOUR('ANALISE AGENTE'!$C7),MINUTE('ANALISE AGENTE'!$C7),0),TIME(HOUR(PM5),MINUTE(PM5),0)=TIME(HOUR('ANALISE AGENTE'!$J7),MINUTE('ANALISE AGENTE'!$J7),0)),1,IF(OR(TIME(HOUR(PM5),MINUTE(PM5),0)=TIME(HOUR('ANALISE AGENTE'!$D7),MINUTE('ANALISE AGENTE'!$D7),0),TIME(HOUR(PM5),MINUTE(PM5),0)=TIME(HOUR('ANALISE AGENTE'!$E7),MINUTE('ANALISE AGENTE'!$E7),0)),2,IF(OR(TIME(HOUR(PM5),MINUTE(PM5),0)=TIME(HOUR('ANALISE AGENTE'!$F7),MINUTE('ANALISE AGENTE'!$F7),0),TIME(HOUR(PM5),MINUTE(PM5),0)=TIME(HOUR('ANALISE AGENTE'!$G7),MINUTE('ANALISE AGENTE'!$G7),0)),3,IF(OR(TIME(HOUR(PM5),MINUTE(PM5),0)=TIME(HOUR('ANALISE AGENTE'!$H7),MINUTE('ANALISE AGENTE'!$H7),0),TIME(HOUR(PM5),MINUTE(PM5),0)=TIME(HOUR('ANALISE AGENTE'!$I7),MINUTE('ANALISE AGENTE'!$I7),0)),2,0))))</f>
        <v>0</v>
      </c>
      <c r="PN6" s="30">
        <f>IF(OR(TIME(HOUR(PN5),MINUTE(PN5),0)=TIME(HOUR('ANALISE AGENTE'!$C7),MINUTE('ANALISE AGENTE'!$C7),0),TIME(HOUR(PN5),MINUTE(PN5),0)=TIME(HOUR('ANALISE AGENTE'!$J7),MINUTE('ANALISE AGENTE'!$J7),0)),1,IF(OR(TIME(HOUR(PN5),MINUTE(PN5),0)=TIME(HOUR('ANALISE AGENTE'!$D7),MINUTE('ANALISE AGENTE'!$D7),0),TIME(HOUR(PN5),MINUTE(PN5),0)=TIME(HOUR('ANALISE AGENTE'!$E7),MINUTE('ANALISE AGENTE'!$E7),0)),2,IF(OR(TIME(HOUR(PN5),MINUTE(PN5),0)=TIME(HOUR('ANALISE AGENTE'!$F7),MINUTE('ANALISE AGENTE'!$F7),0),TIME(HOUR(PN5),MINUTE(PN5),0)=TIME(HOUR('ANALISE AGENTE'!$G7),MINUTE('ANALISE AGENTE'!$G7),0)),3,IF(OR(TIME(HOUR(PN5),MINUTE(PN5),0)=TIME(HOUR('ANALISE AGENTE'!$H7),MINUTE('ANALISE AGENTE'!$H7),0),TIME(HOUR(PN5),MINUTE(PN5),0)=TIME(HOUR('ANALISE AGENTE'!$I7),MINUTE('ANALISE AGENTE'!$I7),0)),2,0))))</f>
        <v>0</v>
      </c>
      <c r="PO6" s="30">
        <f>IF(OR(TIME(HOUR(PO5),MINUTE(PO5),0)=TIME(HOUR('ANALISE AGENTE'!$C7),MINUTE('ANALISE AGENTE'!$C7),0),TIME(HOUR(PO5),MINUTE(PO5),0)=TIME(HOUR('ANALISE AGENTE'!$J7),MINUTE('ANALISE AGENTE'!$J7),0)),1,IF(OR(TIME(HOUR(PO5),MINUTE(PO5),0)=TIME(HOUR('ANALISE AGENTE'!$D7),MINUTE('ANALISE AGENTE'!$D7),0),TIME(HOUR(PO5),MINUTE(PO5),0)=TIME(HOUR('ANALISE AGENTE'!$E7),MINUTE('ANALISE AGENTE'!$E7),0)),2,IF(OR(TIME(HOUR(PO5),MINUTE(PO5),0)=TIME(HOUR('ANALISE AGENTE'!$F7),MINUTE('ANALISE AGENTE'!$F7),0),TIME(HOUR(PO5),MINUTE(PO5),0)=TIME(HOUR('ANALISE AGENTE'!$G7),MINUTE('ANALISE AGENTE'!$G7),0)),3,IF(OR(TIME(HOUR(PO5),MINUTE(PO5),0)=TIME(HOUR('ANALISE AGENTE'!$H7),MINUTE('ANALISE AGENTE'!$H7),0),TIME(HOUR(PO5),MINUTE(PO5),0)=TIME(HOUR('ANALISE AGENTE'!$I7),MINUTE('ANALISE AGENTE'!$I7),0)),2,0))))</f>
        <v>0</v>
      </c>
      <c r="PP6" s="30">
        <f>IF(OR(TIME(HOUR(PP5),MINUTE(PP5),0)=TIME(HOUR('ANALISE AGENTE'!$C7),MINUTE('ANALISE AGENTE'!$C7),0),TIME(HOUR(PP5),MINUTE(PP5),0)=TIME(HOUR('ANALISE AGENTE'!$J7),MINUTE('ANALISE AGENTE'!$J7),0)),1,IF(OR(TIME(HOUR(PP5),MINUTE(PP5),0)=TIME(HOUR('ANALISE AGENTE'!$D7),MINUTE('ANALISE AGENTE'!$D7),0),TIME(HOUR(PP5),MINUTE(PP5),0)=TIME(HOUR('ANALISE AGENTE'!$E7),MINUTE('ANALISE AGENTE'!$E7),0)),2,IF(OR(TIME(HOUR(PP5),MINUTE(PP5),0)=TIME(HOUR('ANALISE AGENTE'!$F7),MINUTE('ANALISE AGENTE'!$F7),0),TIME(HOUR(PP5),MINUTE(PP5),0)=TIME(HOUR('ANALISE AGENTE'!$G7),MINUTE('ANALISE AGENTE'!$G7),0)),3,IF(OR(TIME(HOUR(PP5),MINUTE(PP5),0)=TIME(HOUR('ANALISE AGENTE'!$H7),MINUTE('ANALISE AGENTE'!$H7),0),TIME(HOUR(PP5),MINUTE(PP5),0)=TIME(HOUR('ANALISE AGENTE'!$I7),MINUTE('ANALISE AGENTE'!$I7),0)),2,0))))</f>
        <v>0</v>
      </c>
      <c r="PQ6" s="30">
        <f>IF(OR(TIME(HOUR(PQ5),MINUTE(PQ5),0)=TIME(HOUR('ANALISE AGENTE'!$C7),MINUTE('ANALISE AGENTE'!$C7),0),TIME(HOUR(PQ5),MINUTE(PQ5),0)=TIME(HOUR('ANALISE AGENTE'!$J7),MINUTE('ANALISE AGENTE'!$J7),0)),1,IF(OR(TIME(HOUR(PQ5),MINUTE(PQ5),0)=TIME(HOUR('ANALISE AGENTE'!$D7),MINUTE('ANALISE AGENTE'!$D7),0),TIME(HOUR(PQ5),MINUTE(PQ5),0)=TIME(HOUR('ANALISE AGENTE'!$E7),MINUTE('ANALISE AGENTE'!$E7),0)),2,IF(OR(TIME(HOUR(PQ5),MINUTE(PQ5),0)=TIME(HOUR('ANALISE AGENTE'!$F7),MINUTE('ANALISE AGENTE'!$F7),0),TIME(HOUR(PQ5),MINUTE(PQ5),0)=TIME(HOUR('ANALISE AGENTE'!$G7),MINUTE('ANALISE AGENTE'!$G7),0)),3,IF(OR(TIME(HOUR(PQ5),MINUTE(PQ5),0)=TIME(HOUR('ANALISE AGENTE'!$H7),MINUTE('ANALISE AGENTE'!$H7),0),TIME(HOUR(PQ5),MINUTE(PQ5),0)=TIME(HOUR('ANALISE AGENTE'!$I7),MINUTE('ANALISE AGENTE'!$I7),0)),2,0))))</f>
        <v>0</v>
      </c>
      <c r="PR6" s="30">
        <f>IF(OR(TIME(HOUR(PR5),MINUTE(PR5),0)=TIME(HOUR('ANALISE AGENTE'!$C7),MINUTE('ANALISE AGENTE'!$C7),0),TIME(HOUR(PR5),MINUTE(PR5),0)=TIME(HOUR('ANALISE AGENTE'!$J7),MINUTE('ANALISE AGENTE'!$J7),0)),1,IF(OR(TIME(HOUR(PR5),MINUTE(PR5),0)=TIME(HOUR('ANALISE AGENTE'!$D7),MINUTE('ANALISE AGENTE'!$D7),0),TIME(HOUR(PR5),MINUTE(PR5),0)=TIME(HOUR('ANALISE AGENTE'!$E7),MINUTE('ANALISE AGENTE'!$E7),0)),2,IF(OR(TIME(HOUR(PR5),MINUTE(PR5),0)=TIME(HOUR('ANALISE AGENTE'!$F7),MINUTE('ANALISE AGENTE'!$F7),0),TIME(HOUR(PR5),MINUTE(PR5),0)=TIME(HOUR('ANALISE AGENTE'!$G7),MINUTE('ANALISE AGENTE'!$G7),0)),3,IF(OR(TIME(HOUR(PR5),MINUTE(PR5),0)=TIME(HOUR('ANALISE AGENTE'!$H7),MINUTE('ANALISE AGENTE'!$H7),0),TIME(HOUR(PR5),MINUTE(PR5),0)=TIME(HOUR('ANALISE AGENTE'!$I7),MINUTE('ANALISE AGENTE'!$I7),0)),2,0))))</f>
        <v>0</v>
      </c>
      <c r="PS6" s="30">
        <f>IF(OR(TIME(HOUR(PS5),MINUTE(PS5),0)=TIME(HOUR('ANALISE AGENTE'!$C7),MINUTE('ANALISE AGENTE'!$C7),0),TIME(HOUR(PS5),MINUTE(PS5),0)=TIME(HOUR('ANALISE AGENTE'!$J7),MINUTE('ANALISE AGENTE'!$J7),0)),1,IF(OR(TIME(HOUR(PS5),MINUTE(PS5),0)=TIME(HOUR('ANALISE AGENTE'!$D7),MINUTE('ANALISE AGENTE'!$D7),0),TIME(HOUR(PS5),MINUTE(PS5),0)=TIME(HOUR('ANALISE AGENTE'!$E7),MINUTE('ANALISE AGENTE'!$E7),0)),2,IF(OR(TIME(HOUR(PS5),MINUTE(PS5),0)=TIME(HOUR('ANALISE AGENTE'!$F7),MINUTE('ANALISE AGENTE'!$F7),0),TIME(HOUR(PS5),MINUTE(PS5),0)=TIME(HOUR('ANALISE AGENTE'!$G7),MINUTE('ANALISE AGENTE'!$G7),0)),3,IF(OR(TIME(HOUR(PS5),MINUTE(PS5),0)=TIME(HOUR('ANALISE AGENTE'!$H7),MINUTE('ANALISE AGENTE'!$H7),0),TIME(HOUR(PS5),MINUTE(PS5),0)=TIME(HOUR('ANALISE AGENTE'!$I7),MINUTE('ANALISE AGENTE'!$I7),0)),2,0))))</f>
        <v>0</v>
      </c>
      <c r="PT6" s="30">
        <f>IF(OR(TIME(HOUR(PT5),MINUTE(PT5),0)=TIME(HOUR('ANALISE AGENTE'!$C7),MINUTE('ANALISE AGENTE'!$C7),0),TIME(HOUR(PT5),MINUTE(PT5),0)=TIME(HOUR('ANALISE AGENTE'!$J7),MINUTE('ANALISE AGENTE'!$J7),0)),1,IF(OR(TIME(HOUR(PT5),MINUTE(PT5),0)=TIME(HOUR('ANALISE AGENTE'!$D7),MINUTE('ANALISE AGENTE'!$D7),0),TIME(HOUR(PT5),MINUTE(PT5),0)=TIME(HOUR('ANALISE AGENTE'!$E7),MINUTE('ANALISE AGENTE'!$E7),0)),2,IF(OR(TIME(HOUR(PT5),MINUTE(PT5),0)=TIME(HOUR('ANALISE AGENTE'!$F7),MINUTE('ANALISE AGENTE'!$F7),0),TIME(HOUR(PT5),MINUTE(PT5),0)=TIME(HOUR('ANALISE AGENTE'!$G7),MINUTE('ANALISE AGENTE'!$G7),0)),3,IF(OR(TIME(HOUR(PT5),MINUTE(PT5),0)=TIME(HOUR('ANALISE AGENTE'!$H7),MINUTE('ANALISE AGENTE'!$H7),0),TIME(HOUR(PT5),MINUTE(PT5),0)=TIME(HOUR('ANALISE AGENTE'!$I7),MINUTE('ANALISE AGENTE'!$I7),0)),2,0))))</f>
        <v>0</v>
      </c>
      <c r="PU6" s="30">
        <f>IF(OR(TIME(HOUR(PU5),MINUTE(PU5),0)=TIME(HOUR('ANALISE AGENTE'!$C7),MINUTE('ANALISE AGENTE'!$C7),0),TIME(HOUR(PU5),MINUTE(PU5),0)=TIME(HOUR('ANALISE AGENTE'!$J7),MINUTE('ANALISE AGENTE'!$J7),0)),1,IF(OR(TIME(HOUR(PU5),MINUTE(PU5),0)=TIME(HOUR('ANALISE AGENTE'!$D7),MINUTE('ANALISE AGENTE'!$D7),0),TIME(HOUR(PU5),MINUTE(PU5),0)=TIME(HOUR('ANALISE AGENTE'!$E7),MINUTE('ANALISE AGENTE'!$E7),0)),2,IF(OR(TIME(HOUR(PU5),MINUTE(PU5),0)=TIME(HOUR('ANALISE AGENTE'!$F7),MINUTE('ANALISE AGENTE'!$F7),0),TIME(HOUR(PU5),MINUTE(PU5),0)=TIME(HOUR('ANALISE AGENTE'!$G7),MINUTE('ANALISE AGENTE'!$G7),0)),3,IF(OR(TIME(HOUR(PU5),MINUTE(PU5),0)=TIME(HOUR('ANALISE AGENTE'!$H7),MINUTE('ANALISE AGENTE'!$H7),0),TIME(HOUR(PU5),MINUTE(PU5),0)=TIME(HOUR('ANALISE AGENTE'!$I7),MINUTE('ANALISE AGENTE'!$I7),0)),2,0))))</f>
        <v>0</v>
      </c>
      <c r="PV6" s="30">
        <f>IF(OR(TIME(HOUR(PV5),MINUTE(PV5),0)=TIME(HOUR('ANALISE AGENTE'!$C7),MINUTE('ANALISE AGENTE'!$C7),0),TIME(HOUR(PV5),MINUTE(PV5),0)=TIME(HOUR('ANALISE AGENTE'!$J7),MINUTE('ANALISE AGENTE'!$J7),0)),1,IF(OR(TIME(HOUR(PV5),MINUTE(PV5),0)=TIME(HOUR('ANALISE AGENTE'!$D7),MINUTE('ANALISE AGENTE'!$D7),0),TIME(HOUR(PV5),MINUTE(PV5),0)=TIME(HOUR('ANALISE AGENTE'!$E7),MINUTE('ANALISE AGENTE'!$E7),0)),2,IF(OR(TIME(HOUR(PV5),MINUTE(PV5),0)=TIME(HOUR('ANALISE AGENTE'!$F7),MINUTE('ANALISE AGENTE'!$F7),0),TIME(HOUR(PV5),MINUTE(PV5),0)=TIME(HOUR('ANALISE AGENTE'!$G7),MINUTE('ANALISE AGENTE'!$G7),0)),3,IF(OR(TIME(HOUR(PV5),MINUTE(PV5),0)=TIME(HOUR('ANALISE AGENTE'!$H7),MINUTE('ANALISE AGENTE'!$H7),0),TIME(HOUR(PV5),MINUTE(PV5),0)=TIME(HOUR('ANALISE AGENTE'!$I7),MINUTE('ANALISE AGENTE'!$I7),0)),2,0))))</f>
        <v>0</v>
      </c>
      <c r="PW6" s="30">
        <f>IF(OR(TIME(HOUR(PW5),MINUTE(PW5),0)=TIME(HOUR('ANALISE AGENTE'!$C7),MINUTE('ANALISE AGENTE'!$C7),0),TIME(HOUR(PW5),MINUTE(PW5),0)=TIME(HOUR('ANALISE AGENTE'!$J7),MINUTE('ANALISE AGENTE'!$J7),0)),1,IF(OR(TIME(HOUR(PW5),MINUTE(PW5),0)=TIME(HOUR('ANALISE AGENTE'!$D7),MINUTE('ANALISE AGENTE'!$D7),0),TIME(HOUR(PW5),MINUTE(PW5),0)=TIME(HOUR('ANALISE AGENTE'!$E7),MINUTE('ANALISE AGENTE'!$E7),0)),2,IF(OR(TIME(HOUR(PW5),MINUTE(PW5),0)=TIME(HOUR('ANALISE AGENTE'!$F7),MINUTE('ANALISE AGENTE'!$F7),0),TIME(HOUR(PW5),MINUTE(PW5),0)=TIME(HOUR('ANALISE AGENTE'!$G7),MINUTE('ANALISE AGENTE'!$G7),0)),3,IF(OR(TIME(HOUR(PW5),MINUTE(PW5),0)=TIME(HOUR('ANALISE AGENTE'!$H7),MINUTE('ANALISE AGENTE'!$H7),0),TIME(HOUR(PW5),MINUTE(PW5),0)=TIME(HOUR('ANALISE AGENTE'!$I7),MINUTE('ANALISE AGENTE'!$I7),0)),2,0))))</f>
        <v>0</v>
      </c>
      <c r="PX6" s="30">
        <f>IF(OR(TIME(HOUR(PX5),MINUTE(PX5),0)=TIME(HOUR('ANALISE AGENTE'!$C7),MINUTE('ANALISE AGENTE'!$C7),0),TIME(HOUR(PX5),MINUTE(PX5),0)=TIME(HOUR('ANALISE AGENTE'!$J7),MINUTE('ANALISE AGENTE'!$J7),0)),1,IF(OR(TIME(HOUR(PX5),MINUTE(PX5),0)=TIME(HOUR('ANALISE AGENTE'!$D7),MINUTE('ANALISE AGENTE'!$D7),0),TIME(HOUR(PX5),MINUTE(PX5),0)=TIME(HOUR('ANALISE AGENTE'!$E7),MINUTE('ANALISE AGENTE'!$E7),0)),2,IF(OR(TIME(HOUR(PX5),MINUTE(PX5),0)=TIME(HOUR('ANALISE AGENTE'!$F7),MINUTE('ANALISE AGENTE'!$F7),0),TIME(HOUR(PX5),MINUTE(PX5),0)=TIME(HOUR('ANALISE AGENTE'!$G7),MINUTE('ANALISE AGENTE'!$G7),0)),3,IF(OR(TIME(HOUR(PX5),MINUTE(PX5),0)=TIME(HOUR('ANALISE AGENTE'!$H7),MINUTE('ANALISE AGENTE'!$H7),0),TIME(HOUR(PX5),MINUTE(PX5),0)=TIME(HOUR('ANALISE AGENTE'!$I7),MINUTE('ANALISE AGENTE'!$I7),0)),2,0))))</f>
        <v>0</v>
      </c>
      <c r="PY6" s="30">
        <f>IF(OR(TIME(HOUR(PY5),MINUTE(PY5),0)=TIME(HOUR('ANALISE AGENTE'!$C7),MINUTE('ANALISE AGENTE'!$C7),0),TIME(HOUR(PY5),MINUTE(PY5),0)=TIME(HOUR('ANALISE AGENTE'!$J7),MINUTE('ANALISE AGENTE'!$J7),0)),1,IF(OR(TIME(HOUR(PY5),MINUTE(PY5),0)=TIME(HOUR('ANALISE AGENTE'!$D7),MINUTE('ANALISE AGENTE'!$D7),0),TIME(HOUR(PY5),MINUTE(PY5),0)=TIME(HOUR('ANALISE AGENTE'!$E7),MINUTE('ANALISE AGENTE'!$E7),0)),2,IF(OR(TIME(HOUR(PY5),MINUTE(PY5),0)=TIME(HOUR('ANALISE AGENTE'!$F7),MINUTE('ANALISE AGENTE'!$F7),0),TIME(HOUR(PY5),MINUTE(PY5),0)=TIME(HOUR('ANALISE AGENTE'!$G7),MINUTE('ANALISE AGENTE'!$G7),0)),3,IF(OR(TIME(HOUR(PY5),MINUTE(PY5),0)=TIME(HOUR('ANALISE AGENTE'!$H7),MINUTE('ANALISE AGENTE'!$H7),0),TIME(HOUR(PY5),MINUTE(PY5),0)=TIME(HOUR('ANALISE AGENTE'!$I7),MINUTE('ANALISE AGENTE'!$I7),0)),2,0))))</f>
        <v>0</v>
      </c>
      <c r="PZ6" s="30">
        <f>IF(OR(TIME(HOUR(PZ5),MINUTE(PZ5),0)=TIME(HOUR('ANALISE AGENTE'!$C7),MINUTE('ANALISE AGENTE'!$C7),0),TIME(HOUR(PZ5),MINUTE(PZ5),0)=TIME(HOUR('ANALISE AGENTE'!$J7),MINUTE('ANALISE AGENTE'!$J7),0)),1,IF(OR(TIME(HOUR(PZ5),MINUTE(PZ5),0)=TIME(HOUR('ANALISE AGENTE'!$D7),MINUTE('ANALISE AGENTE'!$D7),0),TIME(HOUR(PZ5),MINUTE(PZ5),0)=TIME(HOUR('ANALISE AGENTE'!$E7),MINUTE('ANALISE AGENTE'!$E7),0)),2,IF(OR(TIME(HOUR(PZ5),MINUTE(PZ5),0)=TIME(HOUR('ANALISE AGENTE'!$F7),MINUTE('ANALISE AGENTE'!$F7),0),TIME(HOUR(PZ5),MINUTE(PZ5),0)=TIME(HOUR('ANALISE AGENTE'!$G7),MINUTE('ANALISE AGENTE'!$G7),0)),3,IF(OR(TIME(HOUR(PZ5),MINUTE(PZ5),0)=TIME(HOUR('ANALISE AGENTE'!$H7),MINUTE('ANALISE AGENTE'!$H7),0),TIME(HOUR(PZ5),MINUTE(PZ5),0)=TIME(HOUR('ANALISE AGENTE'!$I7),MINUTE('ANALISE AGENTE'!$I7),0)),2,0))))</f>
        <v>0</v>
      </c>
      <c r="QA6" s="30">
        <f>IF(OR(TIME(HOUR(QA5),MINUTE(QA5),0)=TIME(HOUR('ANALISE AGENTE'!$C7),MINUTE('ANALISE AGENTE'!$C7),0),TIME(HOUR(QA5),MINUTE(QA5),0)=TIME(HOUR('ANALISE AGENTE'!$J7),MINUTE('ANALISE AGENTE'!$J7),0)),1,IF(OR(TIME(HOUR(QA5),MINUTE(QA5),0)=TIME(HOUR('ANALISE AGENTE'!$D7),MINUTE('ANALISE AGENTE'!$D7),0),TIME(HOUR(QA5),MINUTE(QA5),0)=TIME(HOUR('ANALISE AGENTE'!$E7),MINUTE('ANALISE AGENTE'!$E7),0)),2,IF(OR(TIME(HOUR(QA5),MINUTE(QA5),0)=TIME(HOUR('ANALISE AGENTE'!$F7),MINUTE('ANALISE AGENTE'!$F7),0),TIME(HOUR(QA5),MINUTE(QA5),0)=TIME(HOUR('ANALISE AGENTE'!$G7),MINUTE('ANALISE AGENTE'!$G7),0)),3,IF(OR(TIME(HOUR(QA5),MINUTE(QA5),0)=TIME(HOUR('ANALISE AGENTE'!$H7),MINUTE('ANALISE AGENTE'!$H7),0),TIME(HOUR(QA5),MINUTE(QA5),0)=TIME(HOUR('ANALISE AGENTE'!$I7),MINUTE('ANALISE AGENTE'!$I7),0)),2,0))))</f>
        <v>0</v>
      </c>
      <c r="QB6" s="30">
        <f>IF(OR(TIME(HOUR(QB5),MINUTE(QB5),0)=TIME(HOUR('ANALISE AGENTE'!$C7),MINUTE('ANALISE AGENTE'!$C7),0),TIME(HOUR(QB5),MINUTE(QB5),0)=TIME(HOUR('ANALISE AGENTE'!$J7),MINUTE('ANALISE AGENTE'!$J7),0)),1,IF(OR(TIME(HOUR(QB5),MINUTE(QB5),0)=TIME(HOUR('ANALISE AGENTE'!$D7),MINUTE('ANALISE AGENTE'!$D7),0),TIME(HOUR(QB5),MINUTE(QB5),0)=TIME(HOUR('ANALISE AGENTE'!$E7),MINUTE('ANALISE AGENTE'!$E7),0)),2,IF(OR(TIME(HOUR(QB5),MINUTE(QB5),0)=TIME(HOUR('ANALISE AGENTE'!$F7),MINUTE('ANALISE AGENTE'!$F7),0),TIME(HOUR(QB5),MINUTE(QB5),0)=TIME(HOUR('ANALISE AGENTE'!$G7),MINUTE('ANALISE AGENTE'!$G7),0)),3,IF(OR(TIME(HOUR(QB5),MINUTE(QB5),0)=TIME(HOUR('ANALISE AGENTE'!$H7),MINUTE('ANALISE AGENTE'!$H7),0),TIME(HOUR(QB5),MINUTE(QB5),0)=TIME(HOUR('ANALISE AGENTE'!$I7),MINUTE('ANALISE AGENTE'!$I7),0)),2,0))))</f>
        <v>0</v>
      </c>
      <c r="QC6" s="30">
        <f>IF(OR(TIME(HOUR(QC5),MINUTE(QC5),0)=TIME(HOUR('ANALISE AGENTE'!$C7),MINUTE('ANALISE AGENTE'!$C7),0),TIME(HOUR(QC5),MINUTE(QC5),0)=TIME(HOUR('ANALISE AGENTE'!$J7),MINUTE('ANALISE AGENTE'!$J7),0)),1,IF(OR(TIME(HOUR(QC5),MINUTE(QC5),0)=TIME(HOUR('ANALISE AGENTE'!$D7),MINUTE('ANALISE AGENTE'!$D7),0),TIME(HOUR(QC5),MINUTE(QC5),0)=TIME(HOUR('ANALISE AGENTE'!$E7),MINUTE('ANALISE AGENTE'!$E7),0)),2,IF(OR(TIME(HOUR(QC5),MINUTE(QC5),0)=TIME(HOUR('ANALISE AGENTE'!$F7),MINUTE('ANALISE AGENTE'!$F7),0),TIME(HOUR(QC5),MINUTE(QC5),0)=TIME(HOUR('ANALISE AGENTE'!$G7),MINUTE('ANALISE AGENTE'!$G7),0)),3,IF(OR(TIME(HOUR(QC5),MINUTE(QC5),0)=TIME(HOUR('ANALISE AGENTE'!$H7),MINUTE('ANALISE AGENTE'!$H7),0),TIME(HOUR(QC5),MINUTE(QC5),0)=TIME(HOUR('ANALISE AGENTE'!$I7),MINUTE('ANALISE AGENTE'!$I7),0)),2,0))))</f>
        <v>0</v>
      </c>
      <c r="QD6" s="30">
        <f>IF(OR(TIME(HOUR(QD5),MINUTE(QD5),0)=TIME(HOUR('ANALISE AGENTE'!$C7),MINUTE('ANALISE AGENTE'!$C7),0),TIME(HOUR(QD5),MINUTE(QD5),0)=TIME(HOUR('ANALISE AGENTE'!$J7),MINUTE('ANALISE AGENTE'!$J7),0)),1,IF(OR(TIME(HOUR(QD5),MINUTE(QD5),0)=TIME(HOUR('ANALISE AGENTE'!$D7),MINUTE('ANALISE AGENTE'!$D7),0),TIME(HOUR(QD5),MINUTE(QD5),0)=TIME(HOUR('ANALISE AGENTE'!$E7),MINUTE('ANALISE AGENTE'!$E7),0)),2,IF(OR(TIME(HOUR(QD5),MINUTE(QD5),0)=TIME(HOUR('ANALISE AGENTE'!$F7),MINUTE('ANALISE AGENTE'!$F7),0),TIME(HOUR(QD5),MINUTE(QD5),0)=TIME(HOUR('ANALISE AGENTE'!$G7),MINUTE('ANALISE AGENTE'!$G7),0)),3,IF(OR(TIME(HOUR(QD5),MINUTE(QD5),0)=TIME(HOUR('ANALISE AGENTE'!$H7),MINUTE('ANALISE AGENTE'!$H7),0),TIME(HOUR(QD5),MINUTE(QD5),0)=TIME(HOUR('ANALISE AGENTE'!$I7),MINUTE('ANALISE AGENTE'!$I7),0)),2,0))))</f>
        <v>0</v>
      </c>
      <c r="QE6" s="30">
        <f>IF(OR(TIME(HOUR(QE5),MINUTE(QE5),0)=TIME(HOUR('ANALISE AGENTE'!$C7),MINUTE('ANALISE AGENTE'!$C7),0),TIME(HOUR(QE5),MINUTE(QE5),0)=TIME(HOUR('ANALISE AGENTE'!$J7),MINUTE('ANALISE AGENTE'!$J7),0)),1,IF(OR(TIME(HOUR(QE5),MINUTE(QE5),0)=TIME(HOUR('ANALISE AGENTE'!$D7),MINUTE('ANALISE AGENTE'!$D7),0),TIME(HOUR(QE5),MINUTE(QE5),0)=TIME(HOUR('ANALISE AGENTE'!$E7),MINUTE('ANALISE AGENTE'!$E7),0)),2,IF(OR(TIME(HOUR(QE5),MINUTE(QE5),0)=TIME(HOUR('ANALISE AGENTE'!$F7),MINUTE('ANALISE AGENTE'!$F7),0),TIME(HOUR(QE5),MINUTE(QE5),0)=TIME(HOUR('ANALISE AGENTE'!$G7),MINUTE('ANALISE AGENTE'!$G7),0)),3,IF(OR(TIME(HOUR(QE5),MINUTE(QE5),0)=TIME(HOUR('ANALISE AGENTE'!$H7),MINUTE('ANALISE AGENTE'!$H7),0),TIME(HOUR(QE5),MINUTE(QE5),0)=TIME(HOUR('ANALISE AGENTE'!$I7),MINUTE('ANALISE AGENTE'!$I7),0)),2,0))))</f>
        <v>0</v>
      </c>
      <c r="QF6" s="30">
        <f>IF(OR(TIME(HOUR(QF5),MINUTE(QF5),0)=TIME(HOUR('ANALISE AGENTE'!$C7),MINUTE('ANALISE AGENTE'!$C7),0),TIME(HOUR(QF5),MINUTE(QF5),0)=TIME(HOUR('ANALISE AGENTE'!$J7),MINUTE('ANALISE AGENTE'!$J7),0)),1,IF(OR(TIME(HOUR(QF5),MINUTE(QF5),0)=TIME(HOUR('ANALISE AGENTE'!$D7),MINUTE('ANALISE AGENTE'!$D7),0),TIME(HOUR(QF5),MINUTE(QF5),0)=TIME(HOUR('ANALISE AGENTE'!$E7),MINUTE('ANALISE AGENTE'!$E7),0)),2,IF(OR(TIME(HOUR(QF5),MINUTE(QF5),0)=TIME(HOUR('ANALISE AGENTE'!$F7),MINUTE('ANALISE AGENTE'!$F7),0),TIME(HOUR(QF5),MINUTE(QF5),0)=TIME(HOUR('ANALISE AGENTE'!$G7),MINUTE('ANALISE AGENTE'!$G7),0)),3,IF(OR(TIME(HOUR(QF5),MINUTE(QF5),0)=TIME(HOUR('ANALISE AGENTE'!$H7),MINUTE('ANALISE AGENTE'!$H7),0),TIME(HOUR(QF5),MINUTE(QF5),0)=TIME(HOUR('ANALISE AGENTE'!$I7),MINUTE('ANALISE AGENTE'!$I7),0)),2,0))))</f>
        <v>0</v>
      </c>
      <c r="QG6" s="30">
        <f>IF(OR(TIME(HOUR(QG5),MINUTE(QG5),0)=TIME(HOUR('ANALISE AGENTE'!$C7),MINUTE('ANALISE AGENTE'!$C7),0),TIME(HOUR(QG5),MINUTE(QG5),0)=TIME(HOUR('ANALISE AGENTE'!$J7),MINUTE('ANALISE AGENTE'!$J7),0)),1,IF(OR(TIME(HOUR(QG5),MINUTE(QG5),0)=TIME(HOUR('ANALISE AGENTE'!$D7),MINUTE('ANALISE AGENTE'!$D7),0),TIME(HOUR(QG5),MINUTE(QG5),0)=TIME(HOUR('ANALISE AGENTE'!$E7),MINUTE('ANALISE AGENTE'!$E7),0)),2,IF(OR(TIME(HOUR(QG5),MINUTE(QG5),0)=TIME(HOUR('ANALISE AGENTE'!$F7),MINUTE('ANALISE AGENTE'!$F7),0),TIME(HOUR(QG5),MINUTE(QG5),0)=TIME(HOUR('ANALISE AGENTE'!$G7),MINUTE('ANALISE AGENTE'!$G7),0)),3,IF(OR(TIME(HOUR(QG5),MINUTE(QG5),0)=TIME(HOUR('ANALISE AGENTE'!$H7),MINUTE('ANALISE AGENTE'!$H7),0),TIME(HOUR(QG5),MINUTE(QG5),0)=TIME(HOUR('ANALISE AGENTE'!$I7),MINUTE('ANALISE AGENTE'!$I7),0)),2,0))))</f>
        <v>0</v>
      </c>
      <c r="QH6" s="30">
        <f>IF(OR(TIME(HOUR(QH5),MINUTE(QH5),0)=TIME(HOUR('ANALISE AGENTE'!$C7),MINUTE('ANALISE AGENTE'!$C7),0),TIME(HOUR(QH5),MINUTE(QH5),0)=TIME(HOUR('ANALISE AGENTE'!$J7),MINUTE('ANALISE AGENTE'!$J7),0)),1,IF(OR(TIME(HOUR(QH5),MINUTE(QH5),0)=TIME(HOUR('ANALISE AGENTE'!$D7),MINUTE('ANALISE AGENTE'!$D7),0),TIME(HOUR(QH5),MINUTE(QH5),0)=TIME(HOUR('ANALISE AGENTE'!$E7),MINUTE('ANALISE AGENTE'!$E7),0)),2,IF(OR(TIME(HOUR(QH5),MINUTE(QH5),0)=TIME(HOUR('ANALISE AGENTE'!$F7),MINUTE('ANALISE AGENTE'!$F7),0),TIME(HOUR(QH5),MINUTE(QH5),0)=TIME(HOUR('ANALISE AGENTE'!$G7),MINUTE('ANALISE AGENTE'!$G7),0)),3,IF(OR(TIME(HOUR(QH5),MINUTE(QH5),0)=TIME(HOUR('ANALISE AGENTE'!$H7),MINUTE('ANALISE AGENTE'!$H7),0),TIME(HOUR(QH5),MINUTE(QH5),0)=TIME(HOUR('ANALISE AGENTE'!$I7),MINUTE('ANALISE AGENTE'!$I7),0)),2,0))))</f>
        <v>0</v>
      </c>
      <c r="QI6" s="30">
        <f>IF(OR(TIME(HOUR(QI5),MINUTE(QI5),0)=TIME(HOUR('ANALISE AGENTE'!$C7),MINUTE('ANALISE AGENTE'!$C7),0),TIME(HOUR(QI5),MINUTE(QI5),0)=TIME(HOUR('ANALISE AGENTE'!$J7),MINUTE('ANALISE AGENTE'!$J7),0)),1,IF(OR(TIME(HOUR(QI5),MINUTE(QI5),0)=TIME(HOUR('ANALISE AGENTE'!$D7),MINUTE('ANALISE AGENTE'!$D7),0),TIME(HOUR(QI5),MINUTE(QI5),0)=TIME(HOUR('ANALISE AGENTE'!$E7),MINUTE('ANALISE AGENTE'!$E7),0)),2,IF(OR(TIME(HOUR(QI5),MINUTE(QI5),0)=TIME(HOUR('ANALISE AGENTE'!$F7),MINUTE('ANALISE AGENTE'!$F7),0),TIME(HOUR(QI5),MINUTE(QI5),0)=TIME(HOUR('ANALISE AGENTE'!$G7),MINUTE('ANALISE AGENTE'!$G7),0)),3,IF(OR(TIME(HOUR(QI5),MINUTE(QI5),0)=TIME(HOUR('ANALISE AGENTE'!$H7),MINUTE('ANALISE AGENTE'!$H7),0),TIME(HOUR(QI5),MINUTE(QI5),0)=TIME(HOUR('ANALISE AGENTE'!$I7),MINUTE('ANALISE AGENTE'!$I7),0)),2,0))))</f>
        <v>0</v>
      </c>
      <c r="QJ6" s="30">
        <f>IF(OR(TIME(HOUR(QJ5),MINUTE(QJ5),0)=TIME(HOUR('ANALISE AGENTE'!$C7),MINUTE('ANALISE AGENTE'!$C7),0),TIME(HOUR(QJ5),MINUTE(QJ5),0)=TIME(HOUR('ANALISE AGENTE'!$J7),MINUTE('ANALISE AGENTE'!$J7),0)),1,IF(OR(TIME(HOUR(QJ5),MINUTE(QJ5),0)=TIME(HOUR('ANALISE AGENTE'!$D7),MINUTE('ANALISE AGENTE'!$D7),0),TIME(HOUR(QJ5),MINUTE(QJ5),0)=TIME(HOUR('ANALISE AGENTE'!$E7),MINUTE('ANALISE AGENTE'!$E7),0)),2,IF(OR(TIME(HOUR(QJ5),MINUTE(QJ5),0)=TIME(HOUR('ANALISE AGENTE'!$F7),MINUTE('ANALISE AGENTE'!$F7),0),TIME(HOUR(QJ5),MINUTE(QJ5),0)=TIME(HOUR('ANALISE AGENTE'!$G7),MINUTE('ANALISE AGENTE'!$G7),0)),3,IF(OR(TIME(HOUR(QJ5),MINUTE(QJ5),0)=TIME(HOUR('ANALISE AGENTE'!$H7),MINUTE('ANALISE AGENTE'!$H7),0),TIME(HOUR(QJ5),MINUTE(QJ5),0)=TIME(HOUR('ANALISE AGENTE'!$I7),MINUTE('ANALISE AGENTE'!$I7),0)),2,0))))</f>
        <v>0</v>
      </c>
      <c r="QK6" s="30">
        <f>IF(OR(TIME(HOUR(QK5),MINUTE(QK5),0)=TIME(HOUR('ANALISE AGENTE'!$C7),MINUTE('ANALISE AGENTE'!$C7),0),TIME(HOUR(QK5),MINUTE(QK5),0)=TIME(HOUR('ANALISE AGENTE'!$J7),MINUTE('ANALISE AGENTE'!$J7),0)),1,IF(OR(TIME(HOUR(QK5),MINUTE(QK5),0)=TIME(HOUR('ANALISE AGENTE'!$D7),MINUTE('ANALISE AGENTE'!$D7),0),TIME(HOUR(QK5),MINUTE(QK5),0)=TIME(HOUR('ANALISE AGENTE'!$E7),MINUTE('ANALISE AGENTE'!$E7),0)),2,IF(OR(TIME(HOUR(QK5),MINUTE(QK5),0)=TIME(HOUR('ANALISE AGENTE'!$F7),MINUTE('ANALISE AGENTE'!$F7),0),TIME(HOUR(QK5),MINUTE(QK5),0)=TIME(HOUR('ANALISE AGENTE'!$G7),MINUTE('ANALISE AGENTE'!$G7),0)),3,IF(OR(TIME(HOUR(QK5),MINUTE(QK5),0)=TIME(HOUR('ANALISE AGENTE'!$H7),MINUTE('ANALISE AGENTE'!$H7),0),TIME(HOUR(QK5),MINUTE(QK5),0)=TIME(HOUR('ANALISE AGENTE'!$I7),MINUTE('ANALISE AGENTE'!$I7),0)),2,0))))</f>
        <v>0</v>
      </c>
      <c r="QL6" s="30">
        <f>IF(OR(TIME(HOUR(QL5),MINUTE(QL5),0)=TIME(HOUR('ANALISE AGENTE'!$C7),MINUTE('ANALISE AGENTE'!$C7),0),TIME(HOUR(QL5),MINUTE(QL5),0)=TIME(HOUR('ANALISE AGENTE'!$J7),MINUTE('ANALISE AGENTE'!$J7),0)),1,IF(OR(TIME(HOUR(QL5),MINUTE(QL5),0)=TIME(HOUR('ANALISE AGENTE'!$D7),MINUTE('ANALISE AGENTE'!$D7),0),TIME(HOUR(QL5),MINUTE(QL5),0)=TIME(HOUR('ANALISE AGENTE'!$E7),MINUTE('ANALISE AGENTE'!$E7),0)),2,IF(OR(TIME(HOUR(QL5),MINUTE(QL5),0)=TIME(HOUR('ANALISE AGENTE'!$F7),MINUTE('ANALISE AGENTE'!$F7),0),TIME(HOUR(QL5),MINUTE(QL5),0)=TIME(HOUR('ANALISE AGENTE'!$G7),MINUTE('ANALISE AGENTE'!$G7),0)),3,IF(OR(TIME(HOUR(QL5),MINUTE(QL5),0)=TIME(HOUR('ANALISE AGENTE'!$H7),MINUTE('ANALISE AGENTE'!$H7),0),TIME(HOUR(QL5),MINUTE(QL5),0)=TIME(HOUR('ANALISE AGENTE'!$I7),MINUTE('ANALISE AGENTE'!$I7),0)),2,0))))</f>
        <v>0</v>
      </c>
      <c r="QM6" s="30">
        <f>IF(OR(TIME(HOUR(QM5),MINUTE(QM5),0)=TIME(HOUR('ANALISE AGENTE'!$C7),MINUTE('ANALISE AGENTE'!$C7),0),TIME(HOUR(QM5),MINUTE(QM5),0)=TIME(HOUR('ANALISE AGENTE'!$J7),MINUTE('ANALISE AGENTE'!$J7),0)),1,IF(OR(TIME(HOUR(QM5),MINUTE(QM5),0)=TIME(HOUR('ANALISE AGENTE'!$D7),MINUTE('ANALISE AGENTE'!$D7),0),TIME(HOUR(QM5),MINUTE(QM5),0)=TIME(HOUR('ANALISE AGENTE'!$E7),MINUTE('ANALISE AGENTE'!$E7),0)),2,IF(OR(TIME(HOUR(QM5),MINUTE(QM5),0)=TIME(HOUR('ANALISE AGENTE'!$F7),MINUTE('ANALISE AGENTE'!$F7),0),TIME(HOUR(QM5),MINUTE(QM5),0)=TIME(HOUR('ANALISE AGENTE'!$G7),MINUTE('ANALISE AGENTE'!$G7),0)),3,IF(OR(TIME(HOUR(QM5),MINUTE(QM5),0)=TIME(HOUR('ANALISE AGENTE'!$H7),MINUTE('ANALISE AGENTE'!$H7),0),TIME(HOUR(QM5),MINUTE(QM5),0)=TIME(HOUR('ANALISE AGENTE'!$I7),MINUTE('ANALISE AGENTE'!$I7),0)),2,0))))</f>
        <v>0</v>
      </c>
      <c r="QN6" s="30">
        <f>IF(OR(TIME(HOUR(QN5),MINUTE(QN5),0)=TIME(HOUR('ANALISE AGENTE'!$C7),MINUTE('ANALISE AGENTE'!$C7),0),TIME(HOUR(QN5),MINUTE(QN5),0)=TIME(HOUR('ANALISE AGENTE'!$J7),MINUTE('ANALISE AGENTE'!$J7),0)),1,IF(OR(TIME(HOUR(QN5),MINUTE(QN5),0)=TIME(HOUR('ANALISE AGENTE'!$D7),MINUTE('ANALISE AGENTE'!$D7),0),TIME(HOUR(QN5),MINUTE(QN5),0)=TIME(HOUR('ANALISE AGENTE'!$E7),MINUTE('ANALISE AGENTE'!$E7),0)),2,IF(OR(TIME(HOUR(QN5),MINUTE(QN5),0)=TIME(HOUR('ANALISE AGENTE'!$F7),MINUTE('ANALISE AGENTE'!$F7),0),TIME(HOUR(QN5),MINUTE(QN5),0)=TIME(HOUR('ANALISE AGENTE'!$G7),MINUTE('ANALISE AGENTE'!$G7),0)),3,IF(OR(TIME(HOUR(QN5),MINUTE(QN5),0)=TIME(HOUR('ANALISE AGENTE'!$H7),MINUTE('ANALISE AGENTE'!$H7),0),TIME(HOUR(QN5),MINUTE(QN5),0)=TIME(HOUR('ANALISE AGENTE'!$I7),MINUTE('ANALISE AGENTE'!$I7),0)),2,0))))</f>
        <v>0</v>
      </c>
      <c r="QO6" s="30">
        <f>IF(OR(TIME(HOUR(QO5),MINUTE(QO5),0)=TIME(HOUR('ANALISE AGENTE'!$C7),MINUTE('ANALISE AGENTE'!$C7),0),TIME(HOUR(QO5),MINUTE(QO5),0)=TIME(HOUR('ANALISE AGENTE'!$J7),MINUTE('ANALISE AGENTE'!$J7),0)),1,IF(OR(TIME(HOUR(QO5),MINUTE(QO5),0)=TIME(HOUR('ANALISE AGENTE'!$D7),MINUTE('ANALISE AGENTE'!$D7),0),TIME(HOUR(QO5),MINUTE(QO5),0)=TIME(HOUR('ANALISE AGENTE'!$E7),MINUTE('ANALISE AGENTE'!$E7),0)),2,IF(OR(TIME(HOUR(QO5),MINUTE(QO5),0)=TIME(HOUR('ANALISE AGENTE'!$F7),MINUTE('ANALISE AGENTE'!$F7),0),TIME(HOUR(QO5),MINUTE(QO5),0)=TIME(HOUR('ANALISE AGENTE'!$G7),MINUTE('ANALISE AGENTE'!$G7),0)),3,IF(OR(TIME(HOUR(QO5),MINUTE(QO5),0)=TIME(HOUR('ANALISE AGENTE'!$H7),MINUTE('ANALISE AGENTE'!$H7),0),TIME(HOUR(QO5),MINUTE(QO5),0)=TIME(HOUR('ANALISE AGENTE'!$I7),MINUTE('ANALISE AGENTE'!$I7),0)),2,0))))</f>
        <v>0</v>
      </c>
      <c r="QP6" s="30">
        <f>IF(OR(TIME(HOUR(QP5),MINUTE(QP5),0)=TIME(HOUR('ANALISE AGENTE'!$C7),MINUTE('ANALISE AGENTE'!$C7),0),TIME(HOUR(QP5),MINUTE(QP5),0)=TIME(HOUR('ANALISE AGENTE'!$J7),MINUTE('ANALISE AGENTE'!$J7),0)),1,IF(OR(TIME(HOUR(QP5),MINUTE(QP5),0)=TIME(HOUR('ANALISE AGENTE'!$D7),MINUTE('ANALISE AGENTE'!$D7),0),TIME(HOUR(QP5),MINUTE(QP5),0)=TIME(HOUR('ANALISE AGENTE'!$E7),MINUTE('ANALISE AGENTE'!$E7),0)),2,IF(OR(TIME(HOUR(QP5),MINUTE(QP5),0)=TIME(HOUR('ANALISE AGENTE'!$F7),MINUTE('ANALISE AGENTE'!$F7),0),TIME(HOUR(QP5),MINUTE(QP5),0)=TIME(HOUR('ANALISE AGENTE'!$G7),MINUTE('ANALISE AGENTE'!$G7),0)),3,IF(OR(TIME(HOUR(QP5),MINUTE(QP5),0)=TIME(HOUR('ANALISE AGENTE'!$H7),MINUTE('ANALISE AGENTE'!$H7),0),TIME(HOUR(QP5),MINUTE(QP5),0)=TIME(HOUR('ANALISE AGENTE'!$I7),MINUTE('ANALISE AGENTE'!$I7),0)),2,0))))</f>
        <v>0</v>
      </c>
      <c r="QQ6" s="30">
        <f>IF(OR(TIME(HOUR(QQ5),MINUTE(QQ5),0)=TIME(HOUR('ANALISE AGENTE'!$C7),MINUTE('ANALISE AGENTE'!$C7),0),TIME(HOUR(QQ5),MINUTE(QQ5),0)=TIME(HOUR('ANALISE AGENTE'!$J7),MINUTE('ANALISE AGENTE'!$J7),0)),1,IF(OR(TIME(HOUR(QQ5),MINUTE(QQ5),0)=TIME(HOUR('ANALISE AGENTE'!$D7),MINUTE('ANALISE AGENTE'!$D7),0),TIME(HOUR(QQ5),MINUTE(QQ5),0)=TIME(HOUR('ANALISE AGENTE'!$E7),MINUTE('ANALISE AGENTE'!$E7),0)),2,IF(OR(TIME(HOUR(QQ5),MINUTE(QQ5),0)=TIME(HOUR('ANALISE AGENTE'!$F7),MINUTE('ANALISE AGENTE'!$F7),0),TIME(HOUR(QQ5),MINUTE(QQ5),0)=TIME(HOUR('ANALISE AGENTE'!$G7),MINUTE('ANALISE AGENTE'!$G7),0)),3,IF(OR(TIME(HOUR(QQ5),MINUTE(QQ5),0)=TIME(HOUR('ANALISE AGENTE'!$H7),MINUTE('ANALISE AGENTE'!$H7),0),TIME(HOUR(QQ5),MINUTE(QQ5),0)=TIME(HOUR('ANALISE AGENTE'!$I7),MINUTE('ANALISE AGENTE'!$I7),0)),2,0))))</f>
        <v>0</v>
      </c>
      <c r="QR6" s="30">
        <f>IF(OR(TIME(HOUR(QR5),MINUTE(QR5),0)=TIME(HOUR('ANALISE AGENTE'!$C7),MINUTE('ANALISE AGENTE'!$C7),0),TIME(HOUR(QR5),MINUTE(QR5),0)=TIME(HOUR('ANALISE AGENTE'!$J7),MINUTE('ANALISE AGENTE'!$J7),0)),1,IF(OR(TIME(HOUR(QR5),MINUTE(QR5),0)=TIME(HOUR('ANALISE AGENTE'!$D7),MINUTE('ANALISE AGENTE'!$D7),0),TIME(HOUR(QR5),MINUTE(QR5),0)=TIME(HOUR('ANALISE AGENTE'!$E7),MINUTE('ANALISE AGENTE'!$E7),0)),2,IF(OR(TIME(HOUR(QR5),MINUTE(QR5),0)=TIME(HOUR('ANALISE AGENTE'!$F7),MINUTE('ANALISE AGENTE'!$F7),0),TIME(HOUR(QR5),MINUTE(QR5),0)=TIME(HOUR('ANALISE AGENTE'!$G7),MINUTE('ANALISE AGENTE'!$G7),0)),3,IF(OR(TIME(HOUR(QR5),MINUTE(QR5),0)=TIME(HOUR('ANALISE AGENTE'!$H7),MINUTE('ANALISE AGENTE'!$H7),0),TIME(HOUR(QR5),MINUTE(QR5),0)=TIME(HOUR('ANALISE AGENTE'!$I7),MINUTE('ANALISE AGENTE'!$I7),0)),2,0))))</f>
        <v>0</v>
      </c>
      <c r="QS6" s="30">
        <f>IF(OR(TIME(HOUR(QS5),MINUTE(QS5),0)=TIME(HOUR('ANALISE AGENTE'!$C7),MINUTE('ANALISE AGENTE'!$C7),0),TIME(HOUR(QS5),MINUTE(QS5),0)=TIME(HOUR('ANALISE AGENTE'!$J7),MINUTE('ANALISE AGENTE'!$J7),0)),1,IF(OR(TIME(HOUR(QS5),MINUTE(QS5),0)=TIME(HOUR('ANALISE AGENTE'!$D7),MINUTE('ANALISE AGENTE'!$D7),0),TIME(HOUR(QS5),MINUTE(QS5),0)=TIME(HOUR('ANALISE AGENTE'!$E7),MINUTE('ANALISE AGENTE'!$E7),0)),2,IF(OR(TIME(HOUR(QS5),MINUTE(QS5),0)=TIME(HOUR('ANALISE AGENTE'!$F7),MINUTE('ANALISE AGENTE'!$F7),0),TIME(HOUR(QS5),MINUTE(QS5),0)=TIME(HOUR('ANALISE AGENTE'!$G7),MINUTE('ANALISE AGENTE'!$G7),0)),3,IF(OR(TIME(HOUR(QS5),MINUTE(QS5),0)=TIME(HOUR('ANALISE AGENTE'!$H7),MINUTE('ANALISE AGENTE'!$H7),0),TIME(HOUR(QS5),MINUTE(QS5),0)=TIME(HOUR('ANALISE AGENTE'!$I7),MINUTE('ANALISE AGENTE'!$I7),0)),2,0))))</f>
        <v>0</v>
      </c>
      <c r="QT6" s="30">
        <f>IF(OR(TIME(HOUR(QT5),MINUTE(QT5),0)=TIME(HOUR('ANALISE AGENTE'!$C7),MINUTE('ANALISE AGENTE'!$C7),0),TIME(HOUR(QT5),MINUTE(QT5),0)=TIME(HOUR('ANALISE AGENTE'!$J7),MINUTE('ANALISE AGENTE'!$J7),0)),1,IF(OR(TIME(HOUR(QT5),MINUTE(QT5),0)=TIME(HOUR('ANALISE AGENTE'!$D7),MINUTE('ANALISE AGENTE'!$D7),0),TIME(HOUR(QT5),MINUTE(QT5),0)=TIME(HOUR('ANALISE AGENTE'!$E7),MINUTE('ANALISE AGENTE'!$E7),0)),2,IF(OR(TIME(HOUR(QT5),MINUTE(QT5),0)=TIME(HOUR('ANALISE AGENTE'!$F7),MINUTE('ANALISE AGENTE'!$F7),0),TIME(HOUR(QT5),MINUTE(QT5),0)=TIME(HOUR('ANALISE AGENTE'!$G7),MINUTE('ANALISE AGENTE'!$G7),0)),3,IF(OR(TIME(HOUR(QT5),MINUTE(QT5),0)=TIME(HOUR('ANALISE AGENTE'!$H7),MINUTE('ANALISE AGENTE'!$H7),0),TIME(HOUR(QT5),MINUTE(QT5),0)=TIME(HOUR('ANALISE AGENTE'!$I7),MINUTE('ANALISE AGENTE'!$I7),0)),2,0))))</f>
        <v>0</v>
      </c>
      <c r="QU6" s="30">
        <f>IF(OR(TIME(HOUR(QU5),MINUTE(QU5),0)=TIME(HOUR('ANALISE AGENTE'!$C7),MINUTE('ANALISE AGENTE'!$C7),0),TIME(HOUR(QU5),MINUTE(QU5),0)=TIME(HOUR('ANALISE AGENTE'!$J7),MINUTE('ANALISE AGENTE'!$J7),0)),1,IF(OR(TIME(HOUR(QU5),MINUTE(QU5),0)=TIME(HOUR('ANALISE AGENTE'!$D7),MINUTE('ANALISE AGENTE'!$D7),0),TIME(HOUR(QU5),MINUTE(QU5),0)=TIME(HOUR('ANALISE AGENTE'!$E7),MINUTE('ANALISE AGENTE'!$E7),0)),2,IF(OR(TIME(HOUR(QU5),MINUTE(QU5),0)=TIME(HOUR('ANALISE AGENTE'!$F7),MINUTE('ANALISE AGENTE'!$F7),0),TIME(HOUR(QU5),MINUTE(QU5),0)=TIME(HOUR('ANALISE AGENTE'!$G7),MINUTE('ANALISE AGENTE'!$G7),0)),3,IF(OR(TIME(HOUR(QU5),MINUTE(QU5),0)=TIME(HOUR('ANALISE AGENTE'!$H7),MINUTE('ANALISE AGENTE'!$H7),0),TIME(HOUR(QU5),MINUTE(QU5),0)=TIME(HOUR('ANALISE AGENTE'!$I7),MINUTE('ANALISE AGENTE'!$I7),0)),2,0))))</f>
        <v>0</v>
      </c>
      <c r="QV6" s="30">
        <f>IF(OR(TIME(HOUR(QV5),MINUTE(QV5),0)=TIME(HOUR('ANALISE AGENTE'!$C7),MINUTE('ANALISE AGENTE'!$C7),0),TIME(HOUR(QV5),MINUTE(QV5),0)=TIME(HOUR('ANALISE AGENTE'!$J7),MINUTE('ANALISE AGENTE'!$J7),0)),1,IF(OR(TIME(HOUR(QV5),MINUTE(QV5),0)=TIME(HOUR('ANALISE AGENTE'!$D7),MINUTE('ANALISE AGENTE'!$D7),0),TIME(HOUR(QV5),MINUTE(QV5),0)=TIME(HOUR('ANALISE AGENTE'!$E7),MINUTE('ANALISE AGENTE'!$E7),0)),2,IF(OR(TIME(HOUR(QV5),MINUTE(QV5),0)=TIME(HOUR('ANALISE AGENTE'!$F7),MINUTE('ANALISE AGENTE'!$F7),0),TIME(HOUR(QV5),MINUTE(QV5),0)=TIME(HOUR('ANALISE AGENTE'!$G7),MINUTE('ANALISE AGENTE'!$G7),0)),3,IF(OR(TIME(HOUR(QV5),MINUTE(QV5),0)=TIME(HOUR('ANALISE AGENTE'!$H7),MINUTE('ANALISE AGENTE'!$H7),0),TIME(HOUR(QV5),MINUTE(QV5),0)=TIME(HOUR('ANALISE AGENTE'!$I7),MINUTE('ANALISE AGENTE'!$I7),0)),2,0))))</f>
        <v>0</v>
      </c>
      <c r="QW6" s="30">
        <f>IF(OR(TIME(HOUR(QW5),MINUTE(QW5),0)=TIME(HOUR('ANALISE AGENTE'!$C7),MINUTE('ANALISE AGENTE'!$C7),0),TIME(HOUR(QW5),MINUTE(QW5),0)=TIME(HOUR('ANALISE AGENTE'!$J7),MINUTE('ANALISE AGENTE'!$J7),0)),1,IF(OR(TIME(HOUR(QW5),MINUTE(QW5),0)=TIME(HOUR('ANALISE AGENTE'!$D7),MINUTE('ANALISE AGENTE'!$D7),0),TIME(HOUR(QW5),MINUTE(QW5),0)=TIME(HOUR('ANALISE AGENTE'!$E7),MINUTE('ANALISE AGENTE'!$E7),0)),2,IF(OR(TIME(HOUR(QW5),MINUTE(QW5),0)=TIME(HOUR('ANALISE AGENTE'!$F7),MINUTE('ANALISE AGENTE'!$F7),0),TIME(HOUR(QW5),MINUTE(QW5),0)=TIME(HOUR('ANALISE AGENTE'!$G7),MINUTE('ANALISE AGENTE'!$G7),0)),3,IF(OR(TIME(HOUR(QW5),MINUTE(QW5),0)=TIME(HOUR('ANALISE AGENTE'!$H7),MINUTE('ANALISE AGENTE'!$H7),0),TIME(HOUR(QW5),MINUTE(QW5),0)=TIME(HOUR('ANALISE AGENTE'!$I7),MINUTE('ANALISE AGENTE'!$I7),0)),2,0))))</f>
        <v>0</v>
      </c>
      <c r="QX6" s="30">
        <f>IF(OR(TIME(HOUR(QX5),MINUTE(QX5),0)=TIME(HOUR('ANALISE AGENTE'!$C7),MINUTE('ANALISE AGENTE'!$C7),0),TIME(HOUR(QX5),MINUTE(QX5),0)=TIME(HOUR('ANALISE AGENTE'!$J7),MINUTE('ANALISE AGENTE'!$J7),0)),1,IF(OR(TIME(HOUR(QX5),MINUTE(QX5),0)=TIME(HOUR('ANALISE AGENTE'!$D7),MINUTE('ANALISE AGENTE'!$D7),0),TIME(HOUR(QX5),MINUTE(QX5),0)=TIME(HOUR('ANALISE AGENTE'!$E7),MINUTE('ANALISE AGENTE'!$E7),0)),2,IF(OR(TIME(HOUR(QX5),MINUTE(QX5),0)=TIME(HOUR('ANALISE AGENTE'!$F7),MINUTE('ANALISE AGENTE'!$F7),0),TIME(HOUR(QX5),MINUTE(QX5),0)=TIME(HOUR('ANALISE AGENTE'!$G7),MINUTE('ANALISE AGENTE'!$G7),0)),3,IF(OR(TIME(HOUR(QX5),MINUTE(QX5),0)=TIME(HOUR('ANALISE AGENTE'!$H7),MINUTE('ANALISE AGENTE'!$H7),0),TIME(HOUR(QX5),MINUTE(QX5),0)=TIME(HOUR('ANALISE AGENTE'!$I7),MINUTE('ANALISE AGENTE'!$I7),0)),2,0))))</f>
        <v>0</v>
      </c>
      <c r="QY6" s="30">
        <f>IF(OR(TIME(HOUR(QY5),MINUTE(QY5),0)=TIME(HOUR('ANALISE AGENTE'!$C7),MINUTE('ANALISE AGENTE'!$C7),0),TIME(HOUR(QY5),MINUTE(QY5),0)=TIME(HOUR('ANALISE AGENTE'!$J7),MINUTE('ANALISE AGENTE'!$J7),0)),1,IF(OR(TIME(HOUR(QY5),MINUTE(QY5),0)=TIME(HOUR('ANALISE AGENTE'!$D7),MINUTE('ANALISE AGENTE'!$D7),0),TIME(HOUR(QY5),MINUTE(QY5),0)=TIME(HOUR('ANALISE AGENTE'!$E7),MINUTE('ANALISE AGENTE'!$E7),0)),2,IF(OR(TIME(HOUR(QY5),MINUTE(QY5),0)=TIME(HOUR('ANALISE AGENTE'!$F7),MINUTE('ANALISE AGENTE'!$F7),0),TIME(HOUR(QY5),MINUTE(QY5),0)=TIME(HOUR('ANALISE AGENTE'!$G7),MINUTE('ANALISE AGENTE'!$G7),0)),3,IF(OR(TIME(HOUR(QY5),MINUTE(QY5),0)=TIME(HOUR('ANALISE AGENTE'!$H7),MINUTE('ANALISE AGENTE'!$H7),0),TIME(HOUR(QY5),MINUTE(QY5),0)=TIME(HOUR('ANALISE AGENTE'!$I7),MINUTE('ANALISE AGENTE'!$I7),0)),2,0))))</f>
        <v>0</v>
      </c>
      <c r="QZ6" s="30">
        <f>IF(OR(TIME(HOUR(QZ5),MINUTE(QZ5),0)=TIME(HOUR('ANALISE AGENTE'!$C7),MINUTE('ANALISE AGENTE'!$C7),0),TIME(HOUR(QZ5),MINUTE(QZ5),0)=TIME(HOUR('ANALISE AGENTE'!$J7),MINUTE('ANALISE AGENTE'!$J7),0)),1,IF(OR(TIME(HOUR(QZ5),MINUTE(QZ5),0)=TIME(HOUR('ANALISE AGENTE'!$D7),MINUTE('ANALISE AGENTE'!$D7),0),TIME(HOUR(QZ5),MINUTE(QZ5),0)=TIME(HOUR('ANALISE AGENTE'!$E7),MINUTE('ANALISE AGENTE'!$E7),0)),2,IF(OR(TIME(HOUR(QZ5),MINUTE(QZ5),0)=TIME(HOUR('ANALISE AGENTE'!$F7),MINUTE('ANALISE AGENTE'!$F7),0),TIME(HOUR(QZ5),MINUTE(QZ5),0)=TIME(HOUR('ANALISE AGENTE'!$G7),MINUTE('ANALISE AGENTE'!$G7),0)),3,IF(OR(TIME(HOUR(QZ5),MINUTE(QZ5),0)=TIME(HOUR('ANALISE AGENTE'!$H7),MINUTE('ANALISE AGENTE'!$H7),0),TIME(HOUR(QZ5),MINUTE(QZ5),0)=TIME(HOUR('ANALISE AGENTE'!$I7),MINUTE('ANALISE AGENTE'!$I7),0)),2,0))))</f>
        <v>0</v>
      </c>
      <c r="RA6" s="30">
        <f>IF(OR(TIME(HOUR(RA5),MINUTE(RA5),0)=TIME(HOUR('ANALISE AGENTE'!$C7),MINUTE('ANALISE AGENTE'!$C7),0),TIME(HOUR(RA5),MINUTE(RA5),0)=TIME(HOUR('ANALISE AGENTE'!$J7),MINUTE('ANALISE AGENTE'!$J7),0)),1,IF(OR(TIME(HOUR(RA5),MINUTE(RA5),0)=TIME(HOUR('ANALISE AGENTE'!$D7),MINUTE('ANALISE AGENTE'!$D7),0),TIME(HOUR(RA5),MINUTE(RA5),0)=TIME(HOUR('ANALISE AGENTE'!$E7),MINUTE('ANALISE AGENTE'!$E7),0)),2,IF(OR(TIME(HOUR(RA5),MINUTE(RA5),0)=TIME(HOUR('ANALISE AGENTE'!$F7),MINUTE('ANALISE AGENTE'!$F7),0),TIME(HOUR(RA5),MINUTE(RA5),0)=TIME(HOUR('ANALISE AGENTE'!$G7),MINUTE('ANALISE AGENTE'!$G7),0)),3,IF(OR(TIME(HOUR(RA5),MINUTE(RA5),0)=TIME(HOUR('ANALISE AGENTE'!$H7),MINUTE('ANALISE AGENTE'!$H7),0),TIME(HOUR(RA5),MINUTE(RA5),0)=TIME(HOUR('ANALISE AGENTE'!$I7),MINUTE('ANALISE AGENTE'!$I7),0)),2,0))))</f>
        <v>0</v>
      </c>
      <c r="RB6" s="30">
        <f>IF(OR(TIME(HOUR(RB5),MINUTE(RB5),0)=TIME(HOUR('ANALISE AGENTE'!$C7),MINUTE('ANALISE AGENTE'!$C7),0),TIME(HOUR(RB5),MINUTE(RB5),0)=TIME(HOUR('ANALISE AGENTE'!$J7),MINUTE('ANALISE AGENTE'!$J7),0)),1,IF(OR(TIME(HOUR(RB5),MINUTE(RB5),0)=TIME(HOUR('ANALISE AGENTE'!$D7),MINUTE('ANALISE AGENTE'!$D7),0),TIME(HOUR(RB5),MINUTE(RB5),0)=TIME(HOUR('ANALISE AGENTE'!$E7),MINUTE('ANALISE AGENTE'!$E7),0)),2,IF(OR(TIME(HOUR(RB5),MINUTE(RB5),0)=TIME(HOUR('ANALISE AGENTE'!$F7),MINUTE('ANALISE AGENTE'!$F7),0),TIME(HOUR(RB5),MINUTE(RB5),0)=TIME(HOUR('ANALISE AGENTE'!$G7),MINUTE('ANALISE AGENTE'!$G7),0)),3,IF(OR(TIME(HOUR(RB5),MINUTE(RB5),0)=TIME(HOUR('ANALISE AGENTE'!$H7),MINUTE('ANALISE AGENTE'!$H7),0),TIME(HOUR(RB5),MINUTE(RB5),0)=TIME(HOUR('ANALISE AGENTE'!$I7),MINUTE('ANALISE AGENTE'!$I7),0)),2,0))))</f>
        <v>0</v>
      </c>
      <c r="RC6" s="30">
        <f>IF(OR(TIME(HOUR(RC5),MINUTE(RC5),0)=TIME(HOUR('ANALISE AGENTE'!$C7),MINUTE('ANALISE AGENTE'!$C7),0),TIME(HOUR(RC5),MINUTE(RC5),0)=TIME(HOUR('ANALISE AGENTE'!$J7),MINUTE('ANALISE AGENTE'!$J7),0)),1,IF(OR(TIME(HOUR(RC5),MINUTE(RC5),0)=TIME(HOUR('ANALISE AGENTE'!$D7),MINUTE('ANALISE AGENTE'!$D7),0),TIME(HOUR(RC5),MINUTE(RC5),0)=TIME(HOUR('ANALISE AGENTE'!$E7),MINUTE('ANALISE AGENTE'!$E7),0)),2,IF(OR(TIME(HOUR(RC5),MINUTE(RC5),0)=TIME(HOUR('ANALISE AGENTE'!$F7),MINUTE('ANALISE AGENTE'!$F7),0),TIME(HOUR(RC5),MINUTE(RC5),0)=TIME(HOUR('ANALISE AGENTE'!$G7),MINUTE('ANALISE AGENTE'!$G7),0)),3,IF(OR(TIME(HOUR(RC5),MINUTE(RC5),0)=TIME(HOUR('ANALISE AGENTE'!$H7),MINUTE('ANALISE AGENTE'!$H7),0),TIME(HOUR(RC5),MINUTE(RC5),0)=TIME(HOUR('ANALISE AGENTE'!$I7),MINUTE('ANALISE AGENTE'!$I7),0)),2,0))))</f>
        <v>0</v>
      </c>
      <c r="RD6" s="30">
        <f>IF(OR(TIME(HOUR(RD5),MINUTE(RD5),0)=TIME(HOUR('ANALISE AGENTE'!$C7),MINUTE('ANALISE AGENTE'!$C7),0),TIME(HOUR(RD5),MINUTE(RD5),0)=TIME(HOUR('ANALISE AGENTE'!$J7),MINUTE('ANALISE AGENTE'!$J7),0)),1,IF(OR(TIME(HOUR(RD5),MINUTE(RD5),0)=TIME(HOUR('ANALISE AGENTE'!$D7),MINUTE('ANALISE AGENTE'!$D7),0),TIME(HOUR(RD5),MINUTE(RD5),0)=TIME(HOUR('ANALISE AGENTE'!$E7),MINUTE('ANALISE AGENTE'!$E7),0)),2,IF(OR(TIME(HOUR(RD5),MINUTE(RD5),0)=TIME(HOUR('ANALISE AGENTE'!$F7),MINUTE('ANALISE AGENTE'!$F7),0),TIME(HOUR(RD5),MINUTE(RD5),0)=TIME(HOUR('ANALISE AGENTE'!$G7),MINUTE('ANALISE AGENTE'!$G7),0)),3,IF(OR(TIME(HOUR(RD5),MINUTE(RD5),0)=TIME(HOUR('ANALISE AGENTE'!$H7),MINUTE('ANALISE AGENTE'!$H7),0),TIME(HOUR(RD5),MINUTE(RD5),0)=TIME(HOUR('ANALISE AGENTE'!$I7),MINUTE('ANALISE AGENTE'!$I7),0)),2,0))))</f>
        <v>0</v>
      </c>
      <c r="RE6" s="30">
        <f>IF(OR(TIME(HOUR(RE5),MINUTE(RE5),0)=TIME(HOUR('ANALISE AGENTE'!$C7),MINUTE('ANALISE AGENTE'!$C7),0),TIME(HOUR(RE5),MINUTE(RE5),0)=TIME(HOUR('ANALISE AGENTE'!$J7),MINUTE('ANALISE AGENTE'!$J7),0)),1,IF(OR(TIME(HOUR(RE5),MINUTE(RE5),0)=TIME(HOUR('ANALISE AGENTE'!$D7),MINUTE('ANALISE AGENTE'!$D7),0),TIME(HOUR(RE5),MINUTE(RE5),0)=TIME(HOUR('ANALISE AGENTE'!$E7),MINUTE('ANALISE AGENTE'!$E7),0)),2,IF(OR(TIME(HOUR(RE5),MINUTE(RE5),0)=TIME(HOUR('ANALISE AGENTE'!$F7),MINUTE('ANALISE AGENTE'!$F7),0),TIME(HOUR(RE5),MINUTE(RE5),0)=TIME(HOUR('ANALISE AGENTE'!$G7),MINUTE('ANALISE AGENTE'!$G7),0)),3,IF(OR(TIME(HOUR(RE5),MINUTE(RE5),0)=TIME(HOUR('ANALISE AGENTE'!$H7),MINUTE('ANALISE AGENTE'!$H7),0),TIME(HOUR(RE5),MINUTE(RE5),0)=TIME(HOUR('ANALISE AGENTE'!$I7),MINUTE('ANALISE AGENTE'!$I7),0)),2,0))))</f>
        <v>0</v>
      </c>
      <c r="RF6" s="30">
        <f>IF(OR(TIME(HOUR(RF5),MINUTE(RF5),0)=TIME(HOUR('ANALISE AGENTE'!$C7),MINUTE('ANALISE AGENTE'!$C7),0),TIME(HOUR(RF5),MINUTE(RF5),0)=TIME(HOUR('ANALISE AGENTE'!$J7),MINUTE('ANALISE AGENTE'!$J7),0)),1,IF(OR(TIME(HOUR(RF5),MINUTE(RF5),0)=TIME(HOUR('ANALISE AGENTE'!$D7),MINUTE('ANALISE AGENTE'!$D7),0),TIME(HOUR(RF5),MINUTE(RF5),0)=TIME(HOUR('ANALISE AGENTE'!$E7),MINUTE('ANALISE AGENTE'!$E7),0)),2,IF(OR(TIME(HOUR(RF5),MINUTE(RF5),0)=TIME(HOUR('ANALISE AGENTE'!$F7),MINUTE('ANALISE AGENTE'!$F7),0),TIME(HOUR(RF5),MINUTE(RF5),0)=TIME(HOUR('ANALISE AGENTE'!$G7),MINUTE('ANALISE AGENTE'!$G7),0)),3,IF(OR(TIME(HOUR(RF5),MINUTE(RF5),0)=TIME(HOUR('ANALISE AGENTE'!$H7),MINUTE('ANALISE AGENTE'!$H7),0),TIME(HOUR(RF5),MINUTE(RF5),0)=TIME(HOUR('ANALISE AGENTE'!$I7),MINUTE('ANALISE AGENTE'!$I7),0)),2,0))))</f>
        <v>0</v>
      </c>
      <c r="RG6" s="30">
        <f>IF(OR(TIME(HOUR(RG5),MINUTE(RG5),0)=TIME(HOUR('ANALISE AGENTE'!$C7),MINUTE('ANALISE AGENTE'!$C7),0),TIME(HOUR(RG5),MINUTE(RG5),0)=TIME(HOUR('ANALISE AGENTE'!$J7),MINUTE('ANALISE AGENTE'!$J7),0)),1,IF(OR(TIME(HOUR(RG5),MINUTE(RG5),0)=TIME(HOUR('ANALISE AGENTE'!$D7),MINUTE('ANALISE AGENTE'!$D7),0),TIME(HOUR(RG5),MINUTE(RG5),0)=TIME(HOUR('ANALISE AGENTE'!$E7),MINUTE('ANALISE AGENTE'!$E7),0)),2,IF(OR(TIME(HOUR(RG5),MINUTE(RG5),0)=TIME(HOUR('ANALISE AGENTE'!$F7),MINUTE('ANALISE AGENTE'!$F7),0),TIME(HOUR(RG5),MINUTE(RG5),0)=TIME(HOUR('ANALISE AGENTE'!$G7),MINUTE('ANALISE AGENTE'!$G7),0)),3,IF(OR(TIME(HOUR(RG5),MINUTE(RG5),0)=TIME(HOUR('ANALISE AGENTE'!$H7),MINUTE('ANALISE AGENTE'!$H7),0),TIME(HOUR(RG5),MINUTE(RG5),0)=TIME(HOUR('ANALISE AGENTE'!$I7),MINUTE('ANALISE AGENTE'!$I7),0)),2,0))))</f>
        <v>0</v>
      </c>
      <c r="RH6" s="30">
        <f>IF(OR(TIME(HOUR(RH5),MINUTE(RH5),0)=TIME(HOUR('ANALISE AGENTE'!$C7),MINUTE('ANALISE AGENTE'!$C7),0),TIME(HOUR(RH5),MINUTE(RH5),0)=TIME(HOUR('ANALISE AGENTE'!$J7),MINUTE('ANALISE AGENTE'!$J7),0)),1,IF(OR(TIME(HOUR(RH5),MINUTE(RH5),0)=TIME(HOUR('ANALISE AGENTE'!$D7),MINUTE('ANALISE AGENTE'!$D7),0),TIME(HOUR(RH5),MINUTE(RH5),0)=TIME(HOUR('ANALISE AGENTE'!$E7),MINUTE('ANALISE AGENTE'!$E7),0)),2,IF(OR(TIME(HOUR(RH5),MINUTE(RH5),0)=TIME(HOUR('ANALISE AGENTE'!$F7),MINUTE('ANALISE AGENTE'!$F7),0),TIME(HOUR(RH5),MINUTE(RH5),0)=TIME(HOUR('ANALISE AGENTE'!$G7),MINUTE('ANALISE AGENTE'!$G7),0)),3,IF(OR(TIME(HOUR(RH5),MINUTE(RH5),0)=TIME(HOUR('ANALISE AGENTE'!$H7),MINUTE('ANALISE AGENTE'!$H7),0),TIME(HOUR(RH5),MINUTE(RH5),0)=TIME(HOUR('ANALISE AGENTE'!$I7),MINUTE('ANALISE AGENTE'!$I7),0)),2,0))))</f>
        <v>0</v>
      </c>
      <c r="RI6" s="30">
        <f>IF(OR(TIME(HOUR(RI5),MINUTE(RI5),0)=TIME(HOUR('ANALISE AGENTE'!$C7),MINUTE('ANALISE AGENTE'!$C7),0),TIME(HOUR(RI5),MINUTE(RI5),0)=TIME(HOUR('ANALISE AGENTE'!$J7),MINUTE('ANALISE AGENTE'!$J7),0)),1,IF(OR(TIME(HOUR(RI5),MINUTE(RI5),0)=TIME(HOUR('ANALISE AGENTE'!$D7),MINUTE('ANALISE AGENTE'!$D7),0),TIME(HOUR(RI5),MINUTE(RI5),0)=TIME(HOUR('ANALISE AGENTE'!$E7),MINUTE('ANALISE AGENTE'!$E7),0)),2,IF(OR(TIME(HOUR(RI5),MINUTE(RI5),0)=TIME(HOUR('ANALISE AGENTE'!$F7),MINUTE('ANALISE AGENTE'!$F7),0),TIME(HOUR(RI5),MINUTE(RI5),0)=TIME(HOUR('ANALISE AGENTE'!$G7),MINUTE('ANALISE AGENTE'!$G7),0)),3,IF(OR(TIME(HOUR(RI5),MINUTE(RI5),0)=TIME(HOUR('ANALISE AGENTE'!$H7),MINUTE('ANALISE AGENTE'!$H7),0),TIME(HOUR(RI5),MINUTE(RI5),0)=TIME(HOUR('ANALISE AGENTE'!$I7),MINUTE('ANALISE AGENTE'!$I7),0)),2,0))))</f>
        <v>0</v>
      </c>
      <c r="RJ6" s="30">
        <f>IF(OR(TIME(HOUR(RJ5),MINUTE(RJ5),0)=TIME(HOUR('ANALISE AGENTE'!$C7),MINUTE('ANALISE AGENTE'!$C7),0),TIME(HOUR(RJ5),MINUTE(RJ5),0)=TIME(HOUR('ANALISE AGENTE'!$J7),MINUTE('ANALISE AGENTE'!$J7),0)),1,IF(OR(TIME(HOUR(RJ5),MINUTE(RJ5),0)=TIME(HOUR('ANALISE AGENTE'!$D7),MINUTE('ANALISE AGENTE'!$D7),0),TIME(HOUR(RJ5),MINUTE(RJ5),0)=TIME(HOUR('ANALISE AGENTE'!$E7),MINUTE('ANALISE AGENTE'!$E7),0)),2,IF(OR(TIME(HOUR(RJ5),MINUTE(RJ5),0)=TIME(HOUR('ANALISE AGENTE'!$F7),MINUTE('ANALISE AGENTE'!$F7),0),TIME(HOUR(RJ5),MINUTE(RJ5),0)=TIME(HOUR('ANALISE AGENTE'!$G7),MINUTE('ANALISE AGENTE'!$G7),0)),3,IF(OR(TIME(HOUR(RJ5),MINUTE(RJ5),0)=TIME(HOUR('ANALISE AGENTE'!$H7),MINUTE('ANALISE AGENTE'!$H7),0),TIME(HOUR(RJ5),MINUTE(RJ5),0)=TIME(HOUR('ANALISE AGENTE'!$I7),MINUTE('ANALISE AGENTE'!$I7),0)),2,0))))</f>
        <v>0</v>
      </c>
      <c r="RK6" s="30">
        <f>IF(OR(TIME(HOUR(RK5),MINUTE(RK5),0)=TIME(HOUR('ANALISE AGENTE'!$C7),MINUTE('ANALISE AGENTE'!$C7),0),TIME(HOUR(RK5),MINUTE(RK5),0)=TIME(HOUR('ANALISE AGENTE'!$J7),MINUTE('ANALISE AGENTE'!$J7),0)),1,IF(OR(TIME(HOUR(RK5),MINUTE(RK5),0)=TIME(HOUR('ANALISE AGENTE'!$D7),MINUTE('ANALISE AGENTE'!$D7),0),TIME(HOUR(RK5),MINUTE(RK5),0)=TIME(HOUR('ANALISE AGENTE'!$E7),MINUTE('ANALISE AGENTE'!$E7),0)),2,IF(OR(TIME(HOUR(RK5),MINUTE(RK5),0)=TIME(HOUR('ANALISE AGENTE'!$F7),MINUTE('ANALISE AGENTE'!$F7),0),TIME(HOUR(RK5),MINUTE(RK5),0)=TIME(HOUR('ANALISE AGENTE'!$G7),MINUTE('ANALISE AGENTE'!$G7),0)),3,IF(OR(TIME(HOUR(RK5),MINUTE(RK5),0)=TIME(HOUR('ANALISE AGENTE'!$H7),MINUTE('ANALISE AGENTE'!$H7),0),TIME(HOUR(RK5),MINUTE(RK5),0)=TIME(HOUR('ANALISE AGENTE'!$I7),MINUTE('ANALISE AGENTE'!$I7),0)),2,0))))</f>
        <v>0</v>
      </c>
      <c r="RL6" s="30">
        <f>IF(OR(TIME(HOUR(RL5),MINUTE(RL5),0)=TIME(HOUR('ANALISE AGENTE'!$C7),MINUTE('ANALISE AGENTE'!$C7),0),TIME(HOUR(RL5),MINUTE(RL5),0)=TIME(HOUR('ANALISE AGENTE'!$J7),MINUTE('ANALISE AGENTE'!$J7),0)),1,IF(OR(TIME(HOUR(RL5),MINUTE(RL5),0)=TIME(HOUR('ANALISE AGENTE'!$D7),MINUTE('ANALISE AGENTE'!$D7),0),TIME(HOUR(RL5),MINUTE(RL5),0)=TIME(HOUR('ANALISE AGENTE'!$E7),MINUTE('ANALISE AGENTE'!$E7),0)),2,IF(OR(TIME(HOUR(RL5),MINUTE(RL5),0)=TIME(HOUR('ANALISE AGENTE'!$F7),MINUTE('ANALISE AGENTE'!$F7),0),TIME(HOUR(RL5),MINUTE(RL5),0)=TIME(HOUR('ANALISE AGENTE'!$G7),MINUTE('ANALISE AGENTE'!$G7),0)),3,IF(OR(TIME(HOUR(RL5),MINUTE(RL5),0)=TIME(HOUR('ANALISE AGENTE'!$H7),MINUTE('ANALISE AGENTE'!$H7),0),TIME(HOUR(RL5),MINUTE(RL5),0)=TIME(HOUR('ANALISE AGENTE'!$I7),MINUTE('ANALISE AGENTE'!$I7),0)),2,0))))</f>
        <v>0</v>
      </c>
      <c r="RM6" s="30">
        <f>IF(OR(TIME(HOUR(RM5),MINUTE(RM5),0)=TIME(HOUR('ANALISE AGENTE'!$C7),MINUTE('ANALISE AGENTE'!$C7),0),TIME(HOUR(RM5),MINUTE(RM5),0)=TIME(HOUR('ANALISE AGENTE'!$J7),MINUTE('ANALISE AGENTE'!$J7),0)),1,IF(OR(TIME(HOUR(RM5),MINUTE(RM5),0)=TIME(HOUR('ANALISE AGENTE'!$D7),MINUTE('ANALISE AGENTE'!$D7),0),TIME(HOUR(RM5),MINUTE(RM5),0)=TIME(HOUR('ANALISE AGENTE'!$E7),MINUTE('ANALISE AGENTE'!$E7),0)),2,IF(OR(TIME(HOUR(RM5),MINUTE(RM5),0)=TIME(HOUR('ANALISE AGENTE'!$F7),MINUTE('ANALISE AGENTE'!$F7),0),TIME(HOUR(RM5),MINUTE(RM5),0)=TIME(HOUR('ANALISE AGENTE'!$G7),MINUTE('ANALISE AGENTE'!$G7),0)),3,IF(OR(TIME(HOUR(RM5),MINUTE(RM5),0)=TIME(HOUR('ANALISE AGENTE'!$H7),MINUTE('ANALISE AGENTE'!$H7),0),TIME(HOUR(RM5),MINUTE(RM5),0)=TIME(HOUR('ANALISE AGENTE'!$I7),MINUTE('ANALISE AGENTE'!$I7),0)),2,0))))</f>
        <v>0</v>
      </c>
      <c r="RN6" s="30">
        <f>IF(OR(TIME(HOUR(RN5),MINUTE(RN5),0)=TIME(HOUR('ANALISE AGENTE'!$C7),MINUTE('ANALISE AGENTE'!$C7),0),TIME(HOUR(RN5),MINUTE(RN5),0)=TIME(HOUR('ANALISE AGENTE'!$J7),MINUTE('ANALISE AGENTE'!$J7),0)),1,IF(OR(TIME(HOUR(RN5),MINUTE(RN5),0)=TIME(HOUR('ANALISE AGENTE'!$D7),MINUTE('ANALISE AGENTE'!$D7),0),TIME(HOUR(RN5),MINUTE(RN5),0)=TIME(HOUR('ANALISE AGENTE'!$E7),MINUTE('ANALISE AGENTE'!$E7),0)),2,IF(OR(TIME(HOUR(RN5),MINUTE(RN5),0)=TIME(HOUR('ANALISE AGENTE'!$F7),MINUTE('ANALISE AGENTE'!$F7),0),TIME(HOUR(RN5),MINUTE(RN5),0)=TIME(HOUR('ANALISE AGENTE'!$G7),MINUTE('ANALISE AGENTE'!$G7),0)),3,IF(OR(TIME(HOUR(RN5),MINUTE(RN5),0)=TIME(HOUR('ANALISE AGENTE'!$H7),MINUTE('ANALISE AGENTE'!$H7),0),TIME(HOUR(RN5),MINUTE(RN5),0)=TIME(HOUR('ANALISE AGENTE'!$I7),MINUTE('ANALISE AGENTE'!$I7),0)),2,0))))</f>
        <v>0</v>
      </c>
      <c r="RO6" s="30">
        <f>IF(OR(TIME(HOUR(RO5),MINUTE(RO5),0)=TIME(HOUR('ANALISE AGENTE'!$C7),MINUTE('ANALISE AGENTE'!$C7),0),TIME(HOUR(RO5),MINUTE(RO5),0)=TIME(HOUR('ANALISE AGENTE'!$J7),MINUTE('ANALISE AGENTE'!$J7),0)),1,IF(OR(TIME(HOUR(RO5),MINUTE(RO5),0)=TIME(HOUR('ANALISE AGENTE'!$D7),MINUTE('ANALISE AGENTE'!$D7),0),TIME(HOUR(RO5),MINUTE(RO5),0)=TIME(HOUR('ANALISE AGENTE'!$E7),MINUTE('ANALISE AGENTE'!$E7),0)),2,IF(OR(TIME(HOUR(RO5),MINUTE(RO5),0)=TIME(HOUR('ANALISE AGENTE'!$F7),MINUTE('ANALISE AGENTE'!$F7),0),TIME(HOUR(RO5),MINUTE(RO5),0)=TIME(HOUR('ANALISE AGENTE'!$G7),MINUTE('ANALISE AGENTE'!$G7),0)),3,IF(OR(TIME(HOUR(RO5),MINUTE(RO5),0)=TIME(HOUR('ANALISE AGENTE'!$H7),MINUTE('ANALISE AGENTE'!$H7),0),TIME(HOUR(RO5),MINUTE(RO5),0)=TIME(HOUR('ANALISE AGENTE'!$I7),MINUTE('ANALISE AGENTE'!$I7),0)),2,0))))</f>
        <v>0</v>
      </c>
      <c r="RP6" s="30">
        <f>IF(OR(TIME(HOUR(RP5),MINUTE(RP5),0)=TIME(HOUR('ANALISE AGENTE'!$C7),MINUTE('ANALISE AGENTE'!$C7),0),TIME(HOUR(RP5),MINUTE(RP5),0)=TIME(HOUR('ANALISE AGENTE'!$J7),MINUTE('ANALISE AGENTE'!$J7),0)),1,IF(OR(TIME(HOUR(RP5),MINUTE(RP5),0)=TIME(HOUR('ANALISE AGENTE'!$D7),MINUTE('ANALISE AGENTE'!$D7),0),TIME(HOUR(RP5),MINUTE(RP5),0)=TIME(HOUR('ANALISE AGENTE'!$E7),MINUTE('ANALISE AGENTE'!$E7),0)),2,IF(OR(TIME(HOUR(RP5),MINUTE(RP5),0)=TIME(HOUR('ANALISE AGENTE'!$F7),MINUTE('ANALISE AGENTE'!$F7),0),TIME(HOUR(RP5),MINUTE(RP5),0)=TIME(HOUR('ANALISE AGENTE'!$G7),MINUTE('ANALISE AGENTE'!$G7),0)),3,IF(OR(TIME(HOUR(RP5),MINUTE(RP5),0)=TIME(HOUR('ANALISE AGENTE'!$H7),MINUTE('ANALISE AGENTE'!$H7),0),TIME(HOUR(RP5),MINUTE(RP5),0)=TIME(HOUR('ANALISE AGENTE'!$I7),MINUTE('ANALISE AGENTE'!$I7),0)),2,0))))</f>
        <v>0</v>
      </c>
      <c r="RQ6" s="30">
        <f>IF(OR(TIME(HOUR(RQ5),MINUTE(RQ5),0)=TIME(HOUR('ANALISE AGENTE'!$C7),MINUTE('ANALISE AGENTE'!$C7),0),TIME(HOUR(RQ5),MINUTE(RQ5),0)=TIME(HOUR('ANALISE AGENTE'!$J7),MINUTE('ANALISE AGENTE'!$J7),0)),1,IF(OR(TIME(HOUR(RQ5),MINUTE(RQ5),0)=TIME(HOUR('ANALISE AGENTE'!$D7),MINUTE('ANALISE AGENTE'!$D7),0),TIME(HOUR(RQ5),MINUTE(RQ5),0)=TIME(HOUR('ANALISE AGENTE'!$E7),MINUTE('ANALISE AGENTE'!$E7),0)),2,IF(OR(TIME(HOUR(RQ5),MINUTE(RQ5),0)=TIME(HOUR('ANALISE AGENTE'!$F7),MINUTE('ANALISE AGENTE'!$F7),0),TIME(HOUR(RQ5),MINUTE(RQ5),0)=TIME(HOUR('ANALISE AGENTE'!$G7),MINUTE('ANALISE AGENTE'!$G7),0)),3,IF(OR(TIME(HOUR(RQ5),MINUTE(RQ5),0)=TIME(HOUR('ANALISE AGENTE'!$H7),MINUTE('ANALISE AGENTE'!$H7),0),TIME(HOUR(RQ5),MINUTE(RQ5),0)=TIME(HOUR('ANALISE AGENTE'!$I7),MINUTE('ANALISE AGENTE'!$I7),0)),2,0))))</f>
        <v>0</v>
      </c>
      <c r="RR6" s="30">
        <f>IF(OR(TIME(HOUR(RR5),MINUTE(RR5),0)=TIME(HOUR('ANALISE AGENTE'!$C7),MINUTE('ANALISE AGENTE'!$C7),0),TIME(HOUR(RR5),MINUTE(RR5),0)=TIME(HOUR('ANALISE AGENTE'!$J7),MINUTE('ANALISE AGENTE'!$J7),0)),1,IF(OR(TIME(HOUR(RR5),MINUTE(RR5),0)=TIME(HOUR('ANALISE AGENTE'!$D7),MINUTE('ANALISE AGENTE'!$D7),0),TIME(HOUR(RR5),MINUTE(RR5),0)=TIME(HOUR('ANALISE AGENTE'!$E7),MINUTE('ANALISE AGENTE'!$E7),0)),2,IF(OR(TIME(HOUR(RR5),MINUTE(RR5),0)=TIME(HOUR('ANALISE AGENTE'!$F7),MINUTE('ANALISE AGENTE'!$F7),0),TIME(HOUR(RR5),MINUTE(RR5),0)=TIME(HOUR('ANALISE AGENTE'!$G7),MINUTE('ANALISE AGENTE'!$G7),0)),3,IF(OR(TIME(HOUR(RR5),MINUTE(RR5),0)=TIME(HOUR('ANALISE AGENTE'!$H7),MINUTE('ANALISE AGENTE'!$H7),0),TIME(HOUR(RR5),MINUTE(RR5),0)=TIME(HOUR('ANALISE AGENTE'!$I7),MINUTE('ANALISE AGENTE'!$I7),0)),2,0))))</f>
        <v>0</v>
      </c>
      <c r="RS6" s="30">
        <f>IF(OR(TIME(HOUR(RS5),MINUTE(RS5),0)=TIME(HOUR('ANALISE AGENTE'!$C7),MINUTE('ANALISE AGENTE'!$C7),0),TIME(HOUR(RS5),MINUTE(RS5),0)=TIME(HOUR('ANALISE AGENTE'!$J7),MINUTE('ANALISE AGENTE'!$J7),0)),1,IF(OR(TIME(HOUR(RS5),MINUTE(RS5),0)=TIME(HOUR('ANALISE AGENTE'!$D7),MINUTE('ANALISE AGENTE'!$D7),0),TIME(HOUR(RS5),MINUTE(RS5),0)=TIME(HOUR('ANALISE AGENTE'!$E7),MINUTE('ANALISE AGENTE'!$E7),0)),2,IF(OR(TIME(HOUR(RS5),MINUTE(RS5),0)=TIME(HOUR('ANALISE AGENTE'!$F7),MINUTE('ANALISE AGENTE'!$F7),0),TIME(HOUR(RS5),MINUTE(RS5),0)=TIME(HOUR('ANALISE AGENTE'!$G7),MINUTE('ANALISE AGENTE'!$G7),0)),3,IF(OR(TIME(HOUR(RS5),MINUTE(RS5),0)=TIME(HOUR('ANALISE AGENTE'!$H7),MINUTE('ANALISE AGENTE'!$H7),0),TIME(HOUR(RS5),MINUTE(RS5),0)=TIME(HOUR('ANALISE AGENTE'!$I7),MINUTE('ANALISE AGENTE'!$I7),0)),2,0))))</f>
        <v>0</v>
      </c>
      <c r="RT6" s="30">
        <f>IF(OR(TIME(HOUR(RT5),MINUTE(RT5),0)=TIME(HOUR('ANALISE AGENTE'!$C7),MINUTE('ANALISE AGENTE'!$C7),0),TIME(HOUR(RT5),MINUTE(RT5),0)=TIME(HOUR('ANALISE AGENTE'!$J7),MINUTE('ANALISE AGENTE'!$J7),0)),1,IF(OR(TIME(HOUR(RT5),MINUTE(RT5),0)=TIME(HOUR('ANALISE AGENTE'!$D7),MINUTE('ANALISE AGENTE'!$D7),0),TIME(HOUR(RT5),MINUTE(RT5),0)=TIME(HOUR('ANALISE AGENTE'!$E7),MINUTE('ANALISE AGENTE'!$E7),0)),2,IF(OR(TIME(HOUR(RT5),MINUTE(RT5),0)=TIME(HOUR('ANALISE AGENTE'!$F7),MINUTE('ANALISE AGENTE'!$F7),0),TIME(HOUR(RT5),MINUTE(RT5),0)=TIME(HOUR('ANALISE AGENTE'!$G7),MINUTE('ANALISE AGENTE'!$G7),0)),3,IF(OR(TIME(HOUR(RT5),MINUTE(RT5),0)=TIME(HOUR('ANALISE AGENTE'!$H7),MINUTE('ANALISE AGENTE'!$H7),0),TIME(HOUR(RT5),MINUTE(RT5),0)=TIME(HOUR('ANALISE AGENTE'!$I7),MINUTE('ANALISE AGENTE'!$I7),0)),2,0))))</f>
        <v>1</v>
      </c>
      <c r="RU6" s="30">
        <f>IF(OR(TIME(HOUR(RU5),MINUTE(RU5),0)=TIME(HOUR('ANALISE AGENTE'!$C7),MINUTE('ANALISE AGENTE'!$C7),0),TIME(HOUR(RU5),MINUTE(RU5),0)=TIME(HOUR('ANALISE AGENTE'!$J7),MINUTE('ANALISE AGENTE'!$J7),0)),1,IF(OR(TIME(HOUR(RU5),MINUTE(RU5),0)=TIME(HOUR('ANALISE AGENTE'!$D7),MINUTE('ANALISE AGENTE'!$D7),0),TIME(HOUR(RU5),MINUTE(RU5),0)=TIME(HOUR('ANALISE AGENTE'!$E7),MINUTE('ANALISE AGENTE'!$E7),0)),2,IF(OR(TIME(HOUR(RU5),MINUTE(RU5),0)=TIME(HOUR('ANALISE AGENTE'!$F7),MINUTE('ANALISE AGENTE'!$F7),0),TIME(HOUR(RU5),MINUTE(RU5),0)=TIME(HOUR('ANALISE AGENTE'!$G7),MINUTE('ANALISE AGENTE'!$G7),0)),3,IF(OR(TIME(HOUR(RU5),MINUTE(RU5),0)=TIME(HOUR('ANALISE AGENTE'!$H7),MINUTE('ANALISE AGENTE'!$H7),0),TIME(HOUR(RU5),MINUTE(RU5),0)=TIME(HOUR('ANALISE AGENTE'!$I7),MINUTE('ANALISE AGENTE'!$I7),0)),2,0))))</f>
        <v>0</v>
      </c>
      <c r="RV6" s="30">
        <f>IF(OR(TIME(HOUR(RV5),MINUTE(RV5),0)=TIME(HOUR('ANALISE AGENTE'!$C7),MINUTE('ANALISE AGENTE'!$C7),0),TIME(HOUR(RV5),MINUTE(RV5),0)=TIME(HOUR('ANALISE AGENTE'!$J7),MINUTE('ANALISE AGENTE'!$J7),0)),1,IF(OR(TIME(HOUR(RV5),MINUTE(RV5),0)=TIME(HOUR('ANALISE AGENTE'!$D7),MINUTE('ANALISE AGENTE'!$D7),0),TIME(HOUR(RV5),MINUTE(RV5),0)=TIME(HOUR('ANALISE AGENTE'!$E7),MINUTE('ANALISE AGENTE'!$E7),0)),2,IF(OR(TIME(HOUR(RV5),MINUTE(RV5),0)=TIME(HOUR('ANALISE AGENTE'!$F7),MINUTE('ANALISE AGENTE'!$F7),0),TIME(HOUR(RV5),MINUTE(RV5),0)=TIME(HOUR('ANALISE AGENTE'!$G7),MINUTE('ANALISE AGENTE'!$G7),0)),3,IF(OR(TIME(HOUR(RV5),MINUTE(RV5),0)=TIME(HOUR('ANALISE AGENTE'!$H7),MINUTE('ANALISE AGENTE'!$H7),0),TIME(HOUR(RV5),MINUTE(RV5),0)=TIME(HOUR('ANALISE AGENTE'!$I7),MINUTE('ANALISE AGENTE'!$I7),0)),2,0))))</f>
        <v>0</v>
      </c>
      <c r="RW6" s="30">
        <f>IF(OR(TIME(HOUR(RW5),MINUTE(RW5),0)=TIME(HOUR('ANALISE AGENTE'!$C7),MINUTE('ANALISE AGENTE'!$C7),0),TIME(HOUR(RW5),MINUTE(RW5),0)=TIME(HOUR('ANALISE AGENTE'!$J7),MINUTE('ANALISE AGENTE'!$J7),0)),1,IF(OR(TIME(HOUR(RW5),MINUTE(RW5),0)=TIME(HOUR('ANALISE AGENTE'!$D7),MINUTE('ANALISE AGENTE'!$D7),0),TIME(HOUR(RW5),MINUTE(RW5),0)=TIME(HOUR('ANALISE AGENTE'!$E7),MINUTE('ANALISE AGENTE'!$E7),0)),2,IF(OR(TIME(HOUR(RW5),MINUTE(RW5),0)=TIME(HOUR('ANALISE AGENTE'!$F7),MINUTE('ANALISE AGENTE'!$F7),0),TIME(HOUR(RW5),MINUTE(RW5),0)=TIME(HOUR('ANALISE AGENTE'!$G7),MINUTE('ANALISE AGENTE'!$G7),0)),3,IF(OR(TIME(HOUR(RW5),MINUTE(RW5),0)=TIME(HOUR('ANALISE AGENTE'!$H7),MINUTE('ANALISE AGENTE'!$H7),0),TIME(HOUR(RW5),MINUTE(RW5),0)=TIME(HOUR('ANALISE AGENTE'!$I7),MINUTE('ANALISE AGENTE'!$I7),0)),2,0))))</f>
        <v>0</v>
      </c>
      <c r="RX6" s="30">
        <f>IF(OR(TIME(HOUR(RX5),MINUTE(RX5),0)=TIME(HOUR('ANALISE AGENTE'!$C7),MINUTE('ANALISE AGENTE'!$C7),0),TIME(HOUR(RX5),MINUTE(RX5),0)=TIME(HOUR('ANALISE AGENTE'!$J7),MINUTE('ANALISE AGENTE'!$J7),0)),1,IF(OR(TIME(HOUR(RX5),MINUTE(RX5),0)=TIME(HOUR('ANALISE AGENTE'!$D7),MINUTE('ANALISE AGENTE'!$D7),0),TIME(HOUR(RX5),MINUTE(RX5),0)=TIME(HOUR('ANALISE AGENTE'!$E7),MINUTE('ANALISE AGENTE'!$E7),0)),2,IF(OR(TIME(HOUR(RX5),MINUTE(RX5),0)=TIME(HOUR('ANALISE AGENTE'!$F7),MINUTE('ANALISE AGENTE'!$F7),0),TIME(HOUR(RX5),MINUTE(RX5),0)=TIME(HOUR('ANALISE AGENTE'!$G7),MINUTE('ANALISE AGENTE'!$G7),0)),3,IF(OR(TIME(HOUR(RX5),MINUTE(RX5),0)=TIME(HOUR('ANALISE AGENTE'!$H7),MINUTE('ANALISE AGENTE'!$H7),0),TIME(HOUR(RX5),MINUTE(RX5),0)=TIME(HOUR('ANALISE AGENTE'!$I7),MINUTE('ANALISE AGENTE'!$I7),0)),2,0))))</f>
        <v>0</v>
      </c>
      <c r="RY6" s="30">
        <f>IF(OR(TIME(HOUR(RY5),MINUTE(RY5),0)=TIME(HOUR('ANALISE AGENTE'!$C7),MINUTE('ANALISE AGENTE'!$C7),0),TIME(HOUR(RY5),MINUTE(RY5),0)=TIME(HOUR('ANALISE AGENTE'!$J7),MINUTE('ANALISE AGENTE'!$J7),0)),1,IF(OR(TIME(HOUR(RY5),MINUTE(RY5),0)=TIME(HOUR('ANALISE AGENTE'!$D7),MINUTE('ANALISE AGENTE'!$D7),0),TIME(HOUR(RY5),MINUTE(RY5),0)=TIME(HOUR('ANALISE AGENTE'!$E7),MINUTE('ANALISE AGENTE'!$E7),0)),2,IF(OR(TIME(HOUR(RY5),MINUTE(RY5),0)=TIME(HOUR('ANALISE AGENTE'!$F7),MINUTE('ANALISE AGENTE'!$F7),0),TIME(HOUR(RY5),MINUTE(RY5),0)=TIME(HOUR('ANALISE AGENTE'!$G7),MINUTE('ANALISE AGENTE'!$G7),0)),3,IF(OR(TIME(HOUR(RY5),MINUTE(RY5),0)=TIME(HOUR('ANALISE AGENTE'!$H7),MINUTE('ANALISE AGENTE'!$H7),0),TIME(HOUR(RY5),MINUTE(RY5),0)=TIME(HOUR('ANALISE AGENTE'!$I7),MINUTE('ANALISE AGENTE'!$I7),0)),2,0))))</f>
        <v>0</v>
      </c>
      <c r="RZ6" s="30">
        <f>IF(OR(TIME(HOUR(RZ5),MINUTE(RZ5),0)=TIME(HOUR('ANALISE AGENTE'!$C7),MINUTE('ANALISE AGENTE'!$C7),0),TIME(HOUR(RZ5),MINUTE(RZ5),0)=TIME(HOUR('ANALISE AGENTE'!$J7),MINUTE('ANALISE AGENTE'!$J7),0)),1,IF(OR(TIME(HOUR(RZ5),MINUTE(RZ5),0)=TIME(HOUR('ANALISE AGENTE'!$D7),MINUTE('ANALISE AGENTE'!$D7),0),TIME(HOUR(RZ5),MINUTE(RZ5),0)=TIME(HOUR('ANALISE AGENTE'!$E7),MINUTE('ANALISE AGENTE'!$E7),0)),2,IF(OR(TIME(HOUR(RZ5),MINUTE(RZ5),0)=TIME(HOUR('ANALISE AGENTE'!$F7),MINUTE('ANALISE AGENTE'!$F7),0),TIME(HOUR(RZ5),MINUTE(RZ5),0)=TIME(HOUR('ANALISE AGENTE'!$G7),MINUTE('ANALISE AGENTE'!$G7),0)),3,IF(OR(TIME(HOUR(RZ5),MINUTE(RZ5),0)=TIME(HOUR('ANALISE AGENTE'!$H7),MINUTE('ANALISE AGENTE'!$H7),0),TIME(HOUR(RZ5),MINUTE(RZ5),0)=TIME(HOUR('ANALISE AGENTE'!$I7),MINUTE('ANALISE AGENTE'!$I7),0)),2,0))))</f>
        <v>0</v>
      </c>
      <c r="SA6" s="30">
        <f>IF(OR(TIME(HOUR(SA5),MINUTE(SA5),0)=TIME(HOUR('ANALISE AGENTE'!$C7),MINUTE('ANALISE AGENTE'!$C7),0),TIME(HOUR(SA5),MINUTE(SA5),0)=TIME(HOUR('ANALISE AGENTE'!$J7),MINUTE('ANALISE AGENTE'!$J7),0)),1,IF(OR(TIME(HOUR(SA5),MINUTE(SA5),0)=TIME(HOUR('ANALISE AGENTE'!$D7),MINUTE('ANALISE AGENTE'!$D7),0),TIME(HOUR(SA5),MINUTE(SA5),0)=TIME(HOUR('ANALISE AGENTE'!$E7),MINUTE('ANALISE AGENTE'!$E7),0)),2,IF(OR(TIME(HOUR(SA5),MINUTE(SA5),0)=TIME(HOUR('ANALISE AGENTE'!$F7),MINUTE('ANALISE AGENTE'!$F7),0),TIME(HOUR(SA5),MINUTE(SA5),0)=TIME(HOUR('ANALISE AGENTE'!$G7),MINUTE('ANALISE AGENTE'!$G7),0)),3,IF(OR(TIME(HOUR(SA5),MINUTE(SA5),0)=TIME(HOUR('ANALISE AGENTE'!$H7),MINUTE('ANALISE AGENTE'!$H7),0),TIME(HOUR(SA5),MINUTE(SA5),0)=TIME(HOUR('ANALISE AGENTE'!$I7),MINUTE('ANALISE AGENTE'!$I7),0)),2,0))))</f>
        <v>0</v>
      </c>
      <c r="SB6" s="30">
        <f>IF(OR(TIME(HOUR(SB5),MINUTE(SB5),0)=TIME(HOUR('ANALISE AGENTE'!$C7),MINUTE('ANALISE AGENTE'!$C7),0),TIME(HOUR(SB5),MINUTE(SB5),0)=TIME(HOUR('ANALISE AGENTE'!$J7),MINUTE('ANALISE AGENTE'!$J7),0)),1,IF(OR(TIME(HOUR(SB5),MINUTE(SB5),0)=TIME(HOUR('ANALISE AGENTE'!$D7),MINUTE('ANALISE AGENTE'!$D7),0),TIME(HOUR(SB5),MINUTE(SB5),0)=TIME(HOUR('ANALISE AGENTE'!$E7),MINUTE('ANALISE AGENTE'!$E7),0)),2,IF(OR(TIME(HOUR(SB5),MINUTE(SB5),0)=TIME(HOUR('ANALISE AGENTE'!$F7),MINUTE('ANALISE AGENTE'!$F7),0),TIME(HOUR(SB5),MINUTE(SB5),0)=TIME(HOUR('ANALISE AGENTE'!$G7),MINUTE('ANALISE AGENTE'!$G7),0)),3,IF(OR(TIME(HOUR(SB5),MINUTE(SB5),0)=TIME(HOUR('ANALISE AGENTE'!$H7),MINUTE('ANALISE AGENTE'!$H7),0),TIME(HOUR(SB5),MINUTE(SB5),0)=TIME(HOUR('ANALISE AGENTE'!$I7),MINUTE('ANALISE AGENTE'!$I7),0)),2,0))))</f>
        <v>0</v>
      </c>
      <c r="SC6" s="30">
        <f>IF(OR(TIME(HOUR(SC5),MINUTE(SC5),0)=TIME(HOUR('ANALISE AGENTE'!$C7),MINUTE('ANALISE AGENTE'!$C7),0),TIME(HOUR(SC5),MINUTE(SC5),0)=TIME(HOUR('ANALISE AGENTE'!$J7),MINUTE('ANALISE AGENTE'!$J7),0)),1,IF(OR(TIME(HOUR(SC5),MINUTE(SC5),0)=TIME(HOUR('ANALISE AGENTE'!$D7),MINUTE('ANALISE AGENTE'!$D7),0),TIME(HOUR(SC5),MINUTE(SC5),0)=TIME(HOUR('ANALISE AGENTE'!$E7),MINUTE('ANALISE AGENTE'!$E7),0)),2,IF(OR(TIME(HOUR(SC5),MINUTE(SC5),0)=TIME(HOUR('ANALISE AGENTE'!$F7),MINUTE('ANALISE AGENTE'!$F7),0),TIME(HOUR(SC5),MINUTE(SC5),0)=TIME(HOUR('ANALISE AGENTE'!$G7),MINUTE('ANALISE AGENTE'!$G7),0)),3,IF(OR(TIME(HOUR(SC5),MINUTE(SC5),0)=TIME(HOUR('ANALISE AGENTE'!$H7),MINUTE('ANALISE AGENTE'!$H7),0),TIME(HOUR(SC5),MINUTE(SC5),0)=TIME(HOUR('ANALISE AGENTE'!$I7),MINUTE('ANALISE AGENTE'!$I7),0)),2,0))))</f>
        <v>0</v>
      </c>
      <c r="SD6" s="30">
        <f>IF(OR(TIME(HOUR(SD5),MINUTE(SD5),0)=TIME(HOUR('ANALISE AGENTE'!$C7),MINUTE('ANALISE AGENTE'!$C7),0),TIME(HOUR(SD5),MINUTE(SD5),0)=TIME(HOUR('ANALISE AGENTE'!$J7),MINUTE('ANALISE AGENTE'!$J7),0)),1,IF(OR(TIME(HOUR(SD5),MINUTE(SD5),0)=TIME(HOUR('ANALISE AGENTE'!$D7),MINUTE('ANALISE AGENTE'!$D7),0),TIME(HOUR(SD5),MINUTE(SD5),0)=TIME(HOUR('ANALISE AGENTE'!$E7),MINUTE('ANALISE AGENTE'!$E7),0)),2,IF(OR(TIME(HOUR(SD5),MINUTE(SD5),0)=TIME(HOUR('ANALISE AGENTE'!$F7),MINUTE('ANALISE AGENTE'!$F7),0),TIME(HOUR(SD5),MINUTE(SD5),0)=TIME(HOUR('ANALISE AGENTE'!$G7),MINUTE('ANALISE AGENTE'!$G7),0)),3,IF(OR(TIME(HOUR(SD5),MINUTE(SD5),0)=TIME(HOUR('ANALISE AGENTE'!$H7),MINUTE('ANALISE AGENTE'!$H7),0),TIME(HOUR(SD5),MINUTE(SD5),0)=TIME(HOUR('ANALISE AGENTE'!$I7),MINUTE('ANALISE AGENTE'!$I7),0)),2,0))))</f>
        <v>0</v>
      </c>
      <c r="SE6" s="30">
        <f>IF(OR(TIME(HOUR(SE5),MINUTE(SE5),0)=TIME(HOUR('ANALISE AGENTE'!$C7),MINUTE('ANALISE AGENTE'!$C7),0),TIME(HOUR(SE5),MINUTE(SE5),0)=TIME(HOUR('ANALISE AGENTE'!$J7),MINUTE('ANALISE AGENTE'!$J7),0)),1,IF(OR(TIME(HOUR(SE5),MINUTE(SE5),0)=TIME(HOUR('ANALISE AGENTE'!$D7),MINUTE('ANALISE AGENTE'!$D7),0),TIME(HOUR(SE5),MINUTE(SE5),0)=TIME(HOUR('ANALISE AGENTE'!$E7),MINUTE('ANALISE AGENTE'!$E7),0)),2,IF(OR(TIME(HOUR(SE5),MINUTE(SE5),0)=TIME(HOUR('ANALISE AGENTE'!$F7),MINUTE('ANALISE AGENTE'!$F7),0),TIME(HOUR(SE5),MINUTE(SE5),0)=TIME(HOUR('ANALISE AGENTE'!$G7),MINUTE('ANALISE AGENTE'!$G7),0)),3,IF(OR(TIME(HOUR(SE5),MINUTE(SE5),0)=TIME(HOUR('ANALISE AGENTE'!$H7),MINUTE('ANALISE AGENTE'!$H7),0),TIME(HOUR(SE5),MINUTE(SE5),0)=TIME(HOUR('ANALISE AGENTE'!$I7),MINUTE('ANALISE AGENTE'!$I7),0)),2,0))))</f>
        <v>0</v>
      </c>
      <c r="SF6" s="30">
        <f>IF(OR(TIME(HOUR(SF5),MINUTE(SF5),0)=TIME(HOUR('ANALISE AGENTE'!$C7),MINUTE('ANALISE AGENTE'!$C7),0),TIME(HOUR(SF5),MINUTE(SF5),0)=TIME(HOUR('ANALISE AGENTE'!$J7),MINUTE('ANALISE AGENTE'!$J7),0)),1,IF(OR(TIME(HOUR(SF5),MINUTE(SF5),0)=TIME(HOUR('ANALISE AGENTE'!$D7),MINUTE('ANALISE AGENTE'!$D7),0),TIME(HOUR(SF5),MINUTE(SF5),0)=TIME(HOUR('ANALISE AGENTE'!$E7),MINUTE('ANALISE AGENTE'!$E7),0)),2,IF(OR(TIME(HOUR(SF5),MINUTE(SF5),0)=TIME(HOUR('ANALISE AGENTE'!$F7),MINUTE('ANALISE AGENTE'!$F7),0),TIME(HOUR(SF5),MINUTE(SF5),0)=TIME(HOUR('ANALISE AGENTE'!$G7),MINUTE('ANALISE AGENTE'!$G7),0)),3,IF(OR(TIME(HOUR(SF5),MINUTE(SF5),0)=TIME(HOUR('ANALISE AGENTE'!$H7),MINUTE('ANALISE AGENTE'!$H7),0),TIME(HOUR(SF5),MINUTE(SF5),0)=TIME(HOUR('ANALISE AGENTE'!$I7),MINUTE('ANALISE AGENTE'!$I7),0)),2,0))))</f>
        <v>0</v>
      </c>
      <c r="SG6" s="30">
        <f>IF(OR(TIME(HOUR(SG5),MINUTE(SG5),0)=TIME(HOUR('ANALISE AGENTE'!$C7),MINUTE('ANALISE AGENTE'!$C7),0),TIME(HOUR(SG5),MINUTE(SG5),0)=TIME(HOUR('ANALISE AGENTE'!$J7),MINUTE('ANALISE AGENTE'!$J7),0)),1,IF(OR(TIME(HOUR(SG5),MINUTE(SG5),0)=TIME(HOUR('ANALISE AGENTE'!$D7),MINUTE('ANALISE AGENTE'!$D7),0),TIME(HOUR(SG5),MINUTE(SG5),0)=TIME(HOUR('ANALISE AGENTE'!$E7),MINUTE('ANALISE AGENTE'!$E7),0)),2,IF(OR(TIME(HOUR(SG5),MINUTE(SG5),0)=TIME(HOUR('ANALISE AGENTE'!$F7),MINUTE('ANALISE AGENTE'!$F7),0),TIME(HOUR(SG5),MINUTE(SG5),0)=TIME(HOUR('ANALISE AGENTE'!$G7),MINUTE('ANALISE AGENTE'!$G7),0)),3,IF(OR(TIME(HOUR(SG5),MINUTE(SG5),0)=TIME(HOUR('ANALISE AGENTE'!$H7),MINUTE('ANALISE AGENTE'!$H7),0),TIME(HOUR(SG5),MINUTE(SG5),0)=TIME(HOUR('ANALISE AGENTE'!$I7),MINUTE('ANALISE AGENTE'!$I7),0)),2,0))))</f>
        <v>0</v>
      </c>
      <c r="SH6" s="30">
        <f>IF(OR(TIME(HOUR(SH5),MINUTE(SH5),0)=TIME(HOUR('ANALISE AGENTE'!$C7),MINUTE('ANALISE AGENTE'!$C7),0),TIME(HOUR(SH5),MINUTE(SH5),0)=TIME(HOUR('ANALISE AGENTE'!$J7),MINUTE('ANALISE AGENTE'!$J7),0)),1,IF(OR(TIME(HOUR(SH5),MINUTE(SH5),0)=TIME(HOUR('ANALISE AGENTE'!$D7),MINUTE('ANALISE AGENTE'!$D7),0),TIME(HOUR(SH5),MINUTE(SH5),0)=TIME(HOUR('ANALISE AGENTE'!$E7),MINUTE('ANALISE AGENTE'!$E7),0)),2,IF(OR(TIME(HOUR(SH5),MINUTE(SH5),0)=TIME(HOUR('ANALISE AGENTE'!$F7),MINUTE('ANALISE AGENTE'!$F7),0),TIME(HOUR(SH5),MINUTE(SH5),0)=TIME(HOUR('ANALISE AGENTE'!$G7),MINUTE('ANALISE AGENTE'!$G7),0)),3,IF(OR(TIME(HOUR(SH5),MINUTE(SH5),0)=TIME(HOUR('ANALISE AGENTE'!$H7),MINUTE('ANALISE AGENTE'!$H7),0),TIME(HOUR(SH5),MINUTE(SH5),0)=TIME(HOUR('ANALISE AGENTE'!$I7),MINUTE('ANALISE AGENTE'!$I7),0)),2,0))))</f>
        <v>0</v>
      </c>
      <c r="SI6" s="30">
        <f>IF(OR(TIME(HOUR(SI5),MINUTE(SI5),0)=TIME(HOUR('ANALISE AGENTE'!$C7),MINUTE('ANALISE AGENTE'!$C7),0),TIME(HOUR(SI5),MINUTE(SI5),0)=TIME(HOUR('ANALISE AGENTE'!$J7),MINUTE('ANALISE AGENTE'!$J7),0)),1,IF(OR(TIME(HOUR(SI5),MINUTE(SI5),0)=TIME(HOUR('ANALISE AGENTE'!$D7),MINUTE('ANALISE AGENTE'!$D7),0),TIME(HOUR(SI5),MINUTE(SI5),0)=TIME(HOUR('ANALISE AGENTE'!$E7),MINUTE('ANALISE AGENTE'!$E7),0)),2,IF(OR(TIME(HOUR(SI5),MINUTE(SI5),0)=TIME(HOUR('ANALISE AGENTE'!$F7),MINUTE('ANALISE AGENTE'!$F7),0),TIME(HOUR(SI5),MINUTE(SI5),0)=TIME(HOUR('ANALISE AGENTE'!$G7),MINUTE('ANALISE AGENTE'!$G7),0)),3,IF(OR(TIME(HOUR(SI5),MINUTE(SI5),0)=TIME(HOUR('ANALISE AGENTE'!$H7),MINUTE('ANALISE AGENTE'!$H7),0),TIME(HOUR(SI5),MINUTE(SI5),0)=TIME(HOUR('ANALISE AGENTE'!$I7),MINUTE('ANALISE AGENTE'!$I7),0)),2,0))))</f>
        <v>0</v>
      </c>
      <c r="SJ6" s="30">
        <f>IF(OR(TIME(HOUR(SJ5),MINUTE(SJ5),0)=TIME(HOUR('ANALISE AGENTE'!$C7),MINUTE('ANALISE AGENTE'!$C7),0),TIME(HOUR(SJ5),MINUTE(SJ5),0)=TIME(HOUR('ANALISE AGENTE'!$J7),MINUTE('ANALISE AGENTE'!$J7),0)),1,IF(OR(TIME(HOUR(SJ5),MINUTE(SJ5),0)=TIME(HOUR('ANALISE AGENTE'!$D7),MINUTE('ANALISE AGENTE'!$D7),0),TIME(HOUR(SJ5),MINUTE(SJ5),0)=TIME(HOUR('ANALISE AGENTE'!$E7),MINUTE('ANALISE AGENTE'!$E7),0)),2,IF(OR(TIME(HOUR(SJ5),MINUTE(SJ5),0)=TIME(HOUR('ANALISE AGENTE'!$F7),MINUTE('ANALISE AGENTE'!$F7),0),TIME(HOUR(SJ5),MINUTE(SJ5),0)=TIME(HOUR('ANALISE AGENTE'!$G7),MINUTE('ANALISE AGENTE'!$G7),0)),3,IF(OR(TIME(HOUR(SJ5),MINUTE(SJ5),0)=TIME(HOUR('ANALISE AGENTE'!$H7),MINUTE('ANALISE AGENTE'!$H7),0),TIME(HOUR(SJ5),MINUTE(SJ5),0)=TIME(HOUR('ANALISE AGENTE'!$I7),MINUTE('ANALISE AGENTE'!$I7),0)),2,0))))</f>
        <v>0</v>
      </c>
      <c r="SK6" s="30">
        <f>IF(OR(TIME(HOUR(SK5),MINUTE(SK5),0)=TIME(HOUR('ANALISE AGENTE'!$C7),MINUTE('ANALISE AGENTE'!$C7),0),TIME(HOUR(SK5),MINUTE(SK5),0)=TIME(HOUR('ANALISE AGENTE'!$J7),MINUTE('ANALISE AGENTE'!$J7),0)),1,IF(OR(TIME(HOUR(SK5),MINUTE(SK5),0)=TIME(HOUR('ANALISE AGENTE'!$D7),MINUTE('ANALISE AGENTE'!$D7),0),TIME(HOUR(SK5),MINUTE(SK5),0)=TIME(HOUR('ANALISE AGENTE'!$E7),MINUTE('ANALISE AGENTE'!$E7),0)),2,IF(OR(TIME(HOUR(SK5),MINUTE(SK5),0)=TIME(HOUR('ANALISE AGENTE'!$F7),MINUTE('ANALISE AGENTE'!$F7),0),TIME(HOUR(SK5),MINUTE(SK5),0)=TIME(HOUR('ANALISE AGENTE'!$G7),MINUTE('ANALISE AGENTE'!$G7),0)),3,IF(OR(TIME(HOUR(SK5),MINUTE(SK5),0)=TIME(HOUR('ANALISE AGENTE'!$H7),MINUTE('ANALISE AGENTE'!$H7),0),TIME(HOUR(SK5),MINUTE(SK5),0)=TIME(HOUR('ANALISE AGENTE'!$I7),MINUTE('ANALISE AGENTE'!$I7),0)),2,0))))</f>
        <v>0</v>
      </c>
      <c r="SL6" s="30">
        <f>IF(OR(TIME(HOUR(SL5),MINUTE(SL5),0)=TIME(HOUR('ANALISE AGENTE'!$C7),MINUTE('ANALISE AGENTE'!$C7),0),TIME(HOUR(SL5),MINUTE(SL5),0)=TIME(HOUR('ANALISE AGENTE'!$J7),MINUTE('ANALISE AGENTE'!$J7),0)),1,IF(OR(TIME(HOUR(SL5),MINUTE(SL5),0)=TIME(HOUR('ANALISE AGENTE'!$D7),MINUTE('ANALISE AGENTE'!$D7),0),TIME(HOUR(SL5),MINUTE(SL5),0)=TIME(HOUR('ANALISE AGENTE'!$E7),MINUTE('ANALISE AGENTE'!$E7),0)),2,IF(OR(TIME(HOUR(SL5),MINUTE(SL5),0)=TIME(HOUR('ANALISE AGENTE'!$F7),MINUTE('ANALISE AGENTE'!$F7),0),TIME(HOUR(SL5),MINUTE(SL5),0)=TIME(HOUR('ANALISE AGENTE'!$G7),MINUTE('ANALISE AGENTE'!$G7),0)),3,IF(OR(TIME(HOUR(SL5),MINUTE(SL5),0)=TIME(HOUR('ANALISE AGENTE'!$H7),MINUTE('ANALISE AGENTE'!$H7),0),TIME(HOUR(SL5),MINUTE(SL5),0)=TIME(HOUR('ANALISE AGENTE'!$I7),MINUTE('ANALISE AGENTE'!$I7),0)),2,0))))</f>
        <v>0</v>
      </c>
      <c r="SM6" s="30">
        <f>IF(OR(TIME(HOUR(SM5),MINUTE(SM5),0)=TIME(HOUR('ANALISE AGENTE'!$C7),MINUTE('ANALISE AGENTE'!$C7),0),TIME(HOUR(SM5),MINUTE(SM5),0)=TIME(HOUR('ANALISE AGENTE'!$J7),MINUTE('ANALISE AGENTE'!$J7),0)),1,IF(OR(TIME(HOUR(SM5),MINUTE(SM5),0)=TIME(HOUR('ANALISE AGENTE'!$D7),MINUTE('ANALISE AGENTE'!$D7),0),TIME(HOUR(SM5),MINUTE(SM5),0)=TIME(HOUR('ANALISE AGENTE'!$E7),MINUTE('ANALISE AGENTE'!$E7),0)),2,IF(OR(TIME(HOUR(SM5),MINUTE(SM5),0)=TIME(HOUR('ANALISE AGENTE'!$F7),MINUTE('ANALISE AGENTE'!$F7),0),TIME(HOUR(SM5),MINUTE(SM5),0)=TIME(HOUR('ANALISE AGENTE'!$G7),MINUTE('ANALISE AGENTE'!$G7),0)),3,IF(OR(TIME(HOUR(SM5),MINUTE(SM5),0)=TIME(HOUR('ANALISE AGENTE'!$H7),MINUTE('ANALISE AGENTE'!$H7),0),TIME(HOUR(SM5),MINUTE(SM5),0)=TIME(HOUR('ANALISE AGENTE'!$I7),MINUTE('ANALISE AGENTE'!$I7),0)),2,0))))</f>
        <v>0</v>
      </c>
      <c r="SN6" s="30">
        <f>IF(OR(TIME(HOUR(SN5),MINUTE(SN5),0)=TIME(HOUR('ANALISE AGENTE'!$C7),MINUTE('ANALISE AGENTE'!$C7),0),TIME(HOUR(SN5),MINUTE(SN5),0)=TIME(HOUR('ANALISE AGENTE'!$J7),MINUTE('ANALISE AGENTE'!$J7),0)),1,IF(OR(TIME(HOUR(SN5),MINUTE(SN5),0)=TIME(HOUR('ANALISE AGENTE'!$D7),MINUTE('ANALISE AGENTE'!$D7),0),TIME(HOUR(SN5),MINUTE(SN5),0)=TIME(HOUR('ANALISE AGENTE'!$E7),MINUTE('ANALISE AGENTE'!$E7),0)),2,IF(OR(TIME(HOUR(SN5),MINUTE(SN5),0)=TIME(HOUR('ANALISE AGENTE'!$F7),MINUTE('ANALISE AGENTE'!$F7),0),TIME(HOUR(SN5),MINUTE(SN5),0)=TIME(HOUR('ANALISE AGENTE'!$G7),MINUTE('ANALISE AGENTE'!$G7),0)),3,IF(OR(TIME(HOUR(SN5),MINUTE(SN5),0)=TIME(HOUR('ANALISE AGENTE'!$H7),MINUTE('ANALISE AGENTE'!$H7),0),TIME(HOUR(SN5),MINUTE(SN5),0)=TIME(HOUR('ANALISE AGENTE'!$I7),MINUTE('ANALISE AGENTE'!$I7),0)),2,0))))</f>
        <v>0</v>
      </c>
      <c r="SO6" s="30">
        <f>IF(OR(TIME(HOUR(SO5),MINUTE(SO5),0)=TIME(HOUR('ANALISE AGENTE'!$C7),MINUTE('ANALISE AGENTE'!$C7),0),TIME(HOUR(SO5),MINUTE(SO5),0)=TIME(HOUR('ANALISE AGENTE'!$J7),MINUTE('ANALISE AGENTE'!$J7),0)),1,IF(OR(TIME(HOUR(SO5),MINUTE(SO5),0)=TIME(HOUR('ANALISE AGENTE'!$D7),MINUTE('ANALISE AGENTE'!$D7),0),TIME(HOUR(SO5),MINUTE(SO5),0)=TIME(HOUR('ANALISE AGENTE'!$E7),MINUTE('ANALISE AGENTE'!$E7),0)),2,IF(OR(TIME(HOUR(SO5),MINUTE(SO5),0)=TIME(HOUR('ANALISE AGENTE'!$F7),MINUTE('ANALISE AGENTE'!$F7),0),TIME(HOUR(SO5),MINUTE(SO5),0)=TIME(HOUR('ANALISE AGENTE'!$G7),MINUTE('ANALISE AGENTE'!$G7),0)),3,IF(OR(TIME(HOUR(SO5),MINUTE(SO5),0)=TIME(HOUR('ANALISE AGENTE'!$H7),MINUTE('ANALISE AGENTE'!$H7),0),TIME(HOUR(SO5),MINUTE(SO5),0)=TIME(HOUR('ANALISE AGENTE'!$I7),MINUTE('ANALISE AGENTE'!$I7),0)),2,0))))</f>
        <v>0</v>
      </c>
      <c r="SP6" s="30">
        <f>IF(OR(TIME(HOUR(SP5),MINUTE(SP5),0)=TIME(HOUR('ANALISE AGENTE'!$C7),MINUTE('ANALISE AGENTE'!$C7),0),TIME(HOUR(SP5),MINUTE(SP5),0)=TIME(HOUR('ANALISE AGENTE'!$J7),MINUTE('ANALISE AGENTE'!$J7),0)),1,IF(OR(TIME(HOUR(SP5),MINUTE(SP5),0)=TIME(HOUR('ANALISE AGENTE'!$D7),MINUTE('ANALISE AGENTE'!$D7),0),TIME(HOUR(SP5),MINUTE(SP5),0)=TIME(HOUR('ANALISE AGENTE'!$E7),MINUTE('ANALISE AGENTE'!$E7),0)),2,IF(OR(TIME(HOUR(SP5),MINUTE(SP5),0)=TIME(HOUR('ANALISE AGENTE'!$F7),MINUTE('ANALISE AGENTE'!$F7),0),TIME(HOUR(SP5),MINUTE(SP5),0)=TIME(HOUR('ANALISE AGENTE'!$G7),MINUTE('ANALISE AGENTE'!$G7),0)),3,IF(OR(TIME(HOUR(SP5),MINUTE(SP5),0)=TIME(HOUR('ANALISE AGENTE'!$H7),MINUTE('ANALISE AGENTE'!$H7),0),TIME(HOUR(SP5),MINUTE(SP5),0)=TIME(HOUR('ANALISE AGENTE'!$I7),MINUTE('ANALISE AGENTE'!$I7),0)),2,0))))</f>
        <v>0</v>
      </c>
      <c r="SQ6" s="30">
        <f>IF(OR(TIME(HOUR(SQ5),MINUTE(SQ5),0)=TIME(HOUR('ANALISE AGENTE'!$C7),MINUTE('ANALISE AGENTE'!$C7),0),TIME(HOUR(SQ5),MINUTE(SQ5),0)=TIME(HOUR('ANALISE AGENTE'!$J7),MINUTE('ANALISE AGENTE'!$J7),0)),1,IF(OR(TIME(HOUR(SQ5),MINUTE(SQ5),0)=TIME(HOUR('ANALISE AGENTE'!$D7),MINUTE('ANALISE AGENTE'!$D7),0),TIME(HOUR(SQ5),MINUTE(SQ5),0)=TIME(HOUR('ANALISE AGENTE'!$E7),MINUTE('ANALISE AGENTE'!$E7),0)),2,IF(OR(TIME(HOUR(SQ5),MINUTE(SQ5),0)=TIME(HOUR('ANALISE AGENTE'!$F7),MINUTE('ANALISE AGENTE'!$F7),0),TIME(HOUR(SQ5),MINUTE(SQ5),0)=TIME(HOUR('ANALISE AGENTE'!$G7),MINUTE('ANALISE AGENTE'!$G7),0)),3,IF(OR(TIME(HOUR(SQ5),MINUTE(SQ5),0)=TIME(HOUR('ANALISE AGENTE'!$H7),MINUTE('ANALISE AGENTE'!$H7),0),TIME(HOUR(SQ5),MINUTE(SQ5),0)=TIME(HOUR('ANALISE AGENTE'!$I7),MINUTE('ANALISE AGENTE'!$I7),0)),2,0))))</f>
        <v>0</v>
      </c>
      <c r="SR6" s="30">
        <f>IF(OR(TIME(HOUR(SR5),MINUTE(SR5),0)=TIME(HOUR('ANALISE AGENTE'!$C7),MINUTE('ANALISE AGENTE'!$C7),0),TIME(HOUR(SR5),MINUTE(SR5),0)=TIME(HOUR('ANALISE AGENTE'!$J7),MINUTE('ANALISE AGENTE'!$J7),0)),1,IF(OR(TIME(HOUR(SR5),MINUTE(SR5),0)=TIME(HOUR('ANALISE AGENTE'!$D7),MINUTE('ANALISE AGENTE'!$D7),0),TIME(HOUR(SR5),MINUTE(SR5),0)=TIME(HOUR('ANALISE AGENTE'!$E7),MINUTE('ANALISE AGENTE'!$E7),0)),2,IF(OR(TIME(HOUR(SR5),MINUTE(SR5),0)=TIME(HOUR('ANALISE AGENTE'!$F7),MINUTE('ANALISE AGENTE'!$F7),0),TIME(HOUR(SR5),MINUTE(SR5),0)=TIME(HOUR('ANALISE AGENTE'!$G7),MINUTE('ANALISE AGENTE'!$G7),0)),3,IF(OR(TIME(HOUR(SR5),MINUTE(SR5),0)=TIME(HOUR('ANALISE AGENTE'!$H7),MINUTE('ANALISE AGENTE'!$H7),0),TIME(HOUR(SR5),MINUTE(SR5),0)=TIME(HOUR('ANALISE AGENTE'!$I7),MINUTE('ANALISE AGENTE'!$I7),0)),2,0))))</f>
        <v>0</v>
      </c>
      <c r="SS6" s="30">
        <f>IF(OR(TIME(HOUR(SS5),MINUTE(SS5),0)=TIME(HOUR('ANALISE AGENTE'!$C7),MINUTE('ANALISE AGENTE'!$C7),0),TIME(HOUR(SS5),MINUTE(SS5),0)=TIME(HOUR('ANALISE AGENTE'!$J7),MINUTE('ANALISE AGENTE'!$J7),0)),1,IF(OR(TIME(HOUR(SS5),MINUTE(SS5),0)=TIME(HOUR('ANALISE AGENTE'!$D7),MINUTE('ANALISE AGENTE'!$D7),0),TIME(HOUR(SS5),MINUTE(SS5),0)=TIME(HOUR('ANALISE AGENTE'!$E7),MINUTE('ANALISE AGENTE'!$E7),0)),2,IF(OR(TIME(HOUR(SS5),MINUTE(SS5),0)=TIME(HOUR('ANALISE AGENTE'!$F7),MINUTE('ANALISE AGENTE'!$F7),0),TIME(HOUR(SS5),MINUTE(SS5),0)=TIME(HOUR('ANALISE AGENTE'!$G7),MINUTE('ANALISE AGENTE'!$G7),0)),3,IF(OR(TIME(HOUR(SS5),MINUTE(SS5),0)=TIME(HOUR('ANALISE AGENTE'!$H7),MINUTE('ANALISE AGENTE'!$H7),0),TIME(HOUR(SS5),MINUTE(SS5),0)=TIME(HOUR('ANALISE AGENTE'!$I7),MINUTE('ANALISE AGENTE'!$I7),0)),2,0))))</f>
        <v>0</v>
      </c>
      <c r="ST6" s="30">
        <f>IF(OR(TIME(HOUR(ST5),MINUTE(ST5),0)=TIME(HOUR('ANALISE AGENTE'!$C7),MINUTE('ANALISE AGENTE'!$C7),0),TIME(HOUR(ST5),MINUTE(ST5),0)=TIME(HOUR('ANALISE AGENTE'!$J7),MINUTE('ANALISE AGENTE'!$J7),0)),1,IF(OR(TIME(HOUR(ST5),MINUTE(ST5),0)=TIME(HOUR('ANALISE AGENTE'!$D7),MINUTE('ANALISE AGENTE'!$D7),0),TIME(HOUR(ST5),MINUTE(ST5),0)=TIME(HOUR('ANALISE AGENTE'!$E7),MINUTE('ANALISE AGENTE'!$E7),0)),2,IF(OR(TIME(HOUR(ST5),MINUTE(ST5),0)=TIME(HOUR('ANALISE AGENTE'!$F7),MINUTE('ANALISE AGENTE'!$F7),0),TIME(HOUR(ST5),MINUTE(ST5),0)=TIME(HOUR('ANALISE AGENTE'!$G7),MINUTE('ANALISE AGENTE'!$G7),0)),3,IF(OR(TIME(HOUR(ST5),MINUTE(ST5),0)=TIME(HOUR('ANALISE AGENTE'!$H7),MINUTE('ANALISE AGENTE'!$H7),0),TIME(HOUR(ST5),MINUTE(ST5),0)=TIME(HOUR('ANALISE AGENTE'!$I7),MINUTE('ANALISE AGENTE'!$I7),0)),2,0))))</f>
        <v>0</v>
      </c>
      <c r="SU6" s="30">
        <f>IF(OR(TIME(HOUR(SU5),MINUTE(SU5),0)=TIME(HOUR('ANALISE AGENTE'!$C7),MINUTE('ANALISE AGENTE'!$C7),0),TIME(HOUR(SU5),MINUTE(SU5),0)=TIME(HOUR('ANALISE AGENTE'!$J7),MINUTE('ANALISE AGENTE'!$J7),0)),1,IF(OR(TIME(HOUR(SU5),MINUTE(SU5),0)=TIME(HOUR('ANALISE AGENTE'!$D7),MINUTE('ANALISE AGENTE'!$D7),0),TIME(HOUR(SU5),MINUTE(SU5),0)=TIME(HOUR('ANALISE AGENTE'!$E7),MINUTE('ANALISE AGENTE'!$E7),0)),2,IF(OR(TIME(HOUR(SU5),MINUTE(SU5),0)=TIME(HOUR('ANALISE AGENTE'!$F7),MINUTE('ANALISE AGENTE'!$F7),0),TIME(HOUR(SU5),MINUTE(SU5),0)=TIME(HOUR('ANALISE AGENTE'!$G7),MINUTE('ANALISE AGENTE'!$G7),0)),3,IF(OR(TIME(HOUR(SU5),MINUTE(SU5),0)=TIME(HOUR('ANALISE AGENTE'!$H7),MINUTE('ANALISE AGENTE'!$H7),0),TIME(HOUR(SU5),MINUTE(SU5),0)=TIME(HOUR('ANALISE AGENTE'!$I7),MINUTE('ANALISE AGENTE'!$I7),0)),2,0))))</f>
        <v>0</v>
      </c>
      <c r="SV6" s="30">
        <f>IF(OR(TIME(HOUR(SV5),MINUTE(SV5),0)=TIME(HOUR('ANALISE AGENTE'!$C7),MINUTE('ANALISE AGENTE'!$C7),0),TIME(HOUR(SV5),MINUTE(SV5),0)=TIME(HOUR('ANALISE AGENTE'!$J7),MINUTE('ANALISE AGENTE'!$J7),0)),1,IF(OR(TIME(HOUR(SV5),MINUTE(SV5),0)=TIME(HOUR('ANALISE AGENTE'!$D7),MINUTE('ANALISE AGENTE'!$D7),0),TIME(HOUR(SV5),MINUTE(SV5),0)=TIME(HOUR('ANALISE AGENTE'!$E7),MINUTE('ANALISE AGENTE'!$E7),0)),2,IF(OR(TIME(HOUR(SV5),MINUTE(SV5),0)=TIME(HOUR('ANALISE AGENTE'!$F7),MINUTE('ANALISE AGENTE'!$F7),0),TIME(HOUR(SV5),MINUTE(SV5),0)=TIME(HOUR('ANALISE AGENTE'!$G7),MINUTE('ANALISE AGENTE'!$G7),0)),3,IF(OR(TIME(HOUR(SV5),MINUTE(SV5),0)=TIME(HOUR('ANALISE AGENTE'!$H7),MINUTE('ANALISE AGENTE'!$H7),0),TIME(HOUR(SV5),MINUTE(SV5),0)=TIME(HOUR('ANALISE AGENTE'!$I7),MINUTE('ANALISE AGENTE'!$I7),0)),2,0))))</f>
        <v>0</v>
      </c>
      <c r="SW6" s="30">
        <f>IF(OR(TIME(HOUR(SW5),MINUTE(SW5),0)=TIME(HOUR('ANALISE AGENTE'!$C7),MINUTE('ANALISE AGENTE'!$C7),0),TIME(HOUR(SW5),MINUTE(SW5),0)=TIME(HOUR('ANALISE AGENTE'!$J7),MINUTE('ANALISE AGENTE'!$J7),0)),1,IF(OR(TIME(HOUR(SW5),MINUTE(SW5),0)=TIME(HOUR('ANALISE AGENTE'!$D7),MINUTE('ANALISE AGENTE'!$D7),0),TIME(HOUR(SW5),MINUTE(SW5),0)=TIME(HOUR('ANALISE AGENTE'!$E7),MINUTE('ANALISE AGENTE'!$E7),0)),2,IF(OR(TIME(HOUR(SW5),MINUTE(SW5),0)=TIME(HOUR('ANALISE AGENTE'!$F7),MINUTE('ANALISE AGENTE'!$F7),0),TIME(HOUR(SW5),MINUTE(SW5),0)=TIME(HOUR('ANALISE AGENTE'!$G7),MINUTE('ANALISE AGENTE'!$G7),0)),3,IF(OR(TIME(HOUR(SW5),MINUTE(SW5),0)=TIME(HOUR('ANALISE AGENTE'!$H7),MINUTE('ANALISE AGENTE'!$H7),0),TIME(HOUR(SW5),MINUTE(SW5),0)=TIME(HOUR('ANALISE AGENTE'!$I7),MINUTE('ANALISE AGENTE'!$I7),0)),2,0))))</f>
        <v>0</v>
      </c>
      <c r="SX6" s="30">
        <f>IF(OR(TIME(HOUR(SX5),MINUTE(SX5),0)=TIME(HOUR('ANALISE AGENTE'!$C7),MINUTE('ANALISE AGENTE'!$C7),0),TIME(HOUR(SX5),MINUTE(SX5),0)=TIME(HOUR('ANALISE AGENTE'!$J7),MINUTE('ANALISE AGENTE'!$J7),0)),1,IF(OR(TIME(HOUR(SX5),MINUTE(SX5),0)=TIME(HOUR('ANALISE AGENTE'!$D7),MINUTE('ANALISE AGENTE'!$D7),0),TIME(HOUR(SX5),MINUTE(SX5),0)=TIME(HOUR('ANALISE AGENTE'!$E7),MINUTE('ANALISE AGENTE'!$E7),0)),2,IF(OR(TIME(HOUR(SX5),MINUTE(SX5),0)=TIME(HOUR('ANALISE AGENTE'!$F7),MINUTE('ANALISE AGENTE'!$F7),0),TIME(HOUR(SX5),MINUTE(SX5),0)=TIME(HOUR('ANALISE AGENTE'!$G7),MINUTE('ANALISE AGENTE'!$G7),0)),3,IF(OR(TIME(HOUR(SX5),MINUTE(SX5),0)=TIME(HOUR('ANALISE AGENTE'!$H7),MINUTE('ANALISE AGENTE'!$H7),0),TIME(HOUR(SX5),MINUTE(SX5),0)=TIME(HOUR('ANALISE AGENTE'!$I7),MINUTE('ANALISE AGENTE'!$I7),0)),2,0))))</f>
        <v>0</v>
      </c>
      <c r="SY6" s="30">
        <f>IF(OR(TIME(HOUR(SY5),MINUTE(SY5),0)=TIME(HOUR('ANALISE AGENTE'!$C7),MINUTE('ANALISE AGENTE'!$C7),0),TIME(HOUR(SY5),MINUTE(SY5),0)=TIME(HOUR('ANALISE AGENTE'!$J7),MINUTE('ANALISE AGENTE'!$J7),0)),1,IF(OR(TIME(HOUR(SY5),MINUTE(SY5),0)=TIME(HOUR('ANALISE AGENTE'!$D7),MINUTE('ANALISE AGENTE'!$D7),0),TIME(HOUR(SY5),MINUTE(SY5),0)=TIME(HOUR('ANALISE AGENTE'!$E7),MINUTE('ANALISE AGENTE'!$E7),0)),2,IF(OR(TIME(HOUR(SY5),MINUTE(SY5),0)=TIME(HOUR('ANALISE AGENTE'!$F7),MINUTE('ANALISE AGENTE'!$F7),0),TIME(HOUR(SY5),MINUTE(SY5),0)=TIME(HOUR('ANALISE AGENTE'!$G7),MINUTE('ANALISE AGENTE'!$G7),0)),3,IF(OR(TIME(HOUR(SY5),MINUTE(SY5),0)=TIME(HOUR('ANALISE AGENTE'!$H7),MINUTE('ANALISE AGENTE'!$H7),0),TIME(HOUR(SY5),MINUTE(SY5),0)=TIME(HOUR('ANALISE AGENTE'!$I7),MINUTE('ANALISE AGENTE'!$I7),0)),2,0))))</f>
        <v>0</v>
      </c>
      <c r="SZ6" s="30">
        <f>IF(OR(TIME(HOUR(SZ5),MINUTE(SZ5),0)=TIME(HOUR('ANALISE AGENTE'!$C7),MINUTE('ANALISE AGENTE'!$C7),0),TIME(HOUR(SZ5),MINUTE(SZ5),0)=TIME(HOUR('ANALISE AGENTE'!$J7),MINUTE('ANALISE AGENTE'!$J7),0)),1,IF(OR(TIME(HOUR(SZ5),MINUTE(SZ5),0)=TIME(HOUR('ANALISE AGENTE'!$D7),MINUTE('ANALISE AGENTE'!$D7),0),TIME(HOUR(SZ5),MINUTE(SZ5),0)=TIME(HOUR('ANALISE AGENTE'!$E7),MINUTE('ANALISE AGENTE'!$E7),0)),2,IF(OR(TIME(HOUR(SZ5),MINUTE(SZ5),0)=TIME(HOUR('ANALISE AGENTE'!$F7),MINUTE('ANALISE AGENTE'!$F7),0),TIME(HOUR(SZ5),MINUTE(SZ5),0)=TIME(HOUR('ANALISE AGENTE'!$G7),MINUTE('ANALISE AGENTE'!$G7),0)),3,IF(OR(TIME(HOUR(SZ5),MINUTE(SZ5),0)=TIME(HOUR('ANALISE AGENTE'!$H7),MINUTE('ANALISE AGENTE'!$H7),0),TIME(HOUR(SZ5),MINUTE(SZ5),0)=TIME(HOUR('ANALISE AGENTE'!$I7),MINUTE('ANALISE AGENTE'!$I7),0)),2,0))))</f>
        <v>0</v>
      </c>
      <c r="TA6" s="30">
        <f>IF(OR(TIME(HOUR(TA5),MINUTE(TA5),0)=TIME(HOUR('ANALISE AGENTE'!$C7),MINUTE('ANALISE AGENTE'!$C7),0),TIME(HOUR(TA5),MINUTE(TA5),0)=TIME(HOUR('ANALISE AGENTE'!$J7),MINUTE('ANALISE AGENTE'!$J7),0)),1,IF(OR(TIME(HOUR(TA5),MINUTE(TA5),0)=TIME(HOUR('ANALISE AGENTE'!$D7),MINUTE('ANALISE AGENTE'!$D7),0),TIME(HOUR(TA5),MINUTE(TA5),0)=TIME(HOUR('ANALISE AGENTE'!$E7),MINUTE('ANALISE AGENTE'!$E7),0)),2,IF(OR(TIME(HOUR(TA5),MINUTE(TA5),0)=TIME(HOUR('ANALISE AGENTE'!$F7),MINUTE('ANALISE AGENTE'!$F7),0),TIME(HOUR(TA5),MINUTE(TA5),0)=TIME(HOUR('ANALISE AGENTE'!$G7),MINUTE('ANALISE AGENTE'!$G7),0)),3,IF(OR(TIME(HOUR(TA5),MINUTE(TA5),0)=TIME(HOUR('ANALISE AGENTE'!$H7),MINUTE('ANALISE AGENTE'!$H7),0),TIME(HOUR(TA5),MINUTE(TA5),0)=TIME(HOUR('ANALISE AGENTE'!$I7),MINUTE('ANALISE AGENTE'!$I7),0)),2,0))))</f>
        <v>0</v>
      </c>
      <c r="TB6" s="30">
        <f>IF(OR(TIME(HOUR(TB5),MINUTE(TB5),0)=TIME(HOUR('ANALISE AGENTE'!$C7),MINUTE('ANALISE AGENTE'!$C7),0),TIME(HOUR(TB5),MINUTE(TB5),0)=TIME(HOUR('ANALISE AGENTE'!$J7),MINUTE('ANALISE AGENTE'!$J7),0)),1,IF(OR(TIME(HOUR(TB5),MINUTE(TB5),0)=TIME(HOUR('ANALISE AGENTE'!$D7),MINUTE('ANALISE AGENTE'!$D7),0),TIME(HOUR(TB5),MINUTE(TB5),0)=TIME(HOUR('ANALISE AGENTE'!$E7),MINUTE('ANALISE AGENTE'!$E7),0)),2,IF(OR(TIME(HOUR(TB5),MINUTE(TB5),0)=TIME(HOUR('ANALISE AGENTE'!$F7),MINUTE('ANALISE AGENTE'!$F7),0),TIME(HOUR(TB5),MINUTE(TB5),0)=TIME(HOUR('ANALISE AGENTE'!$G7),MINUTE('ANALISE AGENTE'!$G7),0)),3,IF(OR(TIME(HOUR(TB5),MINUTE(TB5),0)=TIME(HOUR('ANALISE AGENTE'!$H7),MINUTE('ANALISE AGENTE'!$H7),0),TIME(HOUR(TB5),MINUTE(TB5),0)=TIME(HOUR('ANALISE AGENTE'!$I7),MINUTE('ANALISE AGENTE'!$I7),0)),2,0))))</f>
        <v>0</v>
      </c>
      <c r="TC6" s="30">
        <f>IF(OR(TIME(HOUR(TC5),MINUTE(TC5),0)=TIME(HOUR('ANALISE AGENTE'!$C7),MINUTE('ANALISE AGENTE'!$C7),0),TIME(HOUR(TC5),MINUTE(TC5),0)=TIME(HOUR('ANALISE AGENTE'!$J7),MINUTE('ANALISE AGENTE'!$J7),0)),1,IF(OR(TIME(HOUR(TC5),MINUTE(TC5),0)=TIME(HOUR('ANALISE AGENTE'!$D7),MINUTE('ANALISE AGENTE'!$D7),0),TIME(HOUR(TC5),MINUTE(TC5),0)=TIME(HOUR('ANALISE AGENTE'!$E7),MINUTE('ANALISE AGENTE'!$E7),0)),2,IF(OR(TIME(HOUR(TC5),MINUTE(TC5),0)=TIME(HOUR('ANALISE AGENTE'!$F7),MINUTE('ANALISE AGENTE'!$F7),0),TIME(HOUR(TC5),MINUTE(TC5),0)=TIME(HOUR('ANALISE AGENTE'!$G7),MINUTE('ANALISE AGENTE'!$G7),0)),3,IF(OR(TIME(HOUR(TC5),MINUTE(TC5),0)=TIME(HOUR('ANALISE AGENTE'!$H7),MINUTE('ANALISE AGENTE'!$H7),0),TIME(HOUR(TC5),MINUTE(TC5),0)=TIME(HOUR('ANALISE AGENTE'!$I7),MINUTE('ANALISE AGENTE'!$I7),0)),2,0))))</f>
        <v>0</v>
      </c>
      <c r="TD6" s="30">
        <f>IF(OR(TIME(HOUR(TD5),MINUTE(TD5),0)=TIME(HOUR('ANALISE AGENTE'!$C7),MINUTE('ANALISE AGENTE'!$C7),0),TIME(HOUR(TD5),MINUTE(TD5),0)=TIME(HOUR('ANALISE AGENTE'!$J7),MINUTE('ANALISE AGENTE'!$J7),0)),1,IF(OR(TIME(HOUR(TD5),MINUTE(TD5),0)=TIME(HOUR('ANALISE AGENTE'!$D7),MINUTE('ANALISE AGENTE'!$D7),0),TIME(HOUR(TD5),MINUTE(TD5),0)=TIME(HOUR('ANALISE AGENTE'!$E7),MINUTE('ANALISE AGENTE'!$E7),0)),2,IF(OR(TIME(HOUR(TD5),MINUTE(TD5),0)=TIME(HOUR('ANALISE AGENTE'!$F7),MINUTE('ANALISE AGENTE'!$F7),0),TIME(HOUR(TD5),MINUTE(TD5),0)=TIME(HOUR('ANALISE AGENTE'!$G7),MINUTE('ANALISE AGENTE'!$G7),0)),3,IF(OR(TIME(HOUR(TD5),MINUTE(TD5),0)=TIME(HOUR('ANALISE AGENTE'!$H7),MINUTE('ANALISE AGENTE'!$H7),0),TIME(HOUR(TD5),MINUTE(TD5),0)=TIME(HOUR('ANALISE AGENTE'!$I7),MINUTE('ANALISE AGENTE'!$I7),0)),2,0))))</f>
        <v>0</v>
      </c>
      <c r="TE6" s="30">
        <f>IF(OR(TIME(HOUR(TE5),MINUTE(TE5),0)=TIME(HOUR('ANALISE AGENTE'!$C7),MINUTE('ANALISE AGENTE'!$C7),0),TIME(HOUR(TE5),MINUTE(TE5),0)=TIME(HOUR('ANALISE AGENTE'!$J7),MINUTE('ANALISE AGENTE'!$J7),0)),1,IF(OR(TIME(HOUR(TE5),MINUTE(TE5),0)=TIME(HOUR('ANALISE AGENTE'!$D7),MINUTE('ANALISE AGENTE'!$D7),0),TIME(HOUR(TE5),MINUTE(TE5),0)=TIME(HOUR('ANALISE AGENTE'!$E7),MINUTE('ANALISE AGENTE'!$E7),0)),2,IF(OR(TIME(HOUR(TE5),MINUTE(TE5),0)=TIME(HOUR('ANALISE AGENTE'!$F7),MINUTE('ANALISE AGENTE'!$F7),0),TIME(HOUR(TE5),MINUTE(TE5),0)=TIME(HOUR('ANALISE AGENTE'!$G7),MINUTE('ANALISE AGENTE'!$G7),0)),3,IF(OR(TIME(HOUR(TE5),MINUTE(TE5),0)=TIME(HOUR('ANALISE AGENTE'!$H7),MINUTE('ANALISE AGENTE'!$H7),0),TIME(HOUR(TE5),MINUTE(TE5),0)=TIME(HOUR('ANALISE AGENTE'!$I7),MINUTE('ANALISE AGENTE'!$I7),0)),2,0))))</f>
        <v>0</v>
      </c>
      <c r="TF6" s="30">
        <f>IF(OR(TIME(HOUR(TF5),MINUTE(TF5),0)=TIME(HOUR('ANALISE AGENTE'!$C7),MINUTE('ANALISE AGENTE'!$C7),0),TIME(HOUR(TF5),MINUTE(TF5),0)=TIME(HOUR('ANALISE AGENTE'!$J7),MINUTE('ANALISE AGENTE'!$J7),0)),1,IF(OR(TIME(HOUR(TF5),MINUTE(TF5),0)=TIME(HOUR('ANALISE AGENTE'!$D7),MINUTE('ANALISE AGENTE'!$D7),0),TIME(HOUR(TF5),MINUTE(TF5),0)=TIME(HOUR('ANALISE AGENTE'!$E7),MINUTE('ANALISE AGENTE'!$E7),0)),2,IF(OR(TIME(HOUR(TF5),MINUTE(TF5),0)=TIME(HOUR('ANALISE AGENTE'!$F7),MINUTE('ANALISE AGENTE'!$F7),0),TIME(HOUR(TF5),MINUTE(TF5),0)=TIME(HOUR('ANALISE AGENTE'!$G7),MINUTE('ANALISE AGENTE'!$G7),0)),3,IF(OR(TIME(HOUR(TF5),MINUTE(TF5),0)=TIME(HOUR('ANALISE AGENTE'!$H7),MINUTE('ANALISE AGENTE'!$H7),0),TIME(HOUR(TF5),MINUTE(TF5),0)=TIME(HOUR('ANALISE AGENTE'!$I7),MINUTE('ANALISE AGENTE'!$I7),0)),2,0))))</f>
        <v>0</v>
      </c>
      <c r="TG6" s="30">
        <f>IF(OR(TIME(HOUR(TG5),MINUTE(TG5),0)=TIME(HOUR('ANALISE AGENTE'!$C7),MINUTE('ANALISE AGENTE'!$C7),0),TIME(HOUR(TG5),MINUTE(TG5),0)=TIME(HOUR('ANALISE AGENTE'!$J7),MINUTE('ANALISE AGENTE'!$J7),0)),1,IF(OR(TIME(HOUR(TG5),MINUTE(TG5),0)=TIME(HOUR('ANALISE AGENTE'!$D7),MINUTE('ANALISE AGENTE'!$D7),0),TIME(HOUR(TG5),MINUTE(TG5),0)=TIME(HOUR('ANALISE AGENTE'!$E7),MINUTE('ANALISE AGENTE'!$E7),0)),2,IF(OR(TIME(HOUR(TG5),MINUTE(TG5),0)=TIME(HOUR('ANALISE AGENTE'!$F7),MINUTE('ANALISE AGENTE'!$F7),0),TIME(HOUR(TG5),MINUTE(TG5),0)=TIME(HOUR('ANALISE AGENTE'!$G7),MINUTE('ANALISE AGENTE'!$G7),0)),3,IF(OR(TIME(HOUR(TG5),MINUTE(TG5),0)=TIME(HOUR('ANALISE AGENTE'!$H7),MINUTE('ANALISE AGENTE'!$H7),0),TIME(HOUR(TG5),MINUTE(TG5),0)=TIME(HOUR('ANALISE AGENTE'!$I7),MINUTE('ANALISE AGENTE'!$I7),0)),2,0))))</f>
        <v>0</v>
      </c>
      <c r="TH6" s="30">
        <f>IF(OR(TIME(HOUR(TH5),MINUTE(TH5),0)=TIME(HOUR('ANALISE AGENTE'!$C7),MINUTE('ANALISE AGENTE'!$C7),0),TIME(HOUR(TH5),MINUTE(TH5),0)=TIME(HOUR('ANALISE AGENTE'!$J7),MINUTE('ANALISE AGENTE'!$J7),0)),1,IF(OR(TIME(HOUR(TH5),MINUTE(TH5),0)=TIME(HOUR('ANALISE AGENTE'!$D7),MINUTE('ANALISE AGENTE'!$D7),0),TIME(HOUR(TH5),MINUTE(TH5),0)=TIME(HOUR('ANALISE AGENTE'!$E7),MINUTE('ANALISE AGENTE'!$E7),0)),2,IF(OR(TIME(HOUR(TH5),MINUTE(TH5),0)=TIME(HOUR('ANALISE AGENTE'!$F7),MINUTE('ANALISE AGENTE'!$F7),0),TIME(HOUR(TH5),MINUTE(TH5),0)=TIME(HOUR('ANALISE AGENTE'!$G7),MINUTE('ANALISE AGENTE'!$G7),0)),3,IF(OR(TIME(HOUR(TH5),MINUTE(TH5),0)=TIME(HOUR('ANALISE AGENTE'!$H7),MINUTE('ANALISE AGENTE'!$H7),0),TIME(HOUR(TH5),MINUTE(TH5),0)=TIME(HOUR('ANALISE AGENTE'!$I7),MINUTE('ANALISE AGENTE'!$I7),0)),2,0))))</f>
        <v>0</v>
      </c>
      <c r="TI6" s="30">
        <f>IF(OR(TIME(HOUR(TI5),MINUTE(TI5),0)=TIME(HOUR('ANALISE AGENTE'!$C7),MINUTE('ANALISE AGENTE'!$C7),0),TIME(HOUR(TI5),MINUTE(TI5),0)=TIME(HOUR('ANALISE AGENTE'!$J7),MINUTE('ANALISE AGENTE'!$J7),0)),1,IF(OR(TIME(HOUR(TI5),MINUTE(TI5),0)=TIME(HOUR('ANALISE AGENTE'!$D7),MINUTE('ANALISE AGENTE'!$D7),0),TIME(HOUR(TI5),MINUTE(TI5),0)=TIME(HOUR('ANALISE AGENTE'!$E7),MINUTE('ANALISE AGENTE'!$E7),0)),2,IF(OR(TIME(HOUR(TI5),MINUTE(TI5),0)=TIME(HOUR('ANALISE AGENTE'!$F7),MINUTE('ANALISE AGENTE'!$F7),0),TIME(HOUR(TI5),MINUTE(TI5),0)=TIME(HOUR('ANALISE AGENTE'!$G7),MINUTE('ANALISE AGENTE'!$G7),0)),3,IF(OR(TIME(HOUR(TI5),MINUTE(TI5),0)=TIME(HOUR('ANALISE AGENTE'!$H7),MINUTE('ANALISE AGENTE'!$H7),0),TIME(HOUR(TI5),MINUTE(TI5),0)=TIME(HOUR('ANALISE AGENTE'!$I7),MINUTE('ANALISE AGENTE'!$I7),0)),2,0))))</f>
        <v>0</v>
      </c>
      <c r="TJ6" s="30">
        <f>IF(OR(TIME(HOUR(TJ5),MINUTE(TJ5),0)=TIME(HOUR('ANALISE AGENTE'!$C7),MINUTE('ANALISE AGENTE'!$C7),0),TIME(HOUR(TJ5),MINUTE(TJ5),0)=TIME(HOUR('ANALISE AGENTE'!$J7),MINUTE('ANALISE AGENTE'!$J7),0)),1,IF(OR(TIME(HOUR(TJ5),MINUTE(TJ5),0)=TIME(HOUR('ANALISE AGENTE'!$D7),MINUTE('ANALISE AGENTE'!$D7),0),TIME(HOUR(TJ5),MINUTE(TJ5),0)=TIME(HOUR('ANALISE AGENTE'!$E7),MINUTE('ANALISE AGENTE'!$E7),0)),2,IF(OR(TIME(HOUR(TJ5),MINUTE(TJ5),0)=TIME(HOUR('ANALISE AGENTE'!$F7),MINUTE('ANALISE AGENTE'!$F7),0),TIME(HOUR(TJ5),MINUTE(TJ5),0)=TIME(HOUR('ANALISE AGENTE'!$G7),MINUTE('ANALISE AGENTE'!$G7),0)),3,IF(OR(TIME(HOUR(TJ5),MINUTE(TJ5),0)=TIME(HOUR('ANALISE AGENTE'!$H7),MINUTE('ANALISE AGENTE'!$H7),0),TIME(HOUR(TJ5),MINUTE(TJ5),0)=TIME(HOUR('ANALISE AGENTE'!$I7),MINUTE('ANALISE AGENTE'!$I7),0)),2,0))))</f>
        <v>0</v>
      </c>
      <c r="TK6" s="30">
        <f>IF(OR(TIME(HOUR(TK5),MINUTE(TK5),0)=TIME(HOUR('ANALISE AGENTE'!$C7),MINUTE('ANALISE AGENTE'!$C7),0),TIME(HOUR(TK5),MINUTE(TK5),0)=TIME(HOUR('ANALISE AGENTE'!$J7),MINUTE('ANALISE AGENTE'!$J7),0)),1,IF(OR(TIME(HOUR(TK5),MINUTE(TK5),0)=TIME(HOUR('ANALISE AGENTE'!$D7),MINUTE('ANALISE AGENTE'!$D7),0),TIME(HOUR(TK5),MINUTE(TK5),0)=TIME(HOUR('ANALISE AGENTE'!$E7),MINUTE('ANALISE AGENTE'!$E7),0)),2,IF(OR(TIME(HOUR(TK5),MINUTE(TK5),0)=TIME(HOUR('ANALISE AGENTE'!$F7),MINUTE('ANALISE AGENTE'!$F7),0),TIME(HOUR(TK5),MINUTE(TK5),0)=TIME(HOUR('ANALISE AGENTE'!$G7),MINUTE('ANALISE AGENTE'!$G7),0)),3,IF(OR(TIME(HOUR(TK5),MINUTE(TK5),0)=TIME(HOUR('ANALISE AGENTE'!$H7),MINUTE('ANALISE AGENTE'!$H7),0),TIME(HOUR(TK5),MINUTE(TK5),0)=TIME(HOUR('ANALISE AGENTE'!$I7),MINUTE('ANALISE AGENTE'!$I7),0)),2,0))))</f>
        <v>0</v>
      </c>
      <c r="TL6" s="30">
        <f>IF(OR(TIME(HOUR(TL5),MINUTE(TL5),0)=TIME(HOUR('ANALISE AGENTE'!$C7),MINUTE('ANALISE AGENTE'!$C7),0),TIME(HOUR(TL5),MINUTE(TL5),0)=TIME(HOUR('ANALISE AGENTE'!$J7),MINUTE('ANALISE AGENTE'!$J7),0)),1,IF(OR(TIME(HOUR(TL5),MINUTE(TL5),0)=TIME(HOUR('ANALISE AGENTE'!$D7),MINUTE('ANALISE AGENTE'!$D7),0),TIME(HOUR(TL5),MINUTE(TL5),0)=TIME(HOUR('ANALISE AGENTE'!$E7),MINUTE('ANALISE AGENTE'!$E7),0)),2,IF(OR(TIME(HOUR(TL5),MINUTE(TL5),0)=TIME(HOUR('ANALISE AGENTE'!$F7),MINUTE('ANALISE AGENTE'!$F7),0),TIME(HOUR(TL5),MINUTE(TL5),0)=TIME(HOUR('ANALISE AGENTE'!$G7),MINUTE('ANALISE AGENTE'!$G7),0)),3,IF(OR(TIME(HOUR(TL5),MINUTE(TL5),0)=TIME(HOUR('ANALISE AGENTE'!$H7),MINUTE('ANALISE AGENTE'!$H7),0),TIME(HOUR(TL5),MINUTE(TL5),0)=TIME(HOUR('ANALISE AGENTE'!$I7),MINUTE('ANALISE AGENTE'!$I7),0)),2,0))))</f>
        <v>0</v>
      </c>
      <c r="TM6" s="30">
        <f>IF(OR(TIME(HOUR(TM5),MINUTE(TM5),0)=TIME(HOUR('ANALISE AGENTE'!$C7),MINUTE('ANALISE AGENTE'!$C7),0),TIME(HOUR(TM5),MINUTE(TM5),0)=TIME(HOUR('ANALISE AGENTE'!$J7),MINUTE('ANALISE AGENTE'!$J7),0)),1,IF(OR(TIME(HOUR(TM5),MINUTE(TM5),0)=TIME(HOUR('ANALISE AGENTE'!$D7),MINUTE('ANALISE AGENTE'!$D7),0),TIME(HOUR(TM5),MINUTE(TM5),0)=TIME(HOUR('ANALISE AGENTE'!$E7),MINUTE('ANALISE AGENTE'!$E7),0)),2,IF(OR(TIME(HOUR(TM5),MINUTE(TM5),0)=TIME(HOUR('ANALISE AGENTE'!$F7),MINUTE('ANALISE AGENTE'!$F7),0),TIME(HOUR(TM5),MINUTE(TM5),0)=TIME(HOUR('ANALISE AGENTE'!$G7),MINUTE('ANALISE AGENTE'!$G7),0)),3,IF(OR(TIME(HOUR(TM5),MINUTE(TM5),0)=TIME(HOUR('ANALISE AGENTE'!$H7),MINUTE('ANALISE AGENTE'!$H7),0),TIME(HOUR(TM5),MINUTE(TM5),0)=TIME(HOUR('ANALISE AGENTE'!$I7),MINUTE('ANALISE AGENTE'!$I7),0)),2,0))))</f>
        <v>0</v>
      </c>
      <c r="TN6" s="30">
        <f>IF(OR(TIME(HOUR(TN5),MINUTE(TN5),0)=TIME(HOUR('ANALISE AGENTE'!$C7),MINUTE('ANALISE AGENTE'!$C7),0),TIME(HOUR(TN5),MINUTE(TN5),0)=TIME(HOUR('ANALISE AGENTE'!$J7),MINUTE('ANALISE AGENTE'!$J7),0)),1,IF(OR(TIME(HOUR(TN5),MINUTE(TN5),0)=TIME(HOUR('ANALISE AGENTE'!$D7),MINUTE('ANALISE AGENTE'!$D7),0),TIME(HOUR(TN5),MINUTE(TN5),0)=TIME(HOUR('ANALISE AGENTE'!$E7),MINUTE('ANALISE AGENTE'!$E7),0)),2,IF(OR(TIME(HOUR(TN5),MINUTE(TN5),0)=TIME(HOUR('ANALISE AGENTE'!$F7),MINUTE('ANALISE AGENTE'!$F7),0),TIME(HOUR(TN5),MINUTE(TN5),0)=TIME(HOUR('ANALISE AGENTE'!$G7),MINUTE('ANALISE AGENTE'!$G7),0)),3,IF(OR(TIME(HOUR(TN5),MINUTE(TN5),0)=TIME(HOUR('ANALISE AGENTE'!$H7),MINUTE('ANALISE AGENTE'!$H7),0),TIME(HOUR(TN5),MINUTE(TN5),0)=TIME(HOUR('ANALISE AGENTE'!$I7),MINUTE('ANALISE AGENTE'!$I7),0)),2,0))))</f>
        <v>0</v>
      </c>
      <c r="TO6" s="30">
        <f>IF(OR(TIME(HOUR(TO5),MINUTE(TO5),0)=TIME(HOUR('ANALISE AGENTE'!$C7),MINUTE('ANALISE AGENTE'!$C7),0),TIME(HOUR(TO5),MINUTE(TO5),0)=TIME(HOUR('ANALISE AGENTE'!$J7),MINUTE('ANALISE AGENTE'!$J7),0)),1,IF(OR(TIME(HOUR(TO5),MINUTE(TO5),0)=TIME(HOUR('ANALISE AGENTE'!$D7),MINUTE('ANALISE AGENTE'!$D7),0),TIME(HOUR(TO5),MINUTE(TO5),0)=TIME(HOUR('ANALISE AGENTE'!$E7),MINUTE('ANALISE AGENTE'!$E7),0)),2,IF(OR(TIME(HOUR(TO5),MINUTE(TO5),0)=TIME(HOUR('ANALISE AGENTE'!$F7),MINUTE('ANALISE AGENTE'!$F7),0),TIME(HOUR(TO5),MINUTE(TO5),0)=TIME(HOUR('ANALISE AGENTE'!$G7),MINUTE('ANALISE AGENTE'!$G7),0)),3,IF(OR(TIME(HOUR(TO5),MINUTE(TO5),0)=TIME(HOUR('ANALISE AGENTE'!$H7),MINUTE('ANALISE AGENTE'!$H7),0),TIME(HOUR(TO5),MINUTE(TO5),0)=TIME(HOUR('ANALISE AGENTE'!$I7),MINUTE('ANALISE AGENTE'!$I7),0)),2,0))))</f>
        <v>0</v>
      </c>
      <c r="TP6" s="30">
        <f>IF(OR(TIME(HOUR(TP5),MINUTE(TP5),0)=TIME(HOUR('ANALISE AGENTE'!$C7),MINUTE('ANALISE AGENTE'!$C7),0),TIME(HOUR(TP5),MINUTE(TP5),0)=TIME(HOUR('ANALISE AGENTE'!$J7),MINUTE('ANALISE AGENTE'!$J7),0)),1,IF(OR(TIME(HOUR(TP5),MINUTE(TP5),0)=TIME(HOUR('ANALISE AGENTE'!$D7),MINUTE('ANALISE AGENTE'!$D7),0),TIME(HOUR(TP5),MINUTE(TP5),0)=TIME(HOUR('ANALISE AGENTE'!$E7),MINUTE('ANALISE AGENTE'!$E7),0)),2,IF(OR(TIME(HOUR(TP5),MINUTE(TP5),0)=TIME(HOUR('ANALISE AGENTE'!$F7),MINUTE('ANALISE AGENTE'!$F7),0),TIME(HOUR(TP5),MINUTE(TP5),0)=TIME(HOUR('ANALISE AGENTE'!$G7),MINUTE('ANALISE AGENTE'!$G7),0)),3,IF(OR(TIME(HOUR(TP5),MINUTE(TP5),0)=TIME(HOUR('ANALISE AGENTE'!$H7),MINUTE('ANALISE AGENTE'!$H7),0),TIME(HOUR(TP5),MINUTE(TP5),0)=TIME(HOUR('ANALISE AGENTE'!$I7),MINUTE('ANALISE AGENTE'!$I7),0)),2,0))))</f>
        <v>0</v>
      </c>
      <c r="TQ6" s="30">
        <f>IF(OR(TIME(HOUR(TQ5),MINUTE(TQ5),0)=TIME(HOUR('ANALISE AGENTE'!$C7),MINUTE('ANALISE AGENTE'!$C7),0),TIME(HOUR(TQ5),MINUTE(TQ5),0)=TIME(HOUR('ANALISE AGENTE'!$J7),MINUTE('ANALISE AGENTE'!$J7),0)),1,IF(OR(TIME(HOUR(TQ5),MINUTE(TQ5),0)=TIME(HOUR('ANALISE AGENTE'!$D7),MINUTE('ANALISE AGENTE'!$D7),0),TIME(HOUR(TQ5),MINUTE(TQ5),0)=TIME(HOUR('ANALISE AGENTE'!$E7),MINUTE('ANALISE AGENTE'!$E7),0)),2,IF(OR(TIME(HOUR(TQ5),MINUTE(TQ5),0)=TIME(HOUR('ANALISE AGENTE'!$F7),MINUTE('ANALISE AGENTE'!$F7),0),TIME(HOUR(TQ5),MINUTE(TQ5),0)=TIME(HOUR('ANALISE AGENTE'!$G7),MINUTE('ANALISE AGENTE'!$G7),0)),3,IF(OR(TIME(HOUR(TQ5),MINUTE(TQ5),0)=TIME(HOUR('ANALISE AGENTE'!$H7),MINUTE('ANALISE AGENTE'!$H7),0),TIME(HOUR(TQ5),MINUTE(TQ5),0)=TIME(HOUR('ANALISE AGENTE'!$I7),MINUTE('ANALISE AGENTE'!$I7),0)),2,0))))</f>
        <v>0</v>
      </c>
      <c r="TR6" s="30">
        <f>IF(OR(TIME(HOUR(TR5),MINUTE(TR5),0)=TIME(HOUR('ANALISE AGENTE'!$C7),MINUTE('ANALISE AGENTE'!$C7),0),TIME(HOUR(TR5),MINUTE(TR5),0)=TIME(HOUR('ANALISE AGENTE'!$J7),MINUTE('ANALISE AGENTE'!$J7),0)),1,IF(OR(TIME(HOUR(TR5),MINUTE(TR5),0)=TIME(HOUR('ANALISE AGENTE'!$D7),MINUTE('ANALISE AGENTE'!$D7),0),TIME(HOUR(TR5),MINUTE(TR5),0)=TIME(HOUR('ANALISE AGENTE'!$E7),MINUTE('ANALISE AGENTE'!$E7),0)),2,IF(OR(TIME(HOUR(TR5),MINUTE(TR5),0)=TIME(HOUR('ANALISE AGENTE'!$F7),MINUTE('ANALISE AGENTE'!$F7),0),TIME(HOUR(TR5),MINUTE(TR5),0)=TIME(HOUR('ANALISE AGENTE'!$G7),MINUTE('ANALISE AGENTE'!$G7),0)),3,IF(OR(TIME(HOUR(TR5),MINUTE(TR5),0)=TIME(HOUR('ANALISE AGENTE'!$H7),MINUTE('ANALISE AGENTE'!$H7),0),TIME(HOUR(TR5),MINUTE(TR5),0)=TIME(HOUR('ANALISE AGENTE'!$I7),MINUTE('ANALISE AGENTE'!$I7),0)),2,0))))</f>
        <v>0</v>
      </c>
      <c r="TS6" s="30">
        <f>IF(OR(TIME(HOUR(TS5),MINUTE(TS5),0)=TIME(HOUR('ANALISE AGENTE'!$C7),MINUTE('ANALISE AGENTE'!$C7),0),TIME(HOUR(TS5),MINUTE(TS5),0)=TIME(HOUR('ANALISE AGENTE'!$J7),MINUTE('ANALISE AGENTE'!$J7),0)),1,IF(OR(TIME(HOUR(TS5),MINUTE(TS5),0)=TIME(HOUR('ANALISE AGENTE'!$D7),MINUTE('ANALISE AGENTE'!$D7),0),TIME(HOUR(TS5),MINUTE(TS5),0)=TIME(HOUR('ANALISE AGENTE'!$E7),MINUTE('ANALISE AGENTE'!$E7),0)),2,IF(OR(TIME(HOUR(TS5),MINUTE(TS5),0)=TIME(HOUR('ANALISE AGENTE'!$F7),MINUTE('ANALISE AGENTE'!$F7),0),TIME(HOUR(TS5),MINUTE(TS5),0)=TIME(HOUR('ANALISE AGENTE'!$G7),MINUTE('ANALISE AGENTE'!$G7),0)),3,IF(OR(TIME(HOUR(TS5),MINUTE(TS5),0)=TIME(HOUR('ANALISE AGENTE'!$H7),MINUTE('ANALISE AGENTE'!$H7),0),TIME(HOUR(TS5),MINUTE(TS5),0)=TIME(HOUR('ANALISE AGENTE'!$I7),MINUTE('ANALISE AGENTE'!$I7),0)),2,0))))</f>
        <v>0</v>
      </c>
      <c r="TT6" s="30">
        <f>IF(OR(TIME(HOUR(TT5),MINUTE(TT5),0)=TIME(HOUR('ANALISE AGENTE'!$C7),MINUTE('ANALISE AGENTE'!$C7),0),TIME(HOUR(TT5),MINUTE(TT5),0)=TIME(HOUR('ANALISE AGENTE'!$J7),MINUTE('ANALISE AGENTE'!$J7),0)),1,IF(OR(TIME(HOUR(TT5),MINUTE(TT5),0)=TIME(HOUR('ANALISE AGENTE'!$D7),MINUTE('ANALISE AGENTE'!$D7),0),TIME(HOUR(TT5),MINUTE(TT5),0)=TIME(HOUR('ANALISE AGENTE'!$E7),MINUTE('ANALISE AGENTE'!$E7),0)),2,IF(OR(TIME(HOUR(TT5),MINUTE(TT5),0)=TIME(HOUR('ANALISE AGENTE'!$F7),MINUTE('ANALISE AGENTE'!$F7),0),TIME(HOUR(TT5),MINUTE(TT5),0)=TIME(HOUR('ANALISE AGENTE'!$G7),MINUTE('ANALISE AGENTE'!$G7),0)),3,IF(OR(TIME(HOUR(TT5),MINUTE(TT5),0)=TIME(HOUR('ANALISE AGENTE'!$H7),MINUTE('ANALISE AGENTE'!$H7),0),TIME(HOUR(TT5),MINUTE(TT5),0)=TIME(HOUR('ANALISE AGENTE'!$I7),MINUTE('ANALISE AGENTE'!$I7),0)),2,0))))</f>
        <v>0</v>
      </c>
      <c r="TU6" s="30">
        <f>IF(OR(TIME(HOUR(TU5),MINUTE(TU5),0)=TIME(HOUR('ANALISE AGENTE'!$C7),MINUTE('ANALISE AGENTE'!$C7),0),TIME(HOUR(TU5),MINUTE(TU5),0)=TIME(HOUR('ANALISE AGENTE'!$J7),MINUTE('ANALISE AGENTE'!$J7),0)),1,IF(OR(TIME(HOUR(TU5),MINUTE(TU5),0)=TIME(HOUR('ANALISE AGENTE'!$D7),MINUTE('ANALISE AGENTE'!$D7),0),TIME(HOUR(TU5),MINUTE(TU5),0)=TIME(HOUR('ANALISE AGENTE'!$E7),MINUTE('ANALISE AGENTE'!$E7),0)),2,IF(OR(TIME(HOUR(TU5),MINUTE(TU5),0)=TIME(HOUR('ANALISE AGENTE'!$F7),MINUTE('ANALISE AGENTE'!$F7),0),TIME(HOUR(TU5),MINUTE(TU5),0)=TIME(HOUR('ANALISE AGENTE'!$G7),MINUTE('ANALISE AGENTE'!$G7),0)),3,IF(OR(TIME(HOUR(TU5),MINUTE(TU5),0)=TIME(HOUR('ANALISE AGENTE'!$H7),MINUTE('ANALISE AGENTE'!$H7),0),TIME(HOUR(TU5),MINUTE(TU5),0)=TIME(HOUR('ANALISE AGENTE'!$I7),MINUTE('ANALISE AGENTE'!$I7),0)),2,0))))</f>
        <v>0</v>
      </c>
      <c r="TV6" s="30">
        <f>IF(OR(TIME(HOUR(TV5),MINUTE(TV5),0)=TIME(HOUR('ANALISE AGENTE'!$C7),MINUTE('ANALISE AGENTE'!$C7),0),TIME(HOUR(TV5),MINUTE(TV5),0)=TIME(HOUR('ANALISE AGENTE'!$J7),MINUTE('ANALISE AGENTE'!$J7),0)),1,IF(OR(TIME(HOUR(TV5),MINUTE(TV5),0)=TIME(HOUR('ANALISE AGENTE'!$D7),MINUTE('ANALISE AGENTE'!$D7),0),TIME(HOUR(TV5),MINUTE(TV5),0)=TIME(HOUR('ANALISE AGENTE'!$E7),MINUTE('ANALISE AGENTE'!$E7),0)),2,IF(OR(TIME(HOUR(TV5),MINUTE(TV5),0)=TIME(HOUR('ANALISE AGENTE'!$F7),MINUTE('ANALISE AGENTE'!$F7),0),TIME(HOUR(TV5),MINUTE(TV5),0)=TIME(HOUR('ANALISE AGENTE'!$G7),MINUTE('ANALISE AGENTE'!$G7),0)),3,IF(OR(TIME(HOUR(TV5),MINUTE(TV5),0)=TIME(HOUR('ANALISE AGENTE'!$H7),MINUTE('ANALISE AGENTE'!$H7),0),TIME(HOUR(TV5),MINUTE(TV5),0)=TIME(HOUR('ANALISE AGENTE'!$I7),MINUTE('ANALISE AGENTE'!$I7),0)),2,0))))</f>
        <v>0</v>
      </c>
      <c r="TW6" s="30">
        <f>IF(OR(TIME(HOUR(TW5),MINUTE(TW5),0)=TIME(HOUR('ANALISE AGENTE'!$C7),MINUTE('ANALISE AGENTE'!$C7),0),TIME(HOUR(TW5),MINUTE(TW5),0)=TIME(HOUR('ANALISE AGENTE'!$J7),MINUTE('ANALISE AGENTE'!$J7),0)),1,IF(OR(TIME(HOUR(TW5),MINUTE(TW5),0)=TIME(HOUR('ANALISE AGENTE'!$D7),MINUTE('ANALISE AGENTE'!$D7),0),TIME(HOUR(TW5),MINUTE(TW5),0)=TIME(HOUR('ANALISE AGENTE'!$E7),MINUTE('ANALISE AGENTE'!$E7),0)),2,IF(OR(TIME(HOUR(TW5),MINUTE(TW5),0)=TIME(HOUR('ANALISE AGENTE'!$F7),MINUTE('ANALISE AGENTE'!$F7),0),TIME(HOUR(TW5),MINUTE(TW5),0)=TIME(HOUR('ANALISE AGENTE'!$G7),MINUTE('ANALISE AGENTE'!$G7),0)),3,IF(OR(TIME(HOUR(TW5),MINUTE(TW5),0)=TIME(HOUR('ANALISE AGENTE'!$H7),MINUTE('ANALISE AGENTE'!$H7),0),TIME(HOUR(TW5),MINUTE(TW5),0)=TIME(HOUR('ANALISE AGENTE'!$I7),MINUTE('ANALISE AGENTE'!$I7),0)),2,0))))</f>
        <v>0</v>
      </c>
      <c r="TX6" s="30">
        <f>IF(OR(TIME(HOUR(TX5),MINUTE(TX5),0)=TIME(HOUR('ANALISE AGENTE'!$C7),MINUTE('ANALISE AGENTE'!$C7),0),TIME(HOUR(TX5),MINUTE(TX5),0)=TIME(HOUR('ANALISE AGENTE'!$J7),MINUTE('ANALISE AGENTE'!$J7),0)),1,IF(OR(TIME(HOUR(TX5),MINUTE(TX5),0)=TIME(HOUR('ANALISE AGENTE'!$D7),MINUTE('ANALISE AGENTE'!$D7),0),TIME(HOUR(TX5),MINUTE(TX5),0)=TIME(HOUR('ANALISE AGENTE'!$E7),MINUTE('ANALISE AGENTE'!$E7),0)),2,IF(OR(TIME(HOUR(TX5),MINUTE(TX5),0)=TIME(HOUR('ANALISE AGENTE'!$F7),MINUTE('ANALISE AGENTE'!$F7),0),TIME(HOUR(TX5),MINUTE(TX5),0)=TIME(HOUR('ANALISE AGENTE'!$G7),MINUTE('ANALISE AGENTE'!$G7),0)),3,IF(OR(TIME(HOUR(TX5),MINUTE(TX5),0)=TIME(HOUR('ANALISE AGENTE'!$H7),MINUTE('ANALISE AGENTE'!$H7),0),TIME(HOUR(TX5),MINUTE(TX5),0)=TIME(HOUR('ANALISE AGENTE'!$I7),MINUTE('ANALISE AGENTE'!$I7),0)),2,0))))</f>
        <v>0</v>
      </c>
      <c r="TY6" s="30">
        <f>IF(OR(TIME(HOUR(TY5),MINUTE(TY5),0)=TIME(HOUR('ANALISE AGENTE'!$C7),MINUTE('ANALISE AGENTE'!$C7),0),TIME(HOUR(TY5),MINUTE(TY5),0)=TIME(HOUR('ANALISE AGENTE'!$J7),MINUTE('ANALISE AGENTE'!$J7),0)),1,IF(OR(TIME(HOUR(TY5),MINUTE(TY5),0)=TIME(HOUR('ANALISE AGENTE'!$D7),MINUTE('ANALISE AGENTE'!$D7),0),TIME(HOUR(TY5),MINUTE(TY5),0)=TIME(HOUR('ANALISE AGENTE'!$E7),MINUTE('ANALISE AGENTE'!$E7),0)),2,IF(OR(TIME(HOUR(TY5),MINUTE(TY5),0)=TIME(HOUR('ANALISE AGENTE'!$F7),MINUTE('ANALISE AGENTE'!$F7),0),TIME(HOUR(TY5),MINUTE(TY5),0)=TIME(HOUR('ANALISE AGENTE'!$G7),MINUTE('ANALISE AGENTE'!$G7),0)),3,IF(OR(TIME(HOUR(TY5),MINUTE(TY5),0)=TIME(HOUR('ANALISE AGENTE'!$H7),MINUTE('ANALISE AGENTE'!$H7),0),TIME(HOUR(TY5),MINUTE(TY5),0)=TIME(HOUR('ANALISE AGENTE'!$I7),MINUTE('ANALISE AGENTE'!$I7),0)),2,0))))</f>
        <v>0</v>
      </c>
      <c r="TZ6" s="30">
        <f>IF(OR(TIME(HOUR(TZ5),MINUTE(TZ5),0)=TIME(HOUR('ANALISE AGENTE'!$C7),MINUTE('ANALISE AGENTE'!$C7),0),TIME(HOUR(TZ5),MINUTE(TZ5),0)=TIME(HOUR('ANALISE AGENTE'!$J7),MINUTE('ANALISE AGENTE'!$J7),0)),1,IF(OR(TIME(HOUR(TZ5),MINUTE(TZ5),0)=TIME(HOUR('ANALISE AGENTE'!$D7),MINUTE('ANALISE AGENTE'!$D7),0),TIME(HOUR(TZ5),MINUTE(TZ5),0)=TIME(HOUR('ANALISE AGENTE'!$E7),MINUTE('ANALISE AGENTE'!$E7),0)),2,IF(OR(TIME(HOUR(TZ5),MINUTE(TZ5),0)=TIME(HOUR('ANALISE AGENTE'!$F7),MINUTE('ANALISE AGENTE'!$F7),0),TIME(HOUR(TZ5),MINUTE(TZ5),0)=TIME(HOUR('ANALISE AGENTE'!$G7),MINUTE('ANALISE AGENTE'!$G7),0)),3,IF(OR(TIME(HOUR(TZ5),MINUTE(TZ5),0)=TIME(HOUR('ANALISE AGENTE'!$H7),MINUTE('ANALISE AGENTE'!$H7),0),TIME(HOUR(TZ5),MINUTE(TZ5),0)=TIME(HOUR('ANALISE AGENTE'!$I7),MINUTE('ANALISE AGENTE'!$I7),0)),2,0))))</f>
        <v>0</v>
      </c>
      <c r="UA6" s="30">
        <f>IF(OR(TIME(HOUR(UA5),MINUTE(UA5),0)=TIME(HOUR('ANALISE AGENTE'!$C7),MINUTE('ANALISE AGENTE'!$C7),0),TIME(HOUR(UA5),MINUTE(UA5),0)=TIME(HOUR('ANALISE AGENTE'!$J7),MINUTE('ANALISE AGENTE'!$J7),0)),1,IF(OR(TIME(HOUR(UA5),MINUTE(UA5),0)=TIME(HOUR('ANALISE AGENTE'!$D7),MINUTE('ANALISE AGENTE'!$D7),0),TIME(HOUR(UA5),MINUTE(UA5),0)=TIME(HOUR('ANALISE AGENTE'!$E7),MINUTE('ANALISE AGENTE'!$E7),0)),2,IF(OR(TIME(HOUR(UA5),MINUTE(UA5),0)=TIME(HOUR('ANALISE AGENTE'!$F7),MINUTE('ANALISE AGENTE'!$F7),0),TIME(HOUR(UA5),MINUTE(UA5),0)=TIME(HOUR('ANALISE AGENTE'!$G7),MINUTE('ANALISE AGENTE'!$G7),0)),3,IF(OR(TIME(HOUR(UA5),MINUTE(UA5),0)=TIME(HOUR('ANALISE AGENTE'!$H7),MINUTE('ANALISE AGENTE'!$H7),0),TIME(HOUR(UA5),MINUTE(UA5),0)=TIME(HOUR('ANALISE AGENTE'!$I7),MINUTE('ANALISE AGENTE'!$I7),0)),2,0))))</f>
        <v>0</v>
      </c>
      <c r="UB6" s="30">
        <f>IF(OR(TIME(HOUR(UB5),MINUTE(UB5),0)=TIME(HOUR('ANALISE AGENTE'!$C7),MINUTE('ANALISE AGENTE'!$C7),0),TIME(HOUR(UB5),MINUTE(UB5),0)=TIME(HOUR('ANALISE AGENTE'!$J7),MINUTE('ANALISE AGENTE'!$J7),0)),1,IF(OR(TIME(HOUR(UB5),MINUTE(UB5),0)=TIME(HOUR('ANALISE AGENTE'!$D7),MINUTE('ANALISE AGENTE'!$D7),0),TIME(HOUR(UB5),MINUTE(UB5),0)=TIME(HOUR('ANALISE AGENTE'!$E7),MINUTE('ANALISE AGENTE'!$E7),0)),2,IF(OR(TIME(HOUR(UB5),MINUTE(UB5),0)=TIME(HOUR('ANALISE AGENTE'!$F7),MINUTE('ANALISE AGENTE'!$F7),0),TIME(HOUR(UB5),MINUTE(UB5),0)=TIME(HOUR('ANALISE AGENTE'!$G7),MINUTE('ANALISE AGENTE'!$G7),0)),3,IF(OR(TIME(HOUR(UB5),MINUTE(UB5),0)=TIME(HOUR('ANALISE AGENTE'!$H7),MINUTE('ANALISE AGENTE'!$H7),0),TIME(HOUR(UB5),MINUTE(UB5),0)=TIME(HOUR('ANALISE AGENTE'!$I7),MINUTE('ANALISE AGENTE'!$I7),0)),2,0))))</f>
        <v>0</v>
      </c>
      <c r="UC6" s="30">
        <f>IF(OR(TIME(HOUR(UC5),MINUTE(UC5),0)=TIME(HOUR('ANALISE AGENTE'!$C7),MINUTE('ANALISE AGENTE'!$C7),0),TIME(HOUR(UC5),MINUTE(UC5),0)=TIME(HOUR('ANALISE AGENTE'!$J7),MINUTE('ANALISE AGENTE'!$J7),0)),1,IF(OR(TIME(HOUR(UC5),MINUTE(UC5),0)=TIME(HOUR('ANALISE AGENTE'!$D7),MINUTE('ANALISE AGENTE'!$D7),0),TIME(HOUR(UC5),MINUTE(UC5),0)=TIME(HOUR('ANALISE AGENTE'!$E7),MINUTE('ANALISE AGENTE'!$E7),0)),2,IF(OR(TIME(HOUR(UC5),MINUTE(UC5),0)=TIME(HOUR('ANALISE AGENTE'!$F7),MINUTE('ANALISE AGENTE'!$F7),0),TIME(HOUR(UC5),MINUTE(UC5),0)=TIME(HOUR('ANALISE AGENTE'!$G7),MINUTE('ANALISE AGENTE'!$G7),0)),3,IF(OR(TIME(HOUR(UC5),MINUTE(UC5),0)=TIME(HOUR('ANALISE AGENTE'!$H7),MINUTE('ANALISE AGENTE'!$H7),0),TIME(HOUR(UC5),MINUTE(UC5),0)=TIME(HOUR('ANALISE AGENTE'!$I7),MINUTE('ANALISE AGENTE'!$I7),0)),2,0))))</f>
        <v>0</v>
      </c>
      <c r="UD6" s="30">
        <f>IF(OR(TIME(HOUR(UD5),MINUTE(UD5),0)=TIME(HOUR('ANALISE AGENTE'!$C7),MINUTE('ANALISE AGENTE'!$C7),0),TIME(HOUR(UD5),MINUTE(UD5),0)=TIME(HOUR('ANALISE AGENTE'!$J7),MINUTE('ANALISE AGENTE'!$J7),0)),1,IF(OR(TIME(HOUR(UD5),MINUTE(UD5),0)=TIME(HOUR('ANALISE AGENTE'!$D7),MINUTE('ANALISE AGENTE'!$D7),0),TIME(HOUR(UD5),MINUTE(UD5),0)=TIME(HOUR('ANALISE AGENTE'!$E7),MINUTE('ANALISE AGENTE'!$E7),0)),2,IF(OR(TIME(HOUR(UD5),MINUTE(UD5),0)=TIME(HOUR('ANALISE AGENTE'!$F7),MINUTE('ANALISE AGENTE'!$F7),0),TIME(HOUR(UD5),MINUTE(UD5),0)=TIME(HOUR('ANALISE AGENTE'!$G7),MINUTE('ANALISE AGENTE'!$G7),0)),3,IF(OR(TIME(HOUR(UD5),MINUTE(UD5),0)=TIME(HOUR('ANALISE AGENTE'!$H7),MINUTE('ANALISE AGENTE'!$H7),0),TIME(HOUR(UD5),MINUTE(UD5),0)=TIME(HOUR('ANALISE AGENTE'!$I7),MINUTE('ANALISE AGENTE'!$I7),0)),2,0))))</f>
        <v>0</v>
      </c>
      <c r="UE6" s="30">
        <f>IF(OR(TIME(HOUR(UE5),MINUTE(UE5),0)=TIME(HOUR('ANALISE AGENTE'!$C7),MINUTE('ANALISE AGENTE'!$C7),0),TIME(HOUR(UE5),MINUTE(UE5),0)=TIME(HOUR('ANALISE AGENTE'!$J7),MINUTE('ANALISE AGENTE'!$J7),0)),1,IF(OR(TIME(HOUR(UE5),MINUTE(UE5),0)=TIME(HOUR('ANALISE AGENTE'!$D7),MINUTE('ANALISE AGENTE'!$D7),0),TIME(HOUR(UE5),MINUTE(UE5),0)=TIME(HOUR('ANALISE AGENTE'!$E7),MINUTE('ANALISE AGENTE'!$E7),0)),2,IF(OR(TIME(HOUR(UE5),MINUTE(UE5),0)=TIME(HOUR('ANALISE AGENTE'!$F7),MINUTE('ANALISE AGENTE'!$F7),0),TIME(HOUR(UE5),MINUTE(UE5),0)=TIME(HOUR('ANALISE AGENTE'!$G7),MINUTE('ANALISE AGENTE'!$G7),0)),3,IF(OR(TIME(HOUR(UE5),MINUTE(UE5),0)=TIME(HOUR('ANALISE AGENTE'!$H7),MINUTE('ANALISE AGENTE'!$H7),0),TIME(HOUR(UE5),MINUTE(UE5),0)=TIME(HOUR('ANALISE AGENTE'!$I7),MINUTE('ANALISE AGENTE'!$I7),0)),2,0))))</f>
        <v>0</v>
      </c>
      <c r="UF6" s="30">
        <f>IF(OR(TIME(HOUR(UF5),MINUTE(UF5),0)=TIME(HOUR('ANALISE AGENTE'!$C7),MINUTE('ANALISE AGENTE'!$C7),0),TIME(HOUR(UF5),MINUTE(UF5),0)=TIME(HOUR('ANALISE AGENTE'!$J7),MINUTE('ANALISE AGENTE'!$J7),0)),1,IF(OR(TIME(HOUR(UF5),MINUTE(UF5),0)=TIME(HOUR('ANALISE AGENTE'!$D7),MINUTE('ANALISE AGENTE'!$D7),0),TIME(HOUR(UF5),MINUTE(UF5),0)=TIME(HOUR('ANALISE AGENTE'!$E7),MINUTE('ANALISE AGENTE'!$E7),0)),2,IF(OR(TIME(HOUR(UF5),MINUTE(UF5),0)=TIME(HOUR('ANALISE AGENTE'!$F7),MINUTE('ANALISE AGENTE'!$F7),0),TIME(HOUR(UF5),MINUTE(UF5),0)=TIME(HOUR('ANALISE AGENTE'!$G7),MINUTE('ANALISE AGENTE'!$G7),0)),3,IF(OR(TIME(HOUR(UF5),MINUTE(UF5),0)=TIME(HOUR('ANALISE AGENTE'!$H7),MINUTE('ANALISE AGENTE'!$H7),0),TIME(HOUR(UF5),MINUTE(UF5),0)=TIME(HOUR('ANALISE AGENTE'!$I7),MINUTE('ANALISE AGENTE'!$I7),0)),2,0))))</f>
        <v>0</v>
      </c>
      <c r="UG6" s="30">
        <f>IF(OR(TIME(HOUR(UG5),MINUTE(UG5),0)=TIME(HOUR('ANALISE AGENTE'!$C7),MINUTE('ANALISE AGENTE'!$C7),0),TIME(HOUR(UG5),MINUTE(UG5),0)=TIME(HOUR('ANALISE AGENTE'!$J7),MINUTE('ANALISE AGENTE'!$J7),0)),1,IF(OR(TIME(HOUR(UG5),MINUTE(UG5),0)=TIME(HOUR('ANALISE AGENTE'!$D7),MINUTE('ANALISE AGENTE'!$D7),0),TIME(HOUR(UG5),MINUTE(UG5),0)=TIME(HOUR('ANALISE AGENTE'!$E7),MINUTE('ANALISE AGENTE'!$E7),0)),2,IF(OR(TIME(HOUR(UG5),MINUTE(UG5),0)=TIME(HOUR('ANALISE AGENTE'!$F7),MINUTE('ANALISE AGENTE'!$F7),0),TIME(HOUR(UG5),MINUTE(UG5),0)=TIME(HOUR('ANALISE AGENTE'!$G7),MINUTE('ANALISE AGENTE'!$G7),0)),3,IF(OR(TIME(HOUR(UG5),MINUTE(UG5),0)=TIME(HOUR('ANALISE AGENTE'!$H7),MINUTE('ANALISE AGENTE'!$H7),0),TIME(HOUR(UG5),MINUTE(UG5),0)=TIME(HOUR('ANALISE AGENTE'!$I7),MINUTE('ANALISE AGENTE'!$I7),0)),2,0))))</f>
        <v>0</v>
      </c>
      <c r="UH6" s="30">
        <f>IF(OR(TIME(HOUR(UH5),MINUTE(UH5),0)=TIME(HOUR('ANALISE AGENTE'!$C7),MINUTE('ANALISE AGENTE'!$C7),0),TIME(HOUR(UH5),MINUTE(UH5),0)=TIME(HOUR('ANALISE AGENTE'!$J7),MINUTE('ANALISE AGENTE'!$J7),0)),1,IF(OR(TIME(HOUR(UH5),MINUTE(UH5),0)=TIME(HOUR('ANALISE AGENTE'!$D7),MINUTE('ANALISE AGENTE'!$D7),0),TIME(HOUR(UH5),MINUTE(UH5),0)=TIME(HOUR('ANALISE AGENTE'!$E7),MINUTE('ANALISE AGENTE'!$E7),0)),2,IF(OR(TIME(HOUR(UH5),MINUTE(UH5),0)=TIME(HOUR('ANALISE AGENTE'!$F7),MINUTE('ANALISE AGENTE'!$F7),0),TIME(HOUR(UH5),MINUTE(UH5),0)=TIME(HOUR('ANALISE AGENTE'!$G7),MINUTE('ANALISE AGENTE'!$G7),0)),3,IF(OR(TIME(HOUR(UH5),MINUTE(UH5),0)=TIME(HOUR('ANALISE AGENTE'!$H7),MINUTE('ANALISE AGENTE'!$H7),0),TIME(HOUR(UH5),MINUTE(UH5),0)=TIME(HOUR('ANALISE AGENTE'!$I7),MINUTE('ANALISE AGENTE'!$I7),0)),2,0))))</f>
        <v>0</v>
      </c>
      <c r="UI6" s="30">
        <f>IF(OR(TIME(HOUR(UI5),MINUTE(UI5),0)=TIME(HOUR('ANALISE AGENTE'!$C7),MINUTE('ANALISE AGENTE'!$C7),0),TIME(HOUR(UI5),MINUTE(UI5),0)=TIME(HOUR('ANALISE AGENTE'!$J7),MINUTE('ANALISE AGENTE'!$J7),0)),1,IF(OR(TIME(HOUR(UI5),MINUTE(UI5),0)=TIME(HOUR('ANALISE AGENTE'!$D7),MINUTE('ANALISE AGENTE'!$D7),0),TIME(HOUR(UI5),MINUTE(UI5),0)=TIME(HOUR('ANALISE AGENTE'!$E7),MINUTE('ANALISE AGENTE'!$E7),0)),2,IF(OR(TIME(HOUR(UI5),MINUTE(UI5),0)=TIME(HOUR('ANALISE AGENTE'!$F7),MINUTE('ANALISE AGENTE'!$F7),0),TIME(HOUR(UI5),MINUTE(UI5),0)=TIME(HOUR('ANALISE AGENTE'!$G7),MINUTE('ANALISE AGENTE'!$G7),0)),3,IF(OR(TIME(HOUR(UI5),MINUTE(UI5),0)=TIME(HOUR('ANALISE AGENTE'!$H7),MINUTE('ANALISE AGENTE'!$H7),0),TIME(HOUR(UI5),MINUTE(UI5),0)=TIME(HOUR('ANALISE AGENTE'!$I7),MINUTE('ANALISE AGENTE'!$I7),0)),2,0))))</f>
        <v>0</v>
      </c>
      <c r="UJ6" s="30">
        <f>IF(OR(TIME(HOUR(UJ5),MINUTE(UJ5),0)=TIME(HOUR('ANALISE AGENTE'!$C7),MINUTE('ANALISE AGENTE'!$C7),0),TIME(HOUR(UJ5),MINUTE(UJ5),0)=TIME(HOUR('ANALISE AGENTE'!$J7),MINUTE('ANALISE AGENTE'!$J7),0)),1,IF(OR(TIME(HOUR(UJ5),MINUTE(UJ5),0)=TIME(HOUR('ANALISE AGENTE'!$D7),MINUTE('ANALISE AGENTE'!$D7),0),TIME(HOUR(UJ5),MINUTE(UJ5),0)=TIME(HOUR('ANALISE AGENTE'!$E7),MINUTE('ANALISE AGENTE'!$E7),0)),2,IF(OR(TIME(HOUR(UJ5),MINUTE(UJ5),0)=TIME(HOUR('ANALISE AGENTE'!$F7),MINUTE('ANALISE AGENTE'!$F7),0),TIME(HOUR(UJ5),MINUTE(UJ5),0)=TIME(HOUR('ANALISE AGENTE'!$G7),MINUTE('ANALISE AGENTE'!$G7),0)),3,IF(OR(TIME(HOUR(UJ5),MINUTE(UJ5),0)=TIME(HOUR('ANALISE AGENTE'!$H7),MINUTE('ANALISE AGENTE'!$H7),0),TIME(HOUR(UJ5),MINUTE(UJ5),0)=TIME(HOUR('ANALISE AGENTE'!$I7),MINUTE('ANALISE AGENTE'!$I7),0)),2,0))))</f>
        <v>0</v>
      </c>
      <c r="UK6" s="30">
        <f>IF(OR(TIME(HOUR(UK5),MINUTE(UK5),0)=TIME(HOUR('ANALISE AGENTE'!$C7),MINUTE('ANALISE AGENTE'!$C7),0),TIME(HOUR(UK5),MINUTE(UK5),0)=TIME(HOUR('ANALISE AGENTE'!$J7),MINUTE('ANALISE AGENTE'!$J7),0)),1,IF(OR(TIME(HOUR(UK5),MINUTE(UK5),0)=TIME(HOUR('ANALISE AGENTE'!$D7),MINUTE('ANALISE AGENTE'!$D7),0),TIME(HOUR(UK5),MINUTE(UK5),0)=TIME(HOUR('ANALISE AGENTE'!$E7),MINUTE('ANALISE AGENTE'!$E7),0)),2,IF(OR(TIME(HOUR(UK5),MINUTE(UK5),0)=TIME(HOUR('ANALISE AGENTE'!$F7),MINUTE('ANALISE AGENTE'!$F7),0),TIME(HOUR(UK5),MINUTE(UK5),0)=TIME(HOUR('ANALISE AGENTE'!$G7),MINUTE('ANALISE AGENTE'!$G7),0)),3,IF(OR(TIME(HOUR(UK5),MINUTE(UK5),0)=TIME(HOUR('ANALISE AGENTE'!$H7),MINUTE('ANALISE AGENTE'!$H7),0),TIME(HOUR(UK5),MINUTE(UK5),0)=TIME(HOUR('ANALISE AGENTE'!$I7),MINUTE('ANALISE AGENTE'!$I7),0)),2,0))))</f>
        <v>0</v>
      </c>
      <c r="UL6" s="30">
        <f>IF(OR(TIME(HOUR(UL5),MINUTE(UL5),0)=TIME(HOUR('ANALISE AGENTE'!$C7),MINUTE('ANALISE AGENTE'!$C7),0),TIME(HOUR(UL5),MINUTE(UL5),0)=TIME(HOUR('ANALISE AGENTE'!$J7),MINUTE('ANALISE AGENTE'!$J7),0)),1,IF(OR(TIME(HOUR(UL5),MINUTE(UL5),0)=TIME(HOUR('ANALISE AGENTE'!$D7),MINUTE('ANALISE AGENTE'!$D7),0),TIME(HOUR(UL5),MINUTE(UL5),0)=TIME(HOUR('ANALISE AGENTE'!$E7),MINUTE('ANALISE AGENTE'!$E7),0)),2,IF(OR(TIME(HOUR(UL5),MINUTE(UL5),0)=TIME(HOUR('ANALISE AGENTE'!$F7),MINUTE('ANALISE AGENTE'!$F7),0),TIME(HOUR(UL5),MINUTE(UL5),0)=TIME(HOUR('ANALISE AGENTE'!$G7),MINUTE('ANALISE AGENTE'!$G7),0)),3,IF(OR(TIME(HOUR(UL5),MINUTE(UL5),0)=TIME(HOUR('ANALISE AGENTE'!$H7),MINUTE('ANALISE AGENTE'!$H7),0),TIME(HOUR(UL5),MINUTE(UL5),0)=TIME(HOUR('ANALISE AGENTE'!$I7),MINUTE('ANALISE AGENTE'!$I7),0)),2,0))))</f>
        <v>0</v>
      </c>
      <c r="UM6" s="30">
        <f>IF(OR(TIME(HOUR(UM5),MINUTE(UM5),0)=TIME(HOUR('ANALISE AGENTE'!$C7),MINUTE('ANALISE AGENTE'!$C7),0),TIME(HOUR(UM5),MINUTE(UM5),0)=TIME(HOUR('ANALISE AGENTE'!$J7),MINUTE('ANALISE AGENTE'!$J7),0)),1,IF(OR(TIME(HOUR(UM5),MINUTE(UM5),0)=TIME(HOUR('ANALISE AGENTE'!$D7),MINUTE('ANALISE AGENTE'!$D7),0),TIME(HOUR(UM5),MINUTE(UM5),0)=TIME(HOUR('ANALISE AGENTE'!$E7),MINUTE('ANALISE AGENTE'!$E7),0)),2,IF(OR(TIME(HOUR(UM5),MINUTE(UM5),0)=TIME(HOUR('ANALISE AGENTE'!$F7),MINUTE('ANALISE AGENTE'!$F7),0),TIME(HOUR(UM5),MINUTE(UM5),0)=TIME(HOUR('ANALISE AGENTE'!$G7),MINUTE('ANALISE AGENTE'!$G7),0)),3,IF(OR(TIME(HOUR(UM5),MINUTE(UM5),0)=TIME(HOUR('ANALISE AGENTE'!$H7),MINUTE('ANALISE AGENTE'!$H7),0),TIME(HOUR(UM5),MINUTE(UM5),0)=TIME(HOUR('ANALISE AGENTE'!$I7),MINUTE('ANALISE AGENTE'!$I7),0)),2,0))))</f>
        <v>0</v>
      </c>
      <c r="UN6" s="30">
        <f>IF(OR(TIME(HOUR(UN5),MINUTE(UN5),0)=TIME(HOUR('ANALISE AGENTE'!$C7),MINUTE('ANALISE AGENTE'!$C7),0),TIME(HOUR(UN5),MINUTE(UN5),0)=TIME(HOUR('ANALISE AGENTE'!$J7),MINUTE('ANALISE AGENTE'!$J7),0)),1,IF(OR(TIME(HOUR(UN5),MINUTE(UN5),0)=TIME(HOUR('ANALISE AGENTE'!$D7),MINUTE('ANALISE AGENTE'!$D7),0),TIME(HOUR(UN5),MINUTE(UN5),0)=TIME(HOUR('ANALISE AGENTE'!$E7),MINUTE('ANALISE AGENTE'!$E7),0)),2,IF(OR(TIME(HOUR(UN5),MINUTE(UN5),0)=TIME(HOUR('ANALISE AGENTE'!$F7),MINUTE('ANALISE AGENTE'!$F7),0),TIME(HOUR(UN5),MINUTE(UN5),0)=TIME(HOUR('ANALISE AGENTE'!$G7),MINUTE('ANALISE AGENTE'!$G7),0)),3,IF(OR(TIME(HOUR(UN5),MINUTE(UN5),0)=TIME(HOUR('ANALISE AGENTE'!$H7),MINUTE('ANALISE AGENTE'!$H7),0),TIME(HOUR(UN5),MINUTE(UN5),0)=TIME(HOUR('ANALISE AGENTE'!$I7),MINUTE('ANALISE AGENTE'!$I7),0)),2,0))))</f>
        <v>0</v>
      </c>
      <c r="UO6" s="30">
        <f>IF(OR(TIME(HOUR(UO5),MINUTE(UO5),0)=TIME(HOUR('ANALISE AGENTE'!$C7),MINUTE('ANALISE AGENTE'!$C7),0),TIME(HOUR(UO5),MINUTE(UO5),0)=TIME(HOUR('ANALISE AGENTE'!$J7),MINUTE('ANALISE AGENTE'!$J7),0)),1,IF(OR(TIME(HOUR(UO5),MINUTE(UO5),0)=TIME(HOUR('ANALISE AGENTE'!$D7),MINUTE('ANALISE AGENTE'!$D7),0),TIME(HOUR(UO5),MINUTE(UO5),0)=TIME(HOUR('ANALISE AGENTE'!$E7),MINUTE('ANALISE AGENTE'!$E7),0)),2,IF(OR(TIME(HOUR(UO5),MINUTE(UO5),0)=TIME(HOUR('ANALISE AGENTE'!$F7),MINUTE('ANALISE AGENTE'!$F7),0),TIME(HOUR(UO5),MINUTE(UO5),0)=TIME(HOUR('ANALISE AGENTE'!$G7),MINUTE('ANALISE AGENTE'!$G7),0)),3,IF(OR(TIME(HOUR(UO5),MINUTE(UO5),0)=TIME(HOUR('ANALISE AGENTE'!$H7),MINUTE('ANALISE AGENTE'!$H7),0),TIME(HOUR(UO5),MINUTE(UO5),0)=TIME(HOUR('ANALISE AGENTE'!$I7),MINUTE('ANALISE AGENTE'!$I7),0)),2,0))))</f>
        <v>0</v>
      </c>
      <c r="UP6" s="30">
        <f>IF(OR(TIME(HOUR(UP5),MINUTE(UP5),0)=TIME(HOUR('ANALISE AGENTE'!$C7),MINUTE('ANALISE AGENTE'!$C7),0),TIME(HOUR(UP5),MINUTE(UP5),0)=TIME(HOUR('ANALISE AGENTE'!$J7),MINUTE('ANALISE AGENTE'!$J7),0)),1,IF(OR(TIME(HOUR(UP5),MINUTE(UP5),0)=TIME(HOUR('ANALISE AGENTE'!$D7),MINUTE('ANALISE AGENTE'!$D7),0),TIME(HOUR(UP5),MINUTE(UP5),0)=TIME(HOUR('ANALISE AGENTE'!$E7),MINUTE('ANALISE AGENTE'!$E7),0)),2,IF(OR(TIME(HOUR(UP5),MINUTE(UP5),0)=TIME(HOUR('ANALISE AGENTE'!$F7),MINUTE('ANALISE AGENTE'!$F7),0),TIME(HOUR(UP5),MINUTE(UP5),0)=TIME(HOUR('ANALISE AGENTE'!$G7),MINUTE('ANALISE AGENTE'!$G7),0)),3,IF(OR(TIME(HOUR(UP5),MINUTE(UP5),0)=TIME(HOUR('ANALISE AGENTE'!$H7),MINUTE('ANALISE AGENTE'!$H7),0),TIME(HOUR(UP5),MINUTE(UP5),0)=TIME(HOUR('ANALISE AGENTE'!$I7),MINUTE('ANALISE AGENTE'!$I7),0)),2,0))))</f>
        <v>0</v>
      </c>
      <c r="UQ6" s="30">
        <f>IF(OR(TIME(HOUR(UQ5),MINUTE(UQ5),0)=TIME(HOUR('ANALISE AGENTE'!$C7),MINUTE('ANALISE AGENTE'!$C7),0),TIME(HOUR(UQ5),MINUTE(UQ5),0)=TIME(HOUR('ANALISE AGENTE'!$J7),MINUTE('ANALISE AGENTE'!$J7),0)),1,IF(OR(TIME(HOUR(UQ5),MINUTE(UQ5),0)=TIME(HOUR('ANALISE AGENTE'!$D7),MINUTE('ANALISE AGENTE'!$D7),0),TIME(HOUR(UQ5),MINUTE(UQ5),0)=TIME(HOUR('ANALISE AGENTE'!$E7),MINUTE('ANALISE AGENTE'!$E7),0)),2,IF(OR(TIME(HOUR(UQ5),MINUTE(UQ5),0)=TIME(HOUR('ANALISE AGENTE'!$F7),MINUTE('ANALISE AGENTE'!$F7),0),TIME(HOUR(UQ5),MINUTE(UQ5),0)=TIME(HOUR('ANALISE AGENTE'!$G7),MINUTE('ANALISE AGENTE'!$G7),0)),3,IF(OR(TIME(HOUR(UQ5),MINUTE(UQ5),0)=TIME(HOUR('ANALISE AGENTE'!$H7),MINUTE('ANALISE AGENTE'!$H7),0),TIME(HOUR(UQ5),MINUTE(UQ5),0)=TIME(HOUR('ANALISE AGENTE'!$I7),MINUTE('ANALISE AGENTE'!$I7),0)),2,0))))</f>
        <v>0</v>
      </c>
      <c r="UR6" s="30">
        <f>IF(OR(TIME(HOUR(UR5),MINUTE(UR5),0)=TIME(HOUR('ANALISE AGENTE'!$C7),MINUTE('ANALISE AGENTE'!$C7),0),TIME(HOUR(UR5),MINUTE(UR5),0)=TIME(HOUR('ANALISE AGENTE'!$J7),MINUTE('ANALISE AGENTE'!$J7),0)),1,IF(OR(TIME(HOUR(UR5),MINUTE(UR5),0)=TIME(HOUR('ANALISE AGENTE'!$D7),MINUTE('ANALISE AGENTE'!$D7),0),TIME(HOUR(UR5),MINUTE(UR5),0)=TIME(HOUR('ANALISE AGENTE'!$E7),MINUTE('ANALISE AGENTE'!$E7),0)),2,IF(OR(TIME(HOUR(UR5),MINUTE(UR5),0)=TIME(HOUR('ANALISE AGENTE'!$F7),MINUTE('ANALISE AGENTE'!$F7),0),TIME(HOUR(UR5),MINUTE(UR5),0)=TIME(HOUR('ANALISE AGENTE'!$G7),MINUTE('ANALISE AGENTE'!$G7),0)),3,IF(OR(TIME(HOUR(UR5),MINUTE(UR5),0)=TIME(HOUR('ANALISE AGENTE'!$H7),MINUTE('ANALISE AGENTE'!$H7),0),TIME(HOUR(UR5),MINUTE(UR5),0)=TIME(HOUR('ANALISE AGENTE'!$I7),MINUTE('ANALISE AGENTE'!$I7),0)),2,0))))</f>
        <v>0</v>
      </c>
      <c r="US6" s="30">
        <f>IF(OR(TIME(HOUR(US5),MINUTE(US5),0)=TIME(HOUR('ANALISE AGENTE'!$C7),MINUTE('ANALISE AGENTE'!$C7),0),TIME(HOUR(US5),MINUTE(US5),0)=TIME(HOUR('ANALISE AGENTE'!$J7),MINUTE('ANALISE AGENTE'!$J7),0)),1,IF(OR(TIME(HOUR(US5),MINUTE(US5),0)=TIME(HOUR('ANALISE AGENTE'!$D7),MINUTE('ANALISE AGENTE'!$D7),0),TIME(HOUR(US5),MINUTE(US5),0)=TIME(HOUR('ANALISE AGENTE'!$E7),MINUTE('ANALISE AGENTE'!$E7),0)),2,IF(OR(TIME(HOUR(US5),MINUTE(US5),0)=TIME(HOUR('ANALISE AGENTE'!$F7),MINUTE('ANALISE AGENTE'!$F7),0),TIME(HOUR(US5),MINUTE(US5),0)=TIME(HOUR('ANALISE AGENTE'!$G7),MINUTE('ANALISE AGENTE'!$G7),0)),3,IF(OR(TIME(HOUR(US5),MINUTE(US5),0)=TIME(HOUR('ANALISE AGENTE'!$H7),MINUTE('ANALISE AGENTE'!$H7),0),TIME(HOUR(US5),MINUTE(US5),0)=TIME(HOUR('ANALISE AGENTE'!$I7),MINUTE('ANALISE AGENTE'!$I7),0)),2,0))))</f>
        <v>0</v>
      </c>
      <c r="UT6" s="30">
        <f>IF(OR(TIME(HOUR(UT5),MINUTE(UT5),0)=TIME(HOUR('ANALISE AGENTE'!$C7),MINUTE('ANALISE AGENTE'!$C7),0),TIME(HOUR(UT5),MINUTE(UT5),0)=TIME(HOUR('ANALISE AGENTE'!$J7),MINUTE('ANALISE AGENTE'!$J7),0)),1,IF(OR(TIME(HOUR(UT5),MINUTE(UT5),0)=TIME(HOUR('ANALISE AGENTE'!$D7),MINUTE('ANALISE AGENTE'!$D7),0),TIME(HOUR(UT5),MINUTE(UT5),0)=TIME(HOUR('ANALISE AGENTE'!$E7),MINUTE('ANALISE AGENTE'!$E7),0)),2,IF(OR(TIME(HOUR(UT5),MINUTE(UT5),0)=TIME(HOUR('ANALISE AGENTE'!$F7),MINUTE('ANALISE AGENTE'!$F7),0),TIME(HOUR(UT5),MINUTE(UT5),0)=TIME(HOUR('ANALISE AGENTE'!$G7),MINUTE('ANALISE AGENTE'!$G7),0)),3,IF(OR(TIME(HOUR(UT5),MINUTE(UT5),0)=TIME(HOUR('ANALISE AGENTE'!$H7),MINUTE('ANALISE AGENTE'!$H7),0),TIME(HOUR(UT5),MINUTE(UT5),0)=TIME(HOUR('ANALISE AGENTE'!$I7),MINUTE('ANALISE AGENTE'!$I7),0)),2,0))))</f>
        <v>0</v>
      </c>
      <c r="UU6" s="30">
        <f>IF(OR(TIME(HOUR(UU5),MINUTE(UU5),0)=TIME(HOUR('ANALISE AGENTE'!$C7),MINUTE('ANALISE AGENTE'!$C7),0),TIME(HOUR(UU5),MINUTE(UU5),0)=TIME(HOUR('ANALISE AGENTE'!$J7),MINUTE('ANALISE AGENTE'!$J7),0)),1,IF(OR(TIME(HOUR(UU5),MINUTE(UU5),0)=TIME(HOUR('ANALISE AGENTE'!$D7),MINUTE('ANALISE AGENTE'!$D7),0),TIME(HOUR(UU5),MINUTE(UU5),0)=TIME(HOUR('ANALISE AGENTE'!$E7),MINUTE('ANALISE AGENTE'!$E7),0)),2,IF(OR(TIME(HOUR(UU5),MINUTE(UU5),0)=TIME(HOUR('ANALISE AGENTE'!$F7),MINUTE('ANALISE AGENTE'!$F7),0),TIME(HOUR(UU5),MINUTE(UU5),0)=TIME(HOUR('ANALISE AGENTE'!$G7),MINUTE('ANALISE AGENTE'!$G7),0)),3,IF(OR(TIME(HOUR(UU5),MINUTE(UU5),0)=TIME(HOUR('ANALISE AGENTE'!$H7),MINUTE('ANALISE AGENTE'!$H7),0),TIME(HOUR(UU5),MINUTE(UU5),0)=TIME(HOUR('ANALISE AGENTE'!$I7),MINUTE('ANALISE AGENTE'!$I7),0)),2,0))))</f>
        <v>0</v>
      </c>
      <c r="UV6" s="30">
        <f>IF(OR(TIME(HOUR(UV5),MINUTE(UV5),0)=TIME(HOUR('ANALISE AGENTE'!$C7),MINUTE('ANALISE AGENTE'!$C7),0),TIME(HOUR(UV5),MINUTE(UV5),0)=TIME(HOUR('ANALISE AGENTE'!$J7),MINUTE('ANALISE AGENTE'!$J7),0)),1,IF(OR(TIME(HOUR(UV5),MINUTE(UV5),0)=TIME(HOUR('ANALISE AGENTE'!$D7),MINUTE('ANALISE AGENTE'!$D7),0),TIME(HOUR(UV5),MINUTE(UV5),0)=TIME(HOUR('ANALISE AGENTE'!$E7),MINUTE('ANALISE AGENTE'!$E7),0)),2,IF(OR(TIME(HOUR(UV5),MINUTE(UV5),0)=TIME(HOUR('ANALISE AGENTE'!$F7),MINUTE('ANALISE AGENTE'!$F7),0),TIME(HOUR(UV5),MINUTE(UV5),0)=TIME(HOUR('ANALISE AGENTE'!$G7),MINUTE('ANALISE AGENTE'!$G7),0)),3,IF(OR(TIME(HOUR(UV5),MINUTE(UV5),0)=TIME(HOUR('ANALISE AGENTE'!$H7),MINUTE('ANALISE AGENTE'!$H7),0),TIME(HOUR(UV5),MINUTE(UV5),0)=TIME(HOUR('ANALISE AGENTE'!$I7),MINUTE('ANALISE AGENTE'!$I7),0)),2,0))))</f>
        <v>0</v>
      </c>
      <c r="UW6" s="30">
        <f>IF(OR(TIME(HOUR(UW5),MINUTE(UW5),0)=TIME(HOUR('ANALISE AGENTE'!$C7),MINUTE('ANALISE AGENTE'!$C7),0),TIME(HOUR(UW5),MINUTE(UW5),0)=TIME(HOUR('ANALISE AGENTE'!$J7),MINUTE('ANALISE AGENTE'!$J7),0)),1,IF(OR(TIME(HOUR(UW5),MINUTE(UW5),0)=TIME(HOUR('ANALISE AGENTE'!$D7),MINUTE('ANALISE AGENTE'!$D7),0),TIME(HOUR(UW5),MINUTE(UW5),0)=TIME(HOUR('ANALISE AGENTE'!$E7),MINUTE('ANALISE AGENTE'!$E7),0)),2,IF(OR(TIME(HOUR(UW5),MINUTE(UW5),0)=TIME(HOUR('ANALISE AGENTE'!$F7),MINUTE('ANALISE AGENTE'!$F7),0),TIME(HOUR(UW5),MINUTE(UW5),0)=TIME(HOUR('ANALISE AGENTE'!$G7),MINUTE('ANALISE AGENTE'!$G7),0)),3,IF(OR(TIME(HOUR(UW5),MINUTE(UW5),0)=TIME(HOUR('ANALISE AGENTE'!$H7),MINUTE('ANALISE AGENTE'!$H7),0),TIME(HOUR(UW5),MINUTE(UW5),0)=TIME(HOUR('ANALISE AGENTE'!$I7),MINUTE('ANALISE AGENTE'!$I7),0)),2,0))))</f>
        <v>0</v>
      </c>
      <c r="UX6" s="30">
        <f>IF(OR(TIME(HOUR(UX5),MINUTE(UX5),0)=TIME(HOUR('ANALISE AGENTE'!$C7),MINUTE('ANALISE AGENTE'!$C7),0),TIME(HOUR(UX5),MINUTE(UX5),0)=TIME(HOUR('ANALISE AGENTE'!$J7),MINUTE('ANALISE AGENTE'!$J7),0)),1,IF(OR(TIME(HOUR(UX5),MINUTE(UX5),0)=TIME(HOUR('ANALISE AGENTE'!$D7),MINUTE('ANALISE AGENTE'!$D7),0),TIME(HOUR(UX5),MINUTE(UX5),0)=TIME(HOUR('ANALISE AGENTE'!$E7),MINUTE('ANALISE AGENTE'!$E7),0)),2,IF(OR(TIME(HOUR(UX5),MINUTE(UX5),0)=TIME(HOUR('ANALISE AGENTE'!$F7),MINUTE('ANALISE AGENTE'!$F7),0),TIME(HOUR(UX5),MINUTE(UX5),0)=TIME(HOUR('ANALISE AGENTE'!$G7),MINUTE('ANALISE AGENTE'!$G7),0)),3,IF(OR(TIME(HOUR(UX5),MINUTE(UX5),0)=TIME(HOUR('ANALISE AGENTE'!$H7),MINUTE('ANALISE AGENTE'!$H7),0),TIME(HOUR(UX5),MINUTE(UX5),0)=TIME(HOUR('ANALISE AGENTE'!$I7),MINUTE('ANALISE AGENTE'!$I7),0)),2,0))))</f>
        <v>0</v>
      </c>
      <c r="UY6" s="30">
        <f>IF(OR(TIME(HOUR(UY5),MINUTE(UY5),0)=TIME(HOUR('ANALISE AGENTE'!$C7),MINUTE('ANALISE AGENTE'!$C7),0),TIME(HOUR(UY5),MINUTE(UY5),0)=TIME(HOUR('ANALISE AGENTE'!$J7),MINUTE('ANALISE AGENTE'!$J7),0)),1,IF(OR(TIME(HOUR(UY5),MINUTE(UY5),0)=TIME(HOUR('ANALISE AGENTE'!$D7),MINUTE('ANALISE AGENTE'!$D7),0),TIME(HOUR(UY5),MINUTE(UY5),0)=TIME(HOUR('ANALISE AGENTE'!$E7),MINUTE('ANALISE AGENTE'!$E7),0)),2,IF(OR(TIME(HOUR(UY5),MINUTE(UY5),0)=TIME(HOUR('ANALISE AGENTE'!$F7),MINUTE('ANALISE AGENTE'!$F7),0),TIME(HOUR(UY5),MINUTE(UY5),0)=TIME(HOUR('ANALISE AGENTE'!$G7),MINUTE('ANALISE AGENTE'!$G7),0)),3,IF(OR(TIME(HOUR(UY5),MINUTE(UY5),0)=TIME(HOUR('ANALISE AGENTE'!$H7),MINUTE('ANALISE AGENTE'!$H7),0),TIME(HOUR(UY5),MINUTE(UY5),0)=TIME(HOUR('ANALISE AGENTE'!$I7),MINUTE('ANALISE AGENTE'!$I7),0)),2,0))))</f>
        <v>0</v>
      </c>
      <c r="UZ6" s="30">
        <f>IF(OR(TIME(HOUR(UZ5),MINUTE(UZ5),0)=TIME(HOUR('ANALISE AGENTE'!$C7),MINUTE('ANALISE AGENTE'!$C7),0),TIME(HOUR(UZ5),MINUTE(UZ5),0)=TIME(HOUR('ANALISE AGENTE'!$J7),MINUTE('ANALISE AGENTE'!$J7),0)),1,IF(OR(TIME(HOUR(UZ5),MINUTE(UZ5),0)=TIME(HOUR('ANALISE AGENTE'!$D7),MINUTE('ANALISE AGENTE'!$D7),0),TIME(HOUR(UZ5),MINUTE(UZ5),0)=TIME(HOUR('ANALISE AGENTE'!$E7),MINUTE('ANALISE AGENTE'!$E7),0)),2,IF(OR(TIME(HOUR(UZ5),MINUTE(UZ5),0)=TIME(HOUR('ANALISE AGENTE'!$F7),MINUTE('ANALISE AGENTE'!$F7),0),TIME(HOUR(UZ5),MINUTE(UZ5),0)=TIME(HOUR('ANALISE AGENTE'!$G7),MINUTE('ANALISE AGENTE'!$G7),0)),3,IF(OR(TIME(HOUR(UZ5),MINUTE(UZ5),0)=TIME(HOUR('ANALISE AGENTE'!$H7),MINUTE('ANALISE AGENTE'!$H7),0),TIME(HOUR(UZ5),MINUTE(UZ5),0)=TIME(HOUR('ANALISE AGENTE'!$I7),MINUTE('ANALISE AGENTE'!$I7),0)),2,0))))</f>
        <v>0</v>
      </c>
      <c r="VA6" s="30">
        <f>IF(OR(TIME(HOUR(VA5),MINUTE(VA5),0)=TIME(HOUR('ANALISE AGENTE'!$C7),MINUTE('ANALISE AGENTE'!$C7),0),TIME(HOUR(VA5),MINUTE(VA5),0)=TIME(HOUR('ANALISE AGENTE'!$J7),MINUTE('ANALISE AGENTE'!$J7),0)),1,IF(OR(TIME(HOUR(VA5),MINUTE(VA5),0)=TIME(HOUR('ANALISE AGENTE'!$D7),MINUTE('ANALISE AGENTE'!$D7),0),TIME(HOUR(VA5),MINUTE(VA5),0)=TIME(HOUR('ANALISE AGENTE'!$E7),MINUTE('ANALISE AGENTE'!$E7),0)),2,IF(OR(TIME(HOUR(VA5),MINUTE(VA5),0)=TIME(HOUR('ANALISE AGENTE'!$F7),MINUTE('ANALISE AGENTE'!$F7),0),TIME(HOUR(VA5),MINUTE(VA5),0)=TIME(HOUR('ANALISE AGENTE'!$G7),MINUTE('ANALISE AGENTE'!$G7),0)),3,IF(OR(TIME(HOUR(VA5),MINUTE(VA5),0)=TIME(HOUR('ANALISE AGENTE'!$H7),MINUTE('ANALISE AGENTE'!$H7),0),TIME(HOUR(VA5),MINUTE(VA5),0)=TIME(HOUR('ANALISE AGENTE'!$I7),MINUTE('ANALISE AGENTE'!$I7),0)),2,0))))</f>
        <v>0</v>
      </c>
      <c r="VB6" s="30">
        <f>IF(OR(TIME(HOUR(VB5),MINUTE(VB5),0)=TIME(HOUR('ANALISE AGENTE'!$C7),MINUTE('ANALISE AGENTE'!$C7),0),TIME(HOUR(VB5),MINUTE(VB5),0)=TIME(HOUR('ANALISE AGENTE'!$J7),MINUTE('ANALISE AGENTE'!$J7),0)),1,IF(OR(TIME(HOUR(VB5),MINUTE(VB5),0)=TIME(HOUR('ANALISE AGENTE'!$D7),MINUTE('ANALISE AGENTE'!$D7),0),TIME(HOUR(VB5),MINUTE(VB5),0)=TIME(HOUR('ANALISE AGENTE'!$E7),MINUTE('ANALISE AGENTE'!$E7),0)),2,IF(OR(TIME(HOUR(VB5),MINUTE(VB5),0)=TIME(HOUR('ANALISE AGENTE'!$F7),MINUTE('ANALISE AGENTE'!$F7),0),TIME(HOUR(VB5),MINUTE(VB5),0)=TIME(HOUR('ANALISE AGENTE'!$G7),MINUTE('ANALISE AGENTE'!$G7),0)),3,IF(OR(TIME(HOUR(VB5),MINUTE(VB5),0)=TIME(HOUR('ANALISE AGENTE'!$H7),MINUTE('ANALISE AGENTE'!$H7),0),TIME(HOUR(VB5),MINUTE(VB5),0)=TIME(HOUR('ANALISE AGENTE'!$I7),MINUTE('ANALISE AGENTE'!$I7),0)),2,0))))</f>
        <v>0</v>
      </c>
      <c r="VC6" s="30">
        <f>IF(OR(TIME(HOUR(VC5),MINUTE(VC5),0)=TIME(HOUR('ANALISE AGENTE'!$C7),MINUTE('ANALISE AGENTE'!$C7),0),TIME(HOUR(VC5),MINUTE(VC5),0)=TIME(HOUR('ANALISE AGENTE'!$J7),MINUTE('ANALISE AGENTE'!$J7),0)),1,IF(OR(TIME(HOUR(VC5),MINUTE(VC5),0)=TIME(HOUR('ANALISE AGENTE'!$D7),MINUTE('ANALISE AGENTE'!$D7),0),TIME(HOUR(VC5),MINUTE(VC5),0)=TIME(HOUR('ANALISE AGENTE'!$E7),MINUTE('ANALISE AGENTE'!$E7),0)),2,IF(OR(TIME(HOUR(VC5),MINUTE(VC5),0)=TIME(HOUR('ANALISE AGENTE'!$F7),MINUTE('ANALISE AGENTE'!$F7),0),TIME(HOUR(VC5),MINUTE(VC5),0)=TIME(HOUR('ANALISE AGENTE'!$G7),MINUTE('ANALISE AGENTE'!$G7),0)),3,IF(OR(TIME(HOUR(VC5),MINUTE(VC5),0)=TIME(HOUR('ANALISE AGENTE'!$H7),MINUTE('ANALISE AGENTE'!$H7),0),TIME(HOUR(VC5),MINUTE(VC5),0)=TIME(HOUR('ANALISE AGENTE'!$I7),MINUTE('ANALISE AGENTE'!$I7),0)),2,0))))</f>
        <v>0</v>
      </c>
      <c r="VD6" s="30">
        <f>IF(OR(TIME(HOUR(VD5),MINUTE(VD5),0)=TIME(HOUR('ANALISE AGENTE'!$C7),MINUTE('ANALISE AGENTE'!$C7),0),TIME(HOUR(VD5),MINUTE(VD5),0)=TIME(HOUR('ANALISE AGENTE'!$J7),MINUTE('ANALISE AGENTE'!$J7),0)),1,IF(OR(TIME(HOUR(VD5),MINUTE(VD5),0)=TIME(HOUR('ANALISE AGENTE'!$D7),MINUTE('ANALISE AGENTE'!$D7),0),TIME(HOUR(VD5),MINUTE(VD5),0)=TIME(HOUR('ANALISE AGENTE'!$E7),MINUTE('ANALISE AGENTE'!$E7),0)),2,IF(OR(TIME(HOUR(VD5),MINUTE(VD5),0)=TIME(HOUR('ANALISE AGENTE'!$F7),MINUTE('ANALISE AGENTE'!$F7),0),TIME(HOUR(VD5),MINUTE(VD5),0)=TIME(HOUR('ANALISE AGENTE'!$G7),MINUTE('ANALISE AGENTE'!$G7),0)),3,IF(OR(TIME(HOUR(VD5),MINUTE(VD5),0)=TIME(HOUR('ANALISE AGENTE'!$H7),MINUTE('ANALISE AGENTE'!$H7),0),TIME(HOUR(VD5),MINUTE(VD5),0)=TIME(HOUR('ANALISE AGENTE'!$I7),MINUTE('ANALISE AGENTE'!$I7),0)),2,0))))</f>
        <v>0</v>
      </c>
      <c r="VE6" s="30">
        <f>IF(OR(TIME(HOUR(VE5),MINUTE(VE5),0)=TIME(HOUR('ANALISE AGENTE'!$C7),MINUTE('ANALISE AGENTE'!$C7),0),TIME(HOUR(VE5),MINUTE(VE5),0)=TIME(HOUR('ANALISE AGENTE'!$J7),MINUTE('ANALISE AGENTE'!$J7),0)),1,IF(OR(TIME(HOUR(VE5),MINUTE(VE5),0)=TIME(HOUR('ANALISE AGENTE'!$D7),MINUTE('ANALISE AGENTE'!$D7),0),TIME(HOUR(VE5),MINUTE(VE5),0)=TIME(HOUR('ANALISE AGENTE'!$E7),MINUTE('ANALISE AGENTE'!$E7),0)),2,IF(OR(TIME(HOUR(VE5),MINUTE(VE5),0)=TIME(HOUR('ANALISE AGENTE'!$F7),MINUTE('ANALISE AGENTE'!$F7),0),TIME(HOUR(VE5),MINUTE(VE5),0)=TIME(HOUR('ANALISE AGENTE'!$G7),MINUTE('ANALISE AGENTE'!$G7),0)),3,IF(OR(TIME(HOUR(VE5),MINUTE(VE5),0)=TIME(HOUR('ANALISE AGENTE'!$H7),MINUTE('ANALISE AGENTE'!$H7),0),TIME(HOUR(VE5),MINUTE(VE5),0)=TIME(HOUR('ANALISE AGENTE'!$I7),MINUTE('ANALISE AGENTE'!$I7),0)),2,0))))</f>
        <v>0</v>
      </c>
      <c r="VF6" s="30">
        <f>IF(OR(TIME(HOUR(VF5),MINUTE(VF5),0)=TIME(HOUR('ANALISE AGENTE'!$C7),MINUTE('ANALISE AGENTE'!$C7),0),TIME(HOUR(VF5),MINUTE(VF5),0)=TIME(HOUR('ANALISE AGENTE'!$J7),MINUTE('ANALISE AGENTE'!$J7),0)),1,IF(OR(TIME(HOUR(VF5),MINUTE(VF5),0)=TIME(HOUR('ANALISE AGENTE'!$D7),MINUTE('ANALISE AGENTE'!$D7),0),TIME(HOUR(VF5),MINUTE(VF5),0)=TIME(HOUR('ANALISE AGENTE'!$E7),MINUTE('ANALISE AGENTE'!$E7),0)),2,IF(OR(TIME(HOUR(VF5),MINUTE(VF5),0)=TIME(HOUR('ANALISE AGENTE'!$F7),MINUTE('ANALISE AGENTE'!$F7),0),TIME(HOUR(VF5),MINUTE(VF5),0)=TIME(HOUR('ANALISE AGENTE'!$G7),MINUTE('ANALISE AGENTE'!$G7),0)),3,IF(OR(TIME(HOUR(VF5),MINUTE(VF5),0)=TIME(HOUR('ANALISE AGENTE'!$H7),MINUTE('ANALISE AGENTE'!$H7),0),TIME(HOUR(VF5),MINUTE(VF5),0)=TIME(HOUR('ANALISE AGENTE'!$I7),MINUTE('ANALISE AGENTE'!$I7),0)),2,0))))</f>
        <v>0</v>
      </c>
      <c r="VG6" s="30">
        <f>IF(OR(TIME(HOUR(VG5),MINUTE(VG5),0)=TIME(HOUR('ANALISE AGENTE'!$C7),MINUTE('ANALISE AGENTE'!$C7),0),TIME(HOUR(VG5),MINUTE(VG5),0)=TIME(HOUR('ANALISE AGENTE'!$J7),MINUTE('ANALISE AGENTE'!$J7),0)),1,IF(OR(TIME(HOUR(VG5),MINUTE(VG5),0)=TIME(HOUR('ANALISE AGENTE'!$D7),MINUTE('ANALISE AGENTE'!$D7),0),TIME(HOUR(VG5),MINUTE(VG5),0)=TIME(HOUR('ANALISE AGENTE'!$E7),MINUTE('ANALISE AGENTE'!$E7),0)),2,IF(OR(TIME(HOUR(VG5),MINUTE(VG5),0)=TIME(HOUR('ANALISE AGENTE'!$F7),MINUTE('ANALISE AGENTE'!$F7),0),TIME(HOUR(VG5),MINUTE(VG5),0)=TIME(HOUR('ANALISE AGENTE'!$G7),MINUTE('ANALISE AGENTE'!$G7),0)),3,IF(OR(TIME(HOUR(VG5),MINUTE(VG5),0)=TIME(HOUR('ANALISE AGENTE'!$H7),MINUTE('ANALISE AGENTE'!$H7),0),TIME(HOUR(VG5),MINUTE(VG5),0)=TIME(HOUR('ANALISE AGENTE'!$I7),MINUTE('ANALISE AGENTE'!$I7),0)),2,0))))</f>
        <v>0</v>
      </c>
      <c r="VH6" s="30">
        <f>IF(OR(TIME(HOUR(VH5),MINUTE(VH5),0)=TIME(HOUR('ANALISE AGENTE'!$C7),MINUTE('ANALISE AGENTE'!$C7),0),TIME(HOUR(VH5),MINUTE(VH5),0)=TIME(HOUR('ANALISE AGENTE'!$J7),MINUTE('ANALISE AGENTE'!$J7),0)),1,IF(OR(TIME(HOUR(VH5),MINUTE(VH5),0)=TIME(HOUR('ANALISE AGENTE'!$D7),MINUTE('ANALISE AGENTE'!$D7),0),TIME(HOUR(VH5),MINUTE(VH5),0)=TIME(HOUR('ANALISE AGENTE'!$E7),MINUTE('ANALISE AGENTE'!$E7),0)),2,IF(OR(TIME(HOUR(VH5),MINUTE(VH5),0)=TIME(HOUR('ANALISE AGENTE'!$F7),MINUTE('ANALISE AGENTE'!$F7),0),TIME(HOUR(VH5),MINUTE(VH5),0)=TIME(HOUR('ANALISE AGENTE'!$G7),MINUTE('ANALISE AGENTE'!$G7),0)),3,IF(OR(TIME(HOUR(VH5),MINUTE(VH5),0)=TIME(HOUR('ANALISE AGENTE'!$H7),MINUTE('ANALISE AGENTE'!$H7),0),TIME(HOUR(VH5),MINUTE(VH5),0)=TIME(HOUR('ANALISE AGENTE'!$I7),MINUTE('ANALISE AGENTE'!$I7),0)),2,0))))</f>
        <v>0</v>
      </c>
      <c r="VI6" s="30">
        <f>IF(OR(TIME(HOUR(VI5),MINUTE(VI5),0)=TIME(HOUR('ANALISE AGENTE'!$C7),MINUTE('ANALISE AGENTE'!$C7),0),TIME(HOUR(VI5),MINUTE(VI5),0)=TIME(HOUR('ANALISE AGENTE'!$J7),MINUTE('ANALISE AGENTE'!$J7),0)),1,IF(OR(TIME(HOUR(VI5),MINUTE(VI5),0)=TIME(HOUR('ANALISE AGENTE'!$D7),MINUTE('ANALISE AGENTE'!$D7),0),TIME(HOUR(VI5),MINUTE(VI5),0)=TIME(HOUR('ANALISE AGENTE'!$E7),MINUTE('ANALISE AGENTE'!$E7),0)),2,IF(OR(TIME(HOUR(VI5),MINUTE(VI5),0)=TIME(HOUR('ANALISE AGENTE'!$F7),MINUTE('ANALISE AGENTE'!$F7),0),TIME(HOUR(VI5),MINUTE(VI5),0)=TIME(HOUR('ANALISE AGENTE'!$G7),MINUTE('ANALISE AGENTE'!$G7),0)),3,IF(OR(TIME(HOUR(VI5),MINUTE(VI5),0)=TIME(HOUR('ANALISE AGENTE'!$H7),MINUTE('ANALISE AGENTE'!$H7),0),TIME(HOUR(VI5),MINUTE(VI5),0)=TIME(HOUR('ANALISE AGENTE'!$I7),MINUTE('ANALISE AGENTE'!$I7),0)),2,0))))</f>
        <v>0</v>
      </c>
      <c r="VJ6" s="30">
        <f>IF(OR(TIME(HOUR(VJ5),MINUTE(VJ5),0)=TIME(HOUR('ANALISE AGENTE'!$C7),MINUTE('ANALISE AGENTE'!$C7),0),TIME(HOUR(VJ5),MINUTE(VJ5),0)=TIME(HOUR('ANALISE AGENTE'!$J7),MINUTE('ANALISE AGENTE'!$J7),0)),1,IF(OR(TIME(HOUR(VJ5),MINUTE(VJ5),0)=TIME(HOUR('ANALISE AGENTE'!$D7),MINUTE('ANALISE AGENTE'!$D7),0),TIME(HOUR(VJ5),MINUTE(VJ5),0)=TIME(HOUR('ANALISE AGENTE'!$E7),MINUTE('ANALISE AGENTE'!$E7),0)),2,IF(OR(TIME(HOUR(VJ5),MINUTE(VJ5),0)=TIME(HOUR('ANALISE AGENTE'!$F7),MINUTE('ANALISE AGENTE'!$F7),0),TIME(HOUR(VJ5),MINUTE(VJ5),0)=TIME(HOUR('ANALISE AGENTE'!$G7),MINUTE('ANALISE AGENTE'!$G7),0)),3,IF(OR(TIME(HOUR(VJ5),MINUTE(VJ5),0)=TIME(HOUR('ANALISE AGENTE'!$H7),MINUTE('ANALISE AGENTE'!$H7),0),TIME(HOUR(VJ5),MINUTE(VJ5),0)=TIME(HOUR('ANALISE AGENTE'!$I7),MINUTE('ANALISE AGENTE'!$I7),0)),2,0))))</f>
        <v>0</v>
      </c>
      <c r="VK6" s="30">
        <f>IF(OR(TIME(HOUR(VK5),MINUTE(VK5),0)=TIME(HOUR('ANALISE AGENTE'!$C7),MINUTE('ANALISE AGENTE'!$C7),0),TIME(HOUR(VK5),MINUTE(VK5),0)=TIME(HOUR('ANALISE AGENTE'!$J7),MINUTE('ANALISE AGENTE'!$J7),0)),1,IF(OR(TIME(HOUR(VK5),MINUTE(VK5),0)=TIME(HOUR('ANALISE AGENTE'!$D7),MINUTE('ANALISE AGENTE'!$D7),0),TIME(HOUR(VK5),MINUTE(VK5),0)=TIME(HOUR('ANALISE AGENTE'!$E7),MINUTE('ANALISE AGENTE'!$E7),0)),2,IF(OR(TIME(HOUR(VK5),MINUTE(VK5),0)=TIME(HOUR('ANALISE AGENTE'!$F7),MINUTE('ANALISE AGENTE'!$F7),0),TIME(HOUR(VK5),MINUTE(VK5),0)=TIME(HOUR('ANALISE AGENTE'!$G7),MINUTE('ANALISE AGENTE'!$G7),0)),3,IF(OR(TIME(HOUR(VK5),MINUTE(VK5),0)=TIME(HOUR('ANALISE AGENTE'!$H7),MINUTE('ANALISE AGENTE'!$H7),0),TIME(HOUR(VK5),MINUTE(VK5),0)=TIME(HOUR('ANALISE AGENTE'!$I7),MINUTE('ANALISE AGENTE'!$I7),0)),2,0))))</f>
        <v>0</v>
      </c>
      <c r="VL6" s="30">
        <f>IF(OR(TIME(HOUR(VL5),MINUTE(VL5),0)=TIME(HOUR('ANALISE AGENTE'!$C7),MINUTE('ANALISE AGENTE'!$C7),0),TIME(HOUR(VL5),MINUTE(VL5),0)=TIME(HOUR('ANALISE AGENTE'!$J7),MINUTE('ANALISE AGENTE'!$J7),0)),1,IF(OR(TIME(HOUR(VL5),MINUTE(VL5),0)=TIME(HOUR('ANALISE AGENTE'!$D7),MINUTE('ANALISE AGENTE'!$D7),0),TIME(HOUR(VL5),MINUTE(VL5),0)=TIME(HOUR('ANALISE AGENTE'!$E7),MINUTE('ANALISE AGENTE'!$E7),0)),2,IF(OR(TIME(HOUR(VL5),MINUTE(VL5),0)=TIME(HOUR('ANALISE AGENTE'!$F7),MINUTE('ANALISE AGENTE'!$F7),0),TIME(HOUR(VL5),MINUTE(VL5),0)=TIME(HOUR('ANALISE AGENTE'!$G7),MINUTE('ANALISE AGENTE'!$G7),0)),3,IF(OR(TIME(HOUR(VL5),MINUTE(VL5),0)=TIME(HOUR('ANALISE AGENTE'!$H7),MINUTE('ANALISE AGENTE'!$H7),0),TIME(HOUR(VL5),MINUTE(VL5),0)=TIME(HOUR('ANALISE AGENTE'!$I7),MINUTE('ANALISE AGENTE'!$I7),0)),2,0))))</f>
        <v>0</v>
      </c>
      <c r="VM6" s="30">
        <f>IF(OR(TIME(HOUR(VM5),MINUTE(VM5),0)=TIME(HOUR('ANALISE AGENTE'!$C7),MINUTE('ANALISE AGENTE'!$C7),0),TIME(HOUR(VM5),MINUTE(VM5),0)=TIME(HOUR('ANALISE AGENTE'!$J7),MINUTE('ANALISE AGENTE'!$J7),0)),1,IF(OR(TIME(HOUR(VM5),MINUTE(VM5),0)=TIME(HOUR('ANALISE AGENTE'!$D7),MINUTE('ANALISE AGENTE'!$D7),0),TIME(HOUR(VM5),MINUTE(VM5),0)=TIME(HOUR('ANALISE AGENTE'!$E7),MINUTE('ANALISE AGENTE'!$E7),0)),2,IF(OR(TIME(HOUR(VM5),MINUTE(VM5),0)=TIME(HOUR('ANALISE AGENTE'!$F7),MINUTE('ANALISE AGENTE'!$F7),0),TIME(HOUR(VM5),MINUTE(VM5),0)=TIME(HOUR('ANALISE AGENTE'!$G7),MINUTE('ANALISE AGENTE'!$G7),0)),3,IF(OR(TIME(HOUR(VM5),MINUTE(VM5),0)=TIME(HOUR('ANALISE AGENTE'!$H7),MINUTE('ANALISE AGENTE'!$H7),0),TIME(HOUR(VM5),MINUTE(VM5),0)=TIME(HOUR('ANALISE AGENTE'!$I7),MINUTE('ANALISE AGENTE'!$I7),0)),2,0))))</f>
        <v>0</v>
      </c>
      <c r="VN6" s="30">
        <f>IF(OR(TIME(HOUR(VN5),MINUTE(VN5),0)=TIME(HOUR('ANALISE AGENTE'!$C7),MINUTE('ANALISE AGENTE'!$C7),0),TIME(HOUR(VN5),MINUTE(VN5),0)=TIME(HOUR('ANALISE AGENTE'!$J7),MINUTE('ANALISE AGENTE'!$J7),0)),1,IF(OR(TIME(HOUR(VN5),MINUTE(VN5),0)=TIME(HOUR('ANALISE AGENTE'!$D7),MINUTE('ANALISE AGENTE'!$D7),0),TIME(HOUR(VN5),MINUTE(VN5),0)=TIME(HOUR('ANALISE AGENTE'!$E7),MINUTE('ANALISE AGENTE'!$E7),0)),2,IF(OR(TIME(HOUR(VN5),MINUTE(VN5),0)=TIME(HOUR('ANALISE AGENTE'!$F7),MINUTE('ANALISE AGENTE'!$F7),0),TIME(HOUR(VN5),MINUTE(VN5),0)=TIME(HOUR('ANALISE AGENTE'!$G7),MINUTE('ANALISE AGENTE'!$G7),0)),3,IF(OR(TIME(HOUR(VN5),MINUTE(VN5),0)=TIME(HOUR('ANALISE AGENTE'!$H7),MINUTE('ANALISE AGENTE'!$H7),0),TIME(HOUR(VN5),MINUTE(VN5),0)=TIME(HOUR('ANALISE AGENTE'!$I7),MINUTE('ANALISE AGENTE'!$I7),0)),2,0))))</f>
        <v>0</v>
      </c>
      <c r="VO6" s="30">
        <f>IF(OR(TIME(HOUR(VO5),MINUTE(VO5),0)=TIME(HOUR('ANALISE AGENTE'!$C7),MINUTE('ANALISE AGENTE'!$C7),0),TIME(HOUR(VO5),MINUTE(VO5),0)=TIME(HOUR('ANALISE AGENTE'!$J7),MINUTE('ANALISE AGENTE'!$J7),0)),1,IF(OR(TIME(HOUR(VO5),MINUTE(VO5),0)=TIME(HOUR('ANALISE AGENTE'!$D7),MINUTE('ANALISE AGENTE'!$D7),0),TIME(HOUR(VO5),MINUTE(VO5),0)=TIME(HOUR('ANALISE AGENTE'!$E7),MINUTE('ANALISE AGENTE'!$E7),0)),2,IF(OR(TIME(HOUR(VO5),MINUTE(VO5),0)=TIME(HOUR('ANALISE AGENTE'!$F7),MINUTE('ANALISE AGENTE'!$F7),0),TIME(HOUR(VO5),MINUTE(VO5),0)=TIME(HOUR('ANALISE AGENTE'!$G7),MINUTE('ANALISE AGENTE'!$G7),0)),3,IF(OR(TIME(HOUR(VO5),MINUTE(VO5),0)=TIME(HOUR('ANALISE AGENTE'!$H7),MINUTE('ANALISE AGENTE'!$H7),0),TIME(HOUR(VO5),MINUTE(VO5),0)=TIME(HOUR('ANALISE AGENTE'!$I7),MINUTE('ANALISE AGENTE'!$I7),0)),2,0))))</f>
        <v>0</v>
      </c>
      <c r="VP6" s="30">
        <f>IF(OR(TIME(HOUR(VP5),MINUTE(VP5),0)=TIME(HOUR('ANALISE AGENTE'!$C7),MINUTE('ANALISE AGENTE'!$C7),0),TIME(HOUR(VP5),MINUTE(VP5),0)=TIME(HOUR('ANALISE AGENTE'!$J7),MINUTE('ANALISE AGENTE'!$J7),0)),1,IF(OR(TIME(HOUR(VP5),MINUTE(VP5),0)=TIME(HOUR('ANALISE AGENTE'!$D7),MINUTE('ANALISE AGENTE'!$D7),0),TIME(HOUR(VP5),MINUTE(VP5),0)=TIME(HOUR('ANALISE AGENTE'!$E7),MINUTE('ANALISE AGENTE'!$E7),0)),2,IF(OR(TIME(HOUR(VP5),MINUTE(VP5),0)=TIME(HOUR('ANALISE AGENTE'!$F7),MINUTE('ANALISE AGENTE'!$F7),0),TIME(HOUR(VP5),MINUTE(VP5),0)=TIME(HOUR('ANALISE AGENTE'!$G7),MINUTE('ANALISE AGENTE'!$G7),0)),3,IF(OR(TIME(HOUR(VP5),MINUTE(VP5),0)=TIME(HOUR('ANALISE AGENTE'!$H7),MINUTE('ANALISE AGENTE'!$H7),0),TIME(HOUR(VP5),MINUTE(VP5),0)=TIME(HOUR('ANALISE AGENTE'!$I7),MINUTE('ANALISE AGENTE'!$I7),0)),2,0))))</f>
        <v>0</v>
      </c>
      <c r="VQ6" s="30">
        <f>IF(OR(TIME(HOUR(VQ5),MINUTE(VQ5),0)=TIME(HOUR('ANALISE AGENTE'!$C7),MINUTE('ANALISE AGENTE'!$C7),0),TIME(HOUR(VQ5),MINUTE(VQ5),0)=TIME(HOUR('ANALISE AGENTE'!$J7),MINUTE('ANALISE AGENTE'!$J7),0)),1,IF(OR(TIME(HOUR(VQ5),MINUTE(VQ5),0)=TIME(HOUR('ANALISE AGENTE'!$D7),MINUTE('ANALISE AGENTE'!$D7),0),TIME(HOUR(VQ5),MINUTE(VQ5),0)=TIME(HOUR('ANALISE AGENTE'!$E7),MINUTE('ANALISE AGENTE'!$E7),0)),2,IF(OR(TIME(HOUR(VQ5),MINUTE(VQ5),0)=TIME(HOUR('ANALISE AGENTE'!$F7),MINUTE('ANALISE AGENTE'!$F7),0),TIME(HOUR(VQ5),MINUTE(VQ5),0)=TIME(HOUR('ANALISE AGENTE'!$G7),MINUTE('ANALISE AGENTE'!$G7),0)),3,IF(OR(TIME(HOUR(VQ5),MINUTE(VQ5),0)=TIME(HOUR('ANALISE AGENTE'!$H7),MINUTE('ANALISE AGENTE'!$H7),0),TIME(HOUR(VQ5),MINUTE(VQ5),0)=TIME(HOUR('ANALISE AGENTE'!$I7),MINUTE('ANALISE AGENTE'!$I7),0)),2,0))))</f>
        <v>0</v>
      </c>
      <c r="VR6" s="30">
        <f>IF(OR(TIME(HOUR(VR5),MINUTE(VR5),0)=TIME(HOUR('ANALISE AGENTE'!$C7),MINUTE('ANALISE AGENTE'!$C7),0),TIME(HOUR(VR5),MINUTE(VR5),0)=TIME(HOUR('ANALISE AGENTE'!$J7),MINUTE('ANALISE AGENTE'!$J7),0)),1,IF(OR(TIME(HOUR(VR5),MINUTE(VR5),0)=TIME(HOUR('ANALISE AGENTE'!$D7),MINUTE('ANALISE AGENTE'!$D7),0),TIME(HOUR(VR5),MINUTE(VR5),0)=TIME(HOUR('ANALISE AGENTE'!$E7),MINUTE('ANALISE AGENTE'!$E7),0)),2,IF(OR(TIME(HOUR(VR5),MINUTE(VR5),0)=TIME(HOUR('ANALISE AGENTE'!$F7),MINUTE('ANALISE AGENTE'!$F7),0),TIME(HOUR(VR5),MINUTE(VR5),0)=TIME(HOUR('ANALISE AGENTE'!$G7),MINUTE('ANALISE AGENTE'!$G7),0)),3,IF(OR(TIME(HOUR(VR5),MINUTE(VR5),0)=TIME(HOUR('ANALISE AGENTE'!$H7),MINUTE('ANALISE AGENTE'!$H7),0),TIME(HOUR(VR5),MINUTE(VR5),0)=TIME(HOUR('ANALISE AGENTE'!$I7),MINUTE('ANALISE AGENTE'!$I7),0)),2,0))))</f>
        <v>0</v>
      </c>
      <c r="VS6" s="30">
        <f>IF(OR(TIME(HOUR(VS5),MINUTE(VS5),0)=TIME(HOUR('ANALISE AGENTE'!$C7),MINUTE('ANALISE AGENTE'!$C7),0),TIME(HOUR(VS5),MINUTE(VS5),0)=TIME(HOUR('ANALISE AGENTE'!$J7),MINUTE('ANALISE AGENTE'!$J7),0)),1,IF(OR(TIME(HOUR(VS5),MINUTE(VS5),0)=TIME(HOUR('ANALISE AGENTE'!$D7),MINUTE('ANALISE AGENTE'!$D7),0),TIME(HOUR(VS5),MINUTE(VS5),0)=TIME(HOUR('ANALISE AGENTE'!$E7),MINUTE('ANALISE AGENTE'!$E7),0)),2,IF(OR(TIME(HOUR(VS5),MINUTE(VS5),0)=TIME(HOUR('ANALISE AGENTE'!$F7),MINUTE('ANALISE AGENTE'!$F7),0),TIME(HOUR(VS5),MINUTE(VS5),0)=TIME(HOUR('ANALISE AGENTE'!$G7),MINUTE('ANALISE AGENTE'!$G7),0)),3,IF(OR(TIME(HOUR(VS5),MINUTE(VS5),0)=TIME(HOUR('ANALISE AGENTE'!$H7),MINUTE('ANALISE AGENTE'!$H7),0),TIME(HOUR(VS5),MINUTE(VS5),0)=TIME(HOUR('ANALISE AGENTE'!$I7),MINUTE('ANALISE AGENTE'!$I7),0)),2,0))))</f>
        <v>0</v>
      </c>
      <c r="VT6" s="30">
        <f>IF(OR(TIME(HOUR(VT5),MINUTE(VT5),0)=TIME(HOUR('ANALISE AGENTE'!$C7),MINUTE('ANALISE AGENTE'!$C7),0),TIME(HOUR(VT5),MINUTE(VT5),0)=TIME(HOUR('ANALISE AGENTE'!$J7),MINUTE('ANALISE AGENTE'!$J7),0)),1,IF(OR(TIME(HOUR(VT5),MINUTE(VT5),0)=TIME(HOUR('ANALISE AGENTE'!$D7),MINUTE('ANALISE AGENTE'!$D7),0),TIME(HOUR(VT5),MINUTE(VT5),0)=TIME(HOUR('ANALISE AGENTE'!$E7),MINUTE('ANALISE AGENTE'!$E7),0)),2,IF(OR(TIME(HOUR(VT5),MINUTE(VT5),0)=TIME(HOUR('ANALISE AGENTE'!$F7),MINUTE('ANALISE AGENTE'!$F7),0),TIME(HOUR(VT5),MINUTE(VT5),0)=TIME(HOUR('ANALISE AGENTE'!$G7),MINUTE('ANALISE AGENTE'!$G7),0)),3,IF(OR(TIME(HOUR(VT5),MINUTE(VT5),0)=TIME(HOUR('ANALISE AGENTE'!$H7),MINUTE('ANALISE AGENTE'!$H7),0),TIME(HOUR(VT5),MINUTE(VT5),0)=TIME(HOUR('ANALISE AGENTE'!$I7),MINUTE('ANALISE AGENTE'!$I7),0)),2,0))))</f>
        <v>0</v>
      </c>
      <c r="VU6" s="30">
        <f>IF(OR(TIME(HOUR(VU5),MINUTE(VU5),0)=TIME(HOUR('ANALISE AGENTE'!$C7),MINUTE('ANALISE AGENTE'!$C7),0),TIME(HOUR(VU5),MINUTE(VU5),0)=TIME(HOUR('ANALISE AGENTE'!$J7),MINUTE('ANALISE AGENTE'!$J7),0)),1,IF(OR(TIME(HOUR(VU5),MINUTE(VU5),0)=TIME(HOUR('ANALISE AGENTE'!$D7),MINUTE('ANALISE AGENTE'!$D7),0),TIME(HOUR(VU5),MINUTE(VU5),0)=TIME(HOUR('ANALISE AGENTE'!$E7),MINUTE('ANALISE AGENTE'!$E7),0)),2,IF(OR(TIME(HOUR(VU5),MINUTE(VU5),0)=TIME(HOUR('ANALISE AGENTE'!$F7),MINUTE('ANALISE AGENTE'!$F7),0),TIME(HOUR(VU5),MINUTE(VU5),0)=TIME(HOUR('ANALISE AGENTE'!$G7),MINUTE('ANALISE AGENTE'!$G7),0)),3,IF(OR(TIME(HOUR(VU5),MINUTE(VU5),0)=TIME(HOUR('ANALISE AGENTE'!$H7),MINUTE('ANALISE AGENTE'!$H7),0),TIME(HOUR(VU5),MINUTE(VU5),0)=TIME(HOUR('ANALISE AGENTE'!$I7),MINUTE('ANALISE AGENTE'!$I7),0)),2,0))))</f>
        <v>0</v>
      </c>
      <c r="VV6" s="30">
        <f>IF(OR(TIME(HOUR(VV5),MINUTE(VV5),0)=TIME(HOUR('ANALISE AGENTE'!$C7),MINUTE('ANALISE AGENTE'!$C7),0),TIME(HOUR(VV5),MINUTE(VV5),0)=TIME(HOUR('ANALISE AGENTE'!$J7),MINUTE('ANALISE AGENTE'!$J7),0)),1,IF(OR(TIME(HOUR(VV5),MINUTE(VV5),0)=TIME(HOUR('ANALISE AGENTE'!$D7),MINUTE('ANALISE AGENTE'!$D7),0),TIME(HOUR(VV5),MINUTE(VV5),0)=TIME(HOUR('ANALISE AGENTE'!$E7),MINUTE('ANALISE AGENTE'!$E7),0)),2,IF(OR(TIME(HOUR(VV5),MINUTE(VV5),0)=TIME(HOUR('ANALISE AGENTE'!$F7),MINUTE('ANALISE AGENTE'!$F7),0),TIME(HOUR(VV5),MINUTE(VV5),0)=TIME(HOUR('ANALISE AGENTE'!$G7),MINUTE('ANALISE AGENTE'!$G7),0)),3,IF(OR(TIME(HOUR(VV5),MINUTE(VV5),0)=TIME(HOUR('ANALISE AGENTE'!$H7),MINUTE('ANALISE AGENTE'!$H7),0),TIME(HOUR(VV5),MINUTE(VV5),0)=TIME(HOUR('ANALISE AGENTE'!$I7),MINUTE('ANALISE AGENTE'!$I7),0)),2,0))))</f>
        <v>0</v>
      </c>
      <c r="VW6" s="30">
        <f>IF(OR(TIME(HOUR(VW5),MINUTE(VW5),0)=TIME(HOUR('ANALISE AGENTE'!$C7),MINUTE('ANALISE AGENTE'!$C7),0),TIME(HOUR(VW5),MINUTE(VW5),0)=TIME(HOUR('ANALISE AGENTE'!$J7),MINUTE('ANALISE AGENTE'!$J7),0)),1,IF(OR(TIME(HOUR(VW5),MINUTE(VW5),0)=TIME(HOUR('ANALISE AGENTE'!$D7),MINUTE('ANALISE AGENTE'!$D7),0),TIME(HOUR(VW5),MINUTE(VW5),0)=TIME(HOUR('ANALISE AGENTE'!$E7),MINUTE('ANALISE AGENTE'!$E7),0)),2,IF(OR(TIME(HOUR(VW5),MINUTE(VW5),0)=TIME(HOUR('ANALISE AGENTE'!$F7),MINUTE('ANALISE AGENTE'!$F7),0),TIME(HOUR(VW5),MINUTE(VW5),0)=TIME(HOUR('ANALISE AGENTE'!$G7),MINUTE('ANALISE AGENTE'!$G7),0)),3,IF(OR(TIME(HOUR(VW5),MINUTE(VW5),0)=TIME(HOUR('ANALISE AGENTE'!$H7),MINUTE('ANALISE AGENTE'!$H7),0),TIME(HOUR(VW5),MINUTE(VW5),0)=TIME(HOUR('ANALISE AGENTE'!$I7),MINUTE('ANALISE AGENTE'!$I7),0)),2,0))))</f>
        <v>0</v>
      </c>
      <c r="VX6" s="30">
        <f>IF(OR(TIME(HOUR(VX5),MINUTE(VX5),0)=TIME(HOUR('ANALISE AGENTE'!$C7),MINUTE('ANALISE AGENTE'!$C7),0),TIME(HOUR(VX5),MINUTE(VX5),0)=TIME(HOUR('ANALISE AGENTE'!$J7),MINUTE('ANALISE AGENTE'!$J7),0)),1,IF(OR(TIME(HOUR(VX5),MINUTE(VX5),0)=TIME(HOUR('ANALISE AGENTE'!$D7),MINUTE('ANALISE AGENTE'!$D7),0),TIME(HOUR(VX5),MINUTE(VX5),0)=TIME(HOUR('ANALISE AGENTE'!$E7),MINUTE('ANALISE AGENTE'!$E7),0)),2,IF(OR(TIME(HOUR(VX5),MINUTE(VX5),0)=TIME(HOUR('ANALISE AGENTE'!$F7),MINUTE('ANALISE AGENTE'!$F7),0),TIME(HOUR(VX5),MINUTE(VX5),0)=TIME(HOUR('ANALISE AGENTE'!$G7),MINUTE('ANALISE AGENTE'!$G7),0)),3,IF(OR(TIME(HOUR(VX5),MINUTE(VX5),0)=TIME(HOUR('ANALISE AGENTE'!$H7),MINUTE('ANALISE AGENTE'!$H7),0),TIME(HOUR(VX5),MINUTE(VX5),0)=TIME(HOUR('ANALISE AGENTE'!$I7),MINUTE('ANALISE AGENTE'!$I7),0)),2,0))))</f>
        <v>0</v>
      </c>
      <c r="VY6" s="30">
        <f>IF(OR(TIME(HOUR(VY5),MINUTE(VY5),0)=TIME(HOUR('ANALISE AGENTE'!$C7),MINUTE('ANALISE AGENTE'!$C7),0),TIME(HOUR(VY5),MINUTE(VY5),0)=TIME(HOUR('ANALISE AGENTE'!$J7),MINUTE('ANALISE AGENTE'!$J7),0)),1,IF(OR(TIME(HOUR(VY5),MINUTE(VY5),0)=TIME(HOUR('ANALISE AGENTE'!$D7),MINUTE('ANALISE AGENTE'!$D7),0),TIME(HOUR(VY5),MINUTE(VY5),0)=TIME(HOUR('ANALISE AGENTE'!$E7),MINUTE('ANALISE AGENTE'!$E7),0)),2,IF(OR(TIME(HOUR(VY5),MINUTE(VY5),0)=TIME(HOUR('ANALISE AGENTE'!$F7),MINUTE('ANALISE AGENTE'!$F7),0),TIME(HOUR(VY5),MINUTE(VY5),0)=TIME(HOUR('ANALISE AGENTE'!$G7),MINUTE('ANALISE AGENTE'!$G7),0)),3,IF(OR(TIME(HOUR(VY5),MINUTE(VY5),0)=TIME(HOUR('ANALISE AGENTE'!$H7),MINUTE('ANALISE AGENTE'!$H7),0),TIME(HOUR(VY5),MINUTE(VY5),0)=TIME(HOUR('ANALISE AGENTE'!$I7),MINUTE('ANALISE AGENTE'!$I7),0)),2,0))))</f>
        <v>0</v>
      </c>
      <c r="VZ6" s="30">
        <f>IF(OR(TIME(HOUR(VZ5),MINUTE(VZ5),0)=TIME(HOUR('ANALISE AGENTE'!$C7),MINUTE('ANALISE AGENTE'!$C7),0),TIME(HOUR(VZ5),MINUTE(VZ5),0)=TIME(HOUR('ANALISE AGENTE'!$J7),MINUTE('ANALISE AGENTE'!$J7),0)),1,IF(OR(TIME(HOUR(VZ5),MINUTE(VZ5),0)=TIME(HOUR('ANALISE AGENTE'!$D7),MINUTE('ANALISE AGENTE'!$D7),0),TIME(HOUR(VZ5),MINUTE(VZ5),0)=TIME(HOUR('ANALISE AGENTE'!$E7),MINUTE('ANALISE AGENTE'!$E7),0)),2,IF(OR(TIME(HOUR(VZ5),MINUTE(VZ5),0)=TIME(HOUR('ANALISE AGENTE'!$F7),MINUTE('ANALISE AGENTE'!$F7),0),TIME(HOUR(VZ5),MINUTE(VZ5),0)=TIME(HOUR('ANALISE AGENTE'!$G7),MINUTE('ANALISE AGENTE'!$G7),0)),3,IF(OR(TIME(HOUR(VZ5),MINUTE(VZ5),0)=TIME(HOUR('ANALISE AGENTE'!$H7),MINUTE('ANALISE AGENTE'!$H7),0),TIME(HOUR(VZ5),MINUTE(VZ5),0)=TIME(HOUR('ANALISE AGENTE'!$I7),MINUTE('ANALISE AGENTE'!$I7),0)),2,0))))</f>
        <v>0</v>
      </c>
      <c r="WA6" s="30">
        <f>IF(OR(TIME(HOUR(WA5),MINUTE(WA5),0)=TIME(HOUR('ANALISE AGENTE'!$C7),MINUTE('ANALISE AGENTE'!$C7),0),TIME(HOUR(WA5),MINUTE(WA5),0)=TIME(HOUR('ANALISE AGENTE'!$J7),MINUTE('ANALISE AGENTE'!$J7),0)),1,IF(OR(TIME(HOUR(WA5),MINUTE(WA5),0)=TIME(HOUR('ANALISE AGENTE'!$D7),MINUTE('ANALISE AGENTE'!$D7),0),TIME(HOUR(WA5),MINUTE(WA5),0)=TIME(HOUR('ANALISE AGENTE'!$E7),MINUTE('ANALISE AGENTE'!$E7),0)),2,IF(OR(TIME(HOUR(WA5),MINUTE(WA5),0)=TIME(HOUR('ANALISE AGENTE'!$F7),MINUTE('ANALISE AGENTE'!$F7),0),TIME(HOUR(WA5),MINUTE(WA5),0)=TIME(HOUR('ANALISE AGENTE'!$G7),MINUTE('ANALISE AGENTE'!$G7),0)),3,IF(OR(TIME(HOUR(WA5),MINUTE(WA5),0)=TIME(HOUR('ANALISE AGENTE'!$H7),MINUTE('ANALISE AGENTE'!$H7),0),TIME(HOUR(WA5),MINUTE(WA5),0)=TIME(HOUR('ANALISE AGENTE'!$I7),MINUTE('ANALISE AGENTE'!$I7),0)),2,0))))</f>
        <v>0</v>
      </c>
      <c r="WB6" s="30">
        <f>IF(OR(TIME(HOUR(WB5),MINUTE(WB5),0)=TIME(HOUR('ANALISE AGENTE'!$C7),MINUTE('ANALISE AGENTE'!$C7),0),TIME(HOUR(WB5),MINUTE(WB5),0)=TIME(HOUR('ANALISE AGENTE'!$J7),MINUTE('ANALISE AGENTE'!$J7),0)),1,IF(OR(TIME(HOUR(WB5),MINUTE(WB5),0)=TIME(HOUR('ANALISE AGENTE'!$D7),MINUTE('ANALISE AGENTE'!$D7),0),TIME(HOUR(WB5),MINUTE(WB5),0)=TIME(HOUR('ANALISE AGENTE'!$E7),MINUTE('ANALISE AGENTE'!$E7),0)),2,IF(OR(TIME(HOUR(WB5),MINUTE(WB5),0)=TIME(HOUR('ANALISE AGENTE'!$F7),MINUTE('ANALISE AGENTE'!$F7),0),TIME(HOUR(WB5),MINUTE(WB5),0)=TIME(HOUR('ANALISE AGENTE'!$G7),MINUTE('ANALISE AGENTE'!$G7),0)),3,IF(OR(TIME(HOUR(WB5),MINUTE(WB5),0)=TIME(HOUR('ANALISE AGENTE'!$H7),MINUTE('ANALISE AGENTE'!$H7),0),TIME(HOUR(WB5),MINUTE(WB5),0)=TIME(HOUR('ANALISE AGENTE'!$I7),MINUTE('ANALISE AGENTE'!$I7),0)),2,0))))</f>
        <v>0</v>
      </c>
      <c r="WC6" s="30">
        <f>IF(OR(TIME(HOUR(WC5),MINUTE(WC5),0)=TIME(HOUR('ANALISE AGENTE'!$C7),MINUTE('ANALISE AGENTE'!$C7),0),TIME(HOUR(WC5),MINUTE(WC5),0)=TIME(HOUR('ANALISE AGENTE'!$J7),MINUTE('ANALISE AGENTE'!$J7),0)),1,IF(OR(TIME(HOUR(WC5),MINUTE(WC5),0)=TIME(HOUR('ANALISE AGENTE'!$D7),MINUTE('ANALISE AGENTE'!$D7),0),TIME(HOUR(WC5),MINUTE(WC5),0)=TIME(HOUR('ANALISE AGENTE'!$E7),MINUTE('ANALISE AGENTE'!$E7),0)),2,IF(OR(TIME(HOUR(WC5),MINUTE(WC5),0)=TIME(HOUR('ANALISE AGENTE'!$F7),MINUTE('ANALISE AGENTE'!$F7),0),TIME(HOUR(WC5),MINUTE(WC5),0)=TIME(HOUR('ANALISE AGENTE'!$G7),MINUTE('ANALISE AGENTE'!$G7),0)),3,IF(OR(TIME(HOUR(WC5),MINUTE(WC5),0)=TIME(HOUR('ANALISE AGENTE'!$H7),MINUTE('ANALISE AGENTE'!$H7),0),TIME(HOUR(WC5),MINUTE(WC5),0)=TIME(HOUR('ANALISE AGENTE'!$I7),MINUTE('ANALISE AGENTE'!$I7),0)),2,0))))</f>
        <v>0</v>
      </c>
      <c r="WD6" s="30">
        <f>IF(OR(TIME(HOUR(WD5),MINUTE(WD5),0)=TIME(HOUR('ANALISE AGENTE'!$C7),MINUTE('ANALISE AGENTE'!$C7),0),TIME(HOUR(WD5),MINUTE(WD5),0)=TIME(HOUR('ANALISE AGENTE'!$J7),MINUTE('ANALISE AGENTE'!$J7),0)),1,IF(OR(TIME(HOUR(WD5),MINUTE(WD5),0)=TIME(HOUR('ANALISE AGENTE'!$D7),MINUTE('ANALISE AGENTE'!$D7),0),TIME(HOUR(WD5),MINUTE(WD5),0)=TIME(HOUR('ANALISE AGENTE'!$E7),MINUTE('ANALISE AGENTE'!$E7),0)),2,IF(OR(TIME(HOUR(WD5),MINUTE(WD5),0)=TIME(HOUR('ANALISE AGENTE'!$F7),MINUTE('ANALISE AGENTE'!$F7),0),TIME(HOUR(WD5),MINUTE(WD5),0)=TIME(HOUR('ANALISE AGENTE'!$G7),MINUTE('ANALISE AGENTE'!$G7),0)),3,IF(OR(TIME(HOUR(WD5),MINUTE(WD5),0)=TIME(HOUR('ANALISE AGENTE'!$H7),MINUTE('ANALISE AGENTE'!$H7),0),TIME(HOUR(WD5),MINUTE(WD5),0)=TIME(HOUR('ANALISE AGENTE'!$I7),MINUTE('ANALISE AGENTE'!$I7),0)),2,0))))</f>
        <v>0</v>
      </c>
      <c r="WE6" s="30">
        <f>IF(OR(TIME(HOUR(WE5),MINUTE(WE5),0)=TIME(HOUR('ANALISE AGENTE'!$C7),MINUTE('ANALISE AGENTE'!$C7),0),TIME(HOUR(WE5),MINUTE(WE5),0)=TIME(HOUR('ANALISE AGENTE'!$J7),MINUTE('ANALISE AGENTE'!$J7),0)),1,IF(OR(TIME(HOUR(WE5),MINUTE(WE5),0)=TIME(HOUR('ANALISE AGENTE'!$D7),MINUTE('ANALISE AGENTE'!$D7),0),TIME(HOUR(WE5),MINUTE(WE5),0)=TIME(HOUR('ANALISE AGENTE'!$E7),MINUTE('ANALISE AGENTE'!$E7),0)),2,IF(OR(TIME(HOUR(WE5),MINUTE(WE5),0)=TIME(HOUR('ANALISE AGENTE'!$F7),MINUTE('ANALISE AGENTE'!$F7),0),TIME(HOUR(WE5),MINUTE(WE5),0)=TIME(HOUR('ANALISE AGENTE'!$G7),MINUTE('ANALISE AGENTE'!$G7),0)),3,IF(OR(TIME(HOUR(WE5),MINUTE(WE5),0)=TIME(HOUR('ANALISE AGENTE'!$H7),MINUTE('ANALISE AGENTE'!$H7),0),TIME(HOUR(WE5),MINUTE(WE5),0)=TIME(HOUR('ANALISE AGENTE'!$I7),MINUTE('ANALISE AGENTE'!$I7),0)),2,0))))</f>
        <v>0</v>
      </c>
      <c r="WF6" s="30">
        <f>IF(OR(TIME(HOUR(WF5),MINUTE(WF5),0)=TIME(HOUR('ANALISE AGENTE'!$C7),MINUTE('ANALISE AGENTE'!$C7),0),TIME(HOUR(WF5),MINUTE(WF5),0)=TIME(HOUR('ANALISE AGENTE'!$J7),MINUTE('ANALISE AGENTE'!$J7),0)),1,IF(OR(TIME(HOUR(WF5),MINUTE(WF5),0)=TIME(HOUR('ANALISE AGENTE'!$D7),MINUTE('ANALISE AGENTE'!$D7),0),TIME(HOUR(WF5),MINUTE(WF5),0)=TIME(HOUR('ANALISE AGENTE'!$E7),MINUTE('ANALISE AGENTE'!$E7),0)),2,IF(OR(TIME(HOUR(WF5),MINUTE(WF5),0)=TIME(HOUR('ANALISE AGENTE'!$F7),MINUTE('ANALISE AGENTE'!$F7),0),TIME(HOUR(WF5),MINUTE(WF5),0)=TIME(HOUR('ANALISE AGENTE'!$G7),MINUTE('ANALISE AGENTE'!$G7),0)),3,IF(OR(TIME(HOUR(WF5),MINUTE(WF5),0)=TIME(HOUR('ANALISE AGENTE'!$H7),MINUTE('ANALISE AGENTE'!$H7),0),TIME(HOUR(WF5),MINUTE(WF5),0)=TIME(HOUR('ANALISE AGENTE'!$I7),MINUTE('ANALISE AGENTE'!$I7),0)),2,0))))</f>
        <v>0</v>
      </c>
      <c r="WG6" s="30">
        <f>IF(OR(TIME(HOUR(WG5),MINUTE(WG5),0)=TIME(HOUR('ANALISE AGENTE'!$C7),MINUTE('ANALISE AGENTE'!$C7),0),TIME(HOUR(WG5),MINUTE(WG5),0)=TIME(HOUR('ANALISE AGENTE'!$J7),MINUTE('ANALISE AGENTE'!$J7),0)),1,IF(OR(TIME(HOUR(WG5),MINUTE(WG5),0)=TIME(HOUR('ANALISE AGENTE'!$D7),MINUTE('ANALISE AGENTE'!$D7),0),TIME(HOUR(WG5),MINUTE(WG5),0)=TIME(HOUR('ANALISE AGENTE'!$E7),MINUTE('ANALISE AGENTE'!$E7),0)),2,IF(OR(TIME(HOUR(WG5),MINUTE(WG5),0)=TIME(HOUR('ANALISE AGENTE'!$F7),MINUTE('ANALISE AGENTE'!$F7),0),TIME(HOUR(WG5),MINUTE(WG5),0)=TIME(HOUR('ANALISE AGENTE'!$G7),MINUTE('ANALISE AGENTE'!$G7),0)),3,IF(OR(TIME(HOUR(WG5),MINUTE(WG5),0)=TIME(HOUR('ANALISE AGENTE'!$H7),MINUTE('ANALISE AGENTE'!$H7),0),TIME(HOUR(WG5),MINUTE(WG5),0)=TIME(HOUR('ANALISE AGENTE'!$I7),MINUTE('ANALISE AGENTE'!$I7),0)),2,0))))</f>
        <v>0</v>
      </c>
      <c r="WH6" s="30">
        <f>IF(OR(TIME(HOUR(WH5),MINUTE(WH5),0)=TIME(HOUR('ANALISE AGENTE'!$C7),MINUTE('ANALISE AGENTE'!$C7),0),TIME(HOUR(WH5),MINUTE(WH5),0)=TIME(HOUR('ANALISE AGENTE'!$J7),MINUTE('ANALISE AGENTE'!$J7),0)),1,IF(OR(TIME(HOUR(WH5),MINUTE(WH5),0)=TIME(HOUR('ANALISE AGENTE'!$D7),MINUTE('ANALISE AGENTE'!$D7),0),TIME(HOUR(WH5),MINUTE(WH5),0)=TIME(HOUR('ANALISE AGENTE'!$E7),MINUTE('ANALISE AGENTE'!$E7),0)),2,IF(OR(TIME(HOUR(WH5),MINUTE(WH5),0)=TIME(HOUR('ANALISE AGENTE'!$F7),MINUTE('ANALISE AGENTE'!$F7),0),TIME(HOUR(WH5),MINUTE(WH5),0)=TIME(HOUR('ANALISE AGENTE'!$G7),MINUTE('ANALISE AGENTE'!$G7),0)),3,IF(OR(TIME(HOUR(WH5),MINUTE(WH5),0)=TIME(HOUR('ANALISE AGENTE'!$H7),MINUTE('ANALISE AGENTE'!$H7),0),TIME(HOUR(WH5),MINUTE(WH5),0)=TIME(HOUR('ANALISE AGENTE'!$I7),MINUTE('ANALISE AGENTE'!$I7),0)),2,0))))</f>
        <v>0</v>
      </c>
      <c r="WI6" s="30">
        <f>IF(OR(TIME(HOUR(WI5),MINUTE(WI5),0)=TIME(HOUR('ANALISE AGENTE'!$C7),MINUTE('ANALISE AGENTE'!$C7),0),TIME(HOUR(WI5),MINUTE(WI5),0)=TIME(HOUR('ANALISE AGENTE'!$J7),MINUTE('ANALISE AGENTE'!$J7),0)),1,IF(OR(TIME(HOUR(WI5),MINUTE(WI5),0)=TIME(HOUR('ANALISE AGENTE'!$D7),MINUTE('ANALISE AGENTE'!$D7),0),TIME(HOUR(WI5),MINUTE(WI5),0)=TIME(HOUR('ANALISE AGENTE'!$E7),MINUTE('ANALISE AGENTE'!$E7),0)),2,IF(OR(TIME(HOUR(WI5),MINUTE(WI5),0)=TIME(HOUR('ANALISE AGENTE'!$F7),MINUTE('ANALISE AGENTE'!$F7),0),TIME(HOUR(WI5),MINUTE(WI5),0)=TIME(HOUR('ANALISE AGENTE'!$G7),MINUTE('ANALISE AGENTE'!$G7),0)),3,IF(OR(TIME(HOUR(WI5),MINUTE(WI5),0)=TIME(HOUR('ANALISE AGENTE'!$H7),MINUTE('ANALISE AGENTE'!$H7),0),TIME(HOUR(WI5),MINUTE(WI5),0)=TIME(HOUR('ANALISE AGENTE'!$I7),MINUTE('ANALISE AGENTE'!$I7),0)),2,0))))</f>
        <v>0</v>
      </c>
      <c r="WJ6" s="30">
        <f>IF(OR(TIME(HOUR(WJ5),MINUTE(WJ5),0)=TIME(HOUR('ANALISE AGENTE'!$C7),MINUTE('ANALISE AGENTE'!$C7),0),TIME(HOUR(WJ5),MINUTE(WJ5),0)=TIME(HOUR('ANALISE AGENTE'!$J7),MINUTE('ANALISE AGENTE'!$J7),0)),1,IF(OR(TIME(HOUR(WJ5),MINUTE(WJ5),0)=TIME(HOUR('ANALISE AGENTE'!$D7),MINUTE('ANALISE AGENTE'!$D7),0),TIME(HOUR(WJ5),MINUTE(WJ5),0)=TIME(HOUR('ANALISE AGENTE'!$E7),MINUTE('ANALISE AGENTE'!$E7),0)),2,IF(OR(TIME(HOUR(WJ5),MINUTE(WJ5),0)=TIME(HOUR('ANALISE AGENTE'!$F7),MINUTE('ANALISE AGENTE'!$F7),0),TIME(HOUR(WJ5),MINUTE(WJ5),0)=TIME(HOUR('ANALISE AGENTE'!$G7),MINUTE('ANALISE AGENTE'!$G7),0)),3,IF(OR(TIME(HOUR(WJ5),MINUTE(WJ5),0)=TIME(HOUR('ANALISE AGENTE'!$H7),MINUTE('ANALISE AGENTE'!$H7),0),TIME(HOUR(WJ5),MINUTE(WJ5),0)=TIME(HOUR('ANALISE AGENTE'!$I7),MINUTE('ANALISE AGENTE'!$I7),0)),2,0))))</f>
        <v>0</v>
      </c>
      <c r="WK6" s="30">
        <f>IF(OR(TIME(HOUR(WK5),MINUTE(WK5),0)=TIME(HOUR('ANALISE AGENTE'!$C7),MINUTE('ANALISE AGENTE'!$C7),0),TIME(HOUR(WK5),MINUTE(WK5),0)=TIME(HOUR('ANALISE AGENTE'!$J7),MINUTE('ANALISE AGENTE'!$J7),0)),1,IF(OR(TIME(HOUR(WK5),MINUTE(WK5),0)=TIME(HOUR('ANALISE AGENTE'!$D7),MINUTE('ANALISE AGENTE'!$D7),0),TIME(HOUR(WK5),MINUTE(WK5),0)=TIME(HOUR('ANALISE AGENTE'!$E7),MINUTE('ANALISE AGENTE'!$E7),0)),2,IF(OR(TIME(HOUR(WK5),MINUTE(WK5),0)=TIME(HOUR('ANALISE AGENTE'!$F7),MINUTE('ANALISE AGENTE'!$F7),0),TIME(HOUR(WK5),MINUTE(WK5),0)=TIME(HOUR('ANALISE AGENTE'!$G7),MINUTE('ANALISE AGENTE'!$G7),0)),3,IF(OR(TIME(HOUR(WK5),MINUTE(WK5),0)=TIME(HOUR('ANALISE AGENTE'!$H7),MINUTE('ANALISE AGENTE'!$H7),0),TIME(HOUR(WK5),MINUTE(WK5),0)=TIME(HOUR('ANALISE AGENTE'!$I7),MINUTE('ANALISE AGENTE'!$I7),0)),2,0))))</f>
        <v>0</v>
      </c>
      <c r="WL6" s="30">
        <f>IF(OR(TIME(HOUR(WL5),MINUTE(WL5),0)=TIME(HOUR('ANALISE AGENTE'!$C7),MINUTE('ANALISE AGENTE'!$C7),0),TIME(HOUR(WL5),MINUTE(WL5),0)=TIME(HOUR('ANALISE AGENTE'!$J7),MINUTE('ANALISE AGENTE'!$J7),0)),1,IF(OR(TIME(HOUR(WL5),MINUTE(WL5),0)=TIME(HOUR('ANALISE AGENTE'!$D7),MINUTE('ANALISE AGENTE'!$D7),0),TIME(HOUR(WL5),MINUTE(WL5),0)=TIME(HOUR('ANALISE AGENTE'!$E7),MINUTE('ANALISE AGENTE'!$E7),0)),2,IF(OR(TIME(HOUR(WL5),MINUTE(WL5),0)=TIME(HOUR('ANALISE AGENTE'!$F7),MINUTE('ANALISE AGENTE'!$F7),0),TIME(HOUR(WL5),MINUTE(WL5),0)=TIME(HOUR('ANALISE AGENTE'!$G7),MINUTE('ANALISE AGENTE'!$G7),0)),3,IF(OR(TIME(HOUR(WL5),MINUTE(WL5),0)=TIME(HOUR('ANALISE AGENTE'!$H7),MINUTE('ANALISE AGENTE'!$H7),0),TIME(HOUR(WL5),MINUTE(WL5),0)=TIME(HOUR('ANALISE AGENTE'!$I7),MINUTE('ANALISE AGENTE'!$I7),0)),2,0))))</f>
        <v>0</v>
      </c>
      <c r="WM6" s="30">
        <f>IF(OR(TIME(HOUR(WM5),MINUTE(WM5),0)=TIME(HOUR('ANALISE AGENTE'!$C7),MINUTE('ANALISE AGENTE'!$C7),0),TIME(HOUR(WM5),MINUTE(WM5),0)=TIME(HOUR('ANALISE AGENTE'!$J7),MINUTE('ANALISE AGENTE'!$J7),0)),1,IF(OR(TIME(HOUR(WM5),MINUTE(WM5),0)=TIME(HOUR('ANALISE AGENTE'!$D7),MINUTE('ANALISE AGENTE'!$D7),0),TIME(HOUR(WM5),MINUTE(WM5),0)=TIME(HOUR('ANALISE AGENTE'!$E7),MINUTE('ANALISE AGENTE'!$E7),0)),2,IF(OR(TIME(HOUR(WM5),MINUTE(WM5),0)=TIME(HOUR('ANALISE AGENTE'!$F7),MINUTE('ANALISE AGENTE'!$F7),0),TIME(HOUR(WM5),MINUTE(WM5),0)=TIME(HOUR('ANALISE AGENTE'!$G7),MINUTE('ANALISE AGENTE'!$G7),0)),3,IF(OR(TIME(HOUR(WM5),MINUTE(WM5),0)=TIME(HOUR('ANALISE AGENTE'!$H7),MINUTE('ANALISE AGENTE'!$H7),0),TIME(HOUR(WM5),MINUTE(WM5),0)=TIME(HOUR('ANALISE AGENTE'!$I7),MINUTE('ANALISE AGENTE'!$I7),0)),2,0))))</f>
        <v>0</v>
      </c>
      <c r="WN6" s="30">
        <f>IF(OR(TIME(HOUR(WN5),MINUTE(WN5),0)=TIME(HOUR('ANALISE AGENTE'!$C7),MINUTE('ANALISE AGENTE'!$C7),0),TIME(HOUR(WN5),MINUTE(WN5),0)=TIME(HOUR('ANALISE AGENTE'!$J7),MINUTE('ANALISE AGENTE'!$J7),0)),1,IF(OR(TIME(HOUR(WN5),MINUTE(WN5),0)=TIME(HOUR('ANALISE AGENTE'!$D7),MINUTE('ANALISE AGENTE'!$D7),0),TIME(HOUR(WN5),MINUTE(WN5),0)=TIME(HOUR('ANALISE AGENTE'!$E7),MINUTE('ANALISE AGENTE'!$E7),0)),2,IF(OR(TIME(HOUR(WN5),MINUTE(WN5),0)=TIME(HOUR('ANALISE AGENTE'!$F7),MINUTE('ANALISE AGENTE'!$F7),0),TIME(HOUR(WN5),MINUTE(WN5),0)=TIME(HOUR('ANALISE AGENTE'!$G7),MINUTE('ANALISE AGENTE'!$G7),0)),3,IF(OR(TIME(HOUR(WN5),MINUTE(WN5),0)=TIME(HOUR('ANALISE AGENTE'!$H7),MINUTE('ANALISE AGENTE'!$H7),0),TIME(HOUR(WN5),MINUTE(WN5),0)=TIME(HOUR('ANALISE AGENTE'!$I7),MINUTE('ANALISE AGENTE'!$I7),0)),2,0))))</f>
        <v>0</v>
      </c>
      <c r="WO6" s="30">
        <f>IF(OR(TIME(HOUR(WO5),MINUTE(WO5),0)=TIME(HOUR('ANALISE AGENTE'!$C7),MINUTE('ANALISE AGENTE'!$C7),0),TIME(HOUR(WO5),MINUTE(WO5),0)=TIME(HOUR('ANALISE AGENTE'!$J7),MINUTE('ANALISE AGENTE'!$J7),0)),1,IF(OR(TIME(HOUR(WO5),MINUTE(WO5),0)=TIME(HOUR('ANALISE AGENTE'!$D7),MINUTE('ANALISE AGENTE'!$D7),0),TIME(HOUR(WO5),MINUTE(WO5),0)=TIME(HOUR('ANALISE AGENTE'!$E7),MINUTE('ANALISE AGENTE'!$E7),0)),2,IF(OR(TIME(HOUR(WO5),MINUTE(WO5),0)=TIME(HOUR('ANALISE AGENTE'!$F7),MINUTE('ANALISE AGENTE'!$F7),0),TIME(HOUR(WO5),MINUTE(WO5),0)=TIME(HOUR('ANALISE AGENTE'!$G7),MINUTE('ANALISE AGENTE'!$G7),0)),3,IF(OR(TIME(HOUR(WO5),MINUTE(WO5),0)=TIME(HOUR('ANALISE AGENTE'!$H7),MINUTE('ANALISE AGENTE'!$H7),0),TIME(HOUR(WO5),MINUTE(WO5),0)=TIME(HOUR('ANALISE AGENTE'!$I7),MINUTE('ANALISE AGENTE'!$I7),0)),2,0))))</f>
        <v>0</v>
      </c>
      <c r="WP6" s="30">
        <f>IF(OR(TIME(HOUR(WP5),MINUTE(WP5),0)=TIME(HOUR('ANALISE AGENTE'!$C7),MINUTE('ANALISE AGENTE'!$C7),0),TIME(HOUR(WP5),MINUTE(WP5),0)=TIME(HOUR('ANALISE AGENTE'!$J7),MINUTE('ANALISE AGENTE'!$J7),0)),1,IF(OR(TIME(HOUR(WP5),MINUTE(WP5),0)=TIME(HOUR('ANALISE AGENTE'!$D7),MINUTE('ANALISE AGENTE'!$D7),0),TIME(HOUR(WP5),MINUTE(WP5),0)=TIME(HOUR('ANALISE AGENTE'!$E7),MINUTE('ANALISE AGENTE'!$E7),0)),2,IF(OR(TIME(HOUR(WP5),MINUTE(WP5),0)=TIME(HOUR('ANALISE AGENTE'!$F7),MINUTE('ANALISE AGENTE'!$F7),0),TIME(HOUR(WP5),MINUTE(WP5),0)=TIME(HOUR('ANALISE AGENTE'!$G7),MINUTE('ANALISE AGENTE'!$G7),0)),3,IF(OR(TIME(HOUR(WP5),MINUTE(WP5),0)=TIME(HOUR('ANALISE AGENTE'!$H7),MINUTE('ANALISE AGENTE'!$H7),0),TIME(HOUR(WP5),MINUTE(WP5),0)=TIME(HOUR('ANALISE AGENTE'!$I7),MINUTE('ANALISE AGENTE'!$I7),0)),2,0))))</f>
        <v>0</v>
      </c>
      <c r="WQ6" s="30">
        <f>IF(OR(TIME(HOUR(WQ5),MINUTE(WQ5),0)=TIME(HOUR('ANALISE AGENTE'!$C7),MINUTE('ANALISE AGENTE'!$C7),0),TIME(HOUR(WQ5),MINUTE(WQ5),0)=TIME(HOUR('ANALISE AGENTE'!$J7),MINUTE('ANALISE AGENTE'!$J7),0)),1,IF(OR(TIME(HOUR(WQ5),MINUTE(WQ5),0)=TIME(HOUR('ANALISE AGENTE'!$D7),MINUTE('ANALISE AGENTE'!$D7),0),TIME(HOUR(WQ5),MINUTE(WQ5),0)=TIME(HOUR('ANALISE AGENTE'!$E7),MINUTE('ANALISE AGENTE'!$E7),0)),2,IF(OR(TIME(HOUR(WQ5),MINUTE(WQ5),0)=TIME(HOUR('ANALISE AGENTE'!$F7),MINUTE('ANALISE AGENTE'!$F7),0),TIME(HOUR(WQ5),MINUTE(WQ5),0)=TIME(HOUR('ANALISE AGENTE'!$G7),MINUTE('ANALISE AGENTE'!$G7),0)),3,IF(OR(TIME(HOUR(WQ5),MINUTE(WQ5),0)=TIME(HOUR('ANALISE AGENTE'!$H7),MINUTE('ANALISE AGENTE'!$H7),0),TIME(HOUR(WQ5),MINUTE(WQ5),0)=TIME(HOUR('ANALISE AGENTE'!$I7),MINUTE('ANALISE AGENTE'!$I7),0)),2,0))))</f>
        <v>0</v>
      </c>
      <c r="WR6" s="30">
        <f>IF(OR(TIME(HOUR(WR5),MINUTE(WR5),0)=TIME(HOUR('ANALISE AGENTE'!$C7),MINUTE('ANALISE AGENTE'!$C7),0),TIME(HOUR(WR5),MINUTE(WR5),0)=TIME(HOUR('ANALISE AGENTE'!$J7),MINUTE('ANALISE AGENTE'!$J7),0)),1,IF(OR(TIME(HOUR(WR5),MINUTE(WR5),0)=TIME(HOUR('ANALISE AGENTE'!$D7),MINUTE('ANALISE AGENTE'!$D7),0),TIME(HOUR(WR5),MINUTE(WR5),0)=TIME(HOUR('ANALISE AGENTE'!$E7),MINUTE('ANALISE AGENTE'!$E7),0)),2,IF(OR(TIME(HOUR(WR5),MINUTE(WR5),0)=TIME(HOUR('ANALISE AGENTE'!$F7),MINUTE('ANALISE AGENTE'!$F7),0),TIME(HOUR(WR5),MINUTE(WR5),0)=TIME(HOUR('ANALISE AGENTE'!$G7),MINUTE('ANALISE AGENTE'!$G7),0)),3,IF(OR(TIME(HOUR(WR5),MINUTE(WR5),0)=TIME(HOUR('ANALISE AGENTE'!$H7),MINUTE('ANALISE AGENTE'!$H7),0),TIME(HOUR(WR5),MINUTE(WR5),0)=TIME(HOUR('ANALISE AGENTE'!$I7),MINUTE('ANALISE AGENTE'!$I7),0)),2,0))))</f>
        <v>0</v>
      </c>
      <c r="WS6" s="30">
        <f>IF(OR(TIME(HOUR(WS5),MINUTE(WS5),0)=TIME(HOUR('ANALISE AGENTE'!$C7),MINUTE('ANALISE AGENTE'!$C7),0),TIME(HOUR(WS5),MINUTE(WS5),0)=TIME(HOUR('ANALISE AGENTE'!$J7),MINUTE('ANALISE AGENTE'!$J7),0)),1,IF(OR(TIME(HOUR(WS5),MINUTE(WS5),0)=TIME(HOUR('ANALISE AGENTE'!$D7),MINUTE('ANALISE AGENTE'!$D7),0),TIME(HOUR(WS5),MINUTE(WS5),0)=TIME(HOUR('ANALISE AGENTE'!$E7),MINUTE('ANALISE AGENTE'!$E7),0)),2,IF(OR(TIME(HOUR(WS5),MINUTE(WS5),0)=TIME(HOUR('ANALISE AGENTE'!$F7),MINUTE('ANALISE AGENTE'!$F7),0),TIME(HOUR(WS5),MINUTE(WS5),0)=TIME(HOUR('ANALISE AGENTE'!$G7),MINUTE('ANALISE AGENTE'!$G7),0)),3,IF(OR(TIME(HOUR(WS5),MINUTE(WS5),0)=TIME(HOUR('ANALISE AGENTE'!$H7),MINUTE('ANALISE AGENTE'!$H7),0),TIME(HOUR(WS5),MINUTE(WS5),0)=TIME(HOUR('ANALISE AGENTE'!$I7),MINUTE('ANALISE AGENTE'!$I7),0)),2,0))))</f>
        <v>0</v>
      </c>
      <c r="WT6" s="30">
        <f>IF(OR(TIME(HOUR(WT5),MINUTE(WT5),0)=TIME(HOUR('ANALISE AGENTE'!$C7),MINUTE('ANALISE AGENTE'!$C7),0),TIME(HOUR(WT5),MINUTE(WT5),0)=TIME(HOUR('ANALISE AGENTE'!$J7),MINUTE('ANALISE AGENTE'!$J7),0)),1,IF(OR(TIME(HOUR(WT5),MINUTE(WT5),0)=TIME(HOUR('ANALISE AGENTE'!$D7),MINUTE('ANALISE AGENTE'!$D7),0),TIME(HOUR(WT5),MINUTE(WT5),0)=TIME(HOUR('ANALISE AGENTE'!$E7),MINUTE('ANALISE AGENTE'!$E7),0)),2,IF(OR(TIME(HOUR(WT5),MINUTE(WT5),0)=TIME(HOUR('ANALISE AGENTE'!$F7),MINUTE('ANALISE AGENTE'!$F7),0),TIME(HOUR(WT5),MINUTE(WT5),0)=TIME(HOUR('ANALISE AGENTE'!$G7),MINUTE('ANALISE AGENTE'!$G7),0)),3,IF(OR(TIME(HOUR(WT5),MINUTE(WT5),0)=TIME(HOUR('ANALISE AGENTE'!$H7),MINUTE('ANALISE AGENTE'!$H7),0),TIME(HOUR(WT5),MINUTE(WT5),0)=TIME(HOUR('ANALISE AGENTE'!$I7),MINUTE('ANALISE AGENTE'!$I7),0)),2,0))))</f>
        <v>0</v>
      </c>
      <c r="WU6" s="30">
        <f>IF(OR(TIME(HOUR(WU5),MINUTE(WU5),0)=TIME(HOUR('ANALISE AGENTE'!$C7),MINUTE('ANALISE AGENTE'!$C7),0),TIME(HOUR(WU5),MINUTE(WU5),0)=TIME(HOUR('ANALISE AGENTE'!$J7),MINUTE('ANALISE AGENTE'!$J7),0)),1,IF(OR(TIME(HOUR(WU5),MINUTE(WU5),0)=TIME(HOUR('ANALISE AGENTE'!$D7),MINUTE('ANALISE AGENTE'!$D7),0),TIME(HOUR(WU5),MINUTE(WU5),0)=TIME(HOUR('ANALISE AGENTE'!$E7),MINUTE('ANALISE AGENTE'!$E7),0)),2,IF(OR(TIME(HOUR(WU5),MINUTE(WU5),0)=TIME(HOUR('ANALISE AGENTE'!$F7),MINUTE('ANALISE AGENTE'!$F7),0),TIME(HOUR(WU5),MINUTE(WU5),0)=TIME(HOUR('ANALISE AGENTE'!$G7),MINUTE('ANALISE AGENTE'!$G7),0)),3,IF(OR(TIME(HOUR(WU5),MINUTE(WU5),0)=TIME(HOUR('ANALISE AGENTE'!$H7),MINUTE('ANALISE AGENTE'!$H7),0),TIME(HOUR(WU5),MINUTE(WU5),0)=TIME(HOUR('ANALISE AGENTE'!$I7),MINUTE('ANALISE AGENTE'!$I7),0)),2,0))))</f>
        <v>0</v>
      </c>
      <c r="WV6" s="30">
        <f>IF(OR(TIME(HOUR(WV5),MINUTE(WV5),0)=TIME(HOUR('ANALISE AGENTE'!$C7),MINUTE('ANALISE AGENTE'!$C7),0),TIME(HOUR(WV5),MINUTE(WV5),0)=TIME(HOUR('ANALISE AGENTE'!$J7),MINUTE('ANALISE AGENTE'!$J7),0)),1,IF(OR(TIME(HOUR(WV5),MINUTE(WV5),0)=TIME(HOUR('ANALISE AGENTE'!$D7),MINUTE('ANALISE AGENTE'!$D7),0),TIME(HOUR(WV5),MINUTE(WV5),0)=TIME(HOUR('ANALISE AGENTE'!$E7),MINUTE('ANALISE AGENTE'!$E7),0)),2,IF(OR(TIME(HOUR(WV5),MINUTE(WV5),0)=TIME(HOUR('ANALISE AGENTE'!$F7),MINUTE('ANALISE AGENTE'!$F7),0),TIME(HOUR(WV5),MINUTE(WV5),0)=TIME(HOUR('ANALISE AGENTE'!$G7),MINUTE('ANALISE AGENTE'!$G7),0)),3,IF(OR(TIME(HOUR(WV5),MINUTE(WV5),0)=TIME(HOUR('ANALISE AGENTE'!$H7),MINUTE('ANALISE AGENTE'!$H7),0),TIME(HOUR(WV5),MINUTE(WV5),0)=TIME(HOUR('ANALISE AGENTE'!$I7),MINUTE('ANALISE AGENTE'!$I7),0)),2,0))))</f>
        <v>0</v>
      </c>
      <c r="WW6" s="30">
        <f>IF(OR(TIME(HOUR(WW5),MINUTE(WW5),0)=TIME(HOUR('ANALISE AGENTE'!$C7),MINUTE('ANALISE AGENTE'!$C7),0),TIME(HOUR(WW5),MINUTE(WW5),0)=TIME(HOUR('ANALISE AGENTE'!$J7),MINUTE('ANALISE AGENTE'!$J7),0)),1,IF(OR(TIME(HOUR(WW5),MINUTE(WW5),0)=TIME(HOUR('ANALISE AGENTE'!$D7),MINUTE('ANALISE AGENTE'!$D7),0),TIME(HOUR(WW5),MINUTE(WW5),0)=TIME(HOUR('ANALISE AGENTE'!$E7),MINUTE('ANALISE AGENTE'!$E7),0)),2,IF(OR(TIME(HOUR(WW5),MINUTE(WW5),0)=TIME(HOUR('ANALISE AGENTE'!$F7),MINUTE('ANALISE AGENTE'!$F7),0),TIME(HOUR(WW5),MINUTE(WW5),0)=TIME(HOUR('ANALISE AGENTE'!$G7),MINUTE('ANALISE AGENTE'!$G7),0)),3,IF(OR(TIME(HOUR(WW5),MINUTE(WW5),0)=TIME(HOUR('ANALISE AGENTE'!$H7),MINUTE('ANALISE AGENTE'!$H7),0),TIME(HOUR(WW5),MINUTE(WW5),0)=TIME(HOUR('ANALISE AGENTE'!$I7),MINUTE('ANALISE AGENTE'!$I7),0)),2,0))))</f>
        <v>0</v>
      </c>
      <c r="WX6" s="30">
        <f>IF(OR(TIME(HOUR(WX5),MINUTE(WX5),0)=TIME(HOUR('ANALISE AGENTE'!$C7),MINUTE('ANALISE AGENTE'!$C7),0),TIME(HOUR(WX5),MINUTE(WX5),0)=TIME(HOUR('ANALISE AGENTE'!$J7),MINUTE('ANALISE AGENTE'!$J7),0)),1,IF(OR(TIME(HOUR(WX5),MINUTE(WX5),0)=TIME(HOUR('ANALISE AGENTE'!$D7),MINUTE('ANALISE AGENTE'!$D7),0),TIME(HOUR(WX5),MINUTE(WX5),0)=TIME(HOUR('ANALISE AGENTE'!$E7),MINUTE('ANALISE AGENTE'!$E7),0)),2,IF(OR(TIME(HOUR(WX5),MINUTE(WX5),0)=TIME(HOUR('ANALISE AGENTE'!$F7),MINUTE('ANALISE AGENTE'!$F7),0),TIME(HOUR(WX5),MINUTE(WX5),0)=TIME(HOUR('ANALISE AGENTE'!$G7),MINUTE('ANALISE AGENTE'!$G7),0)),3,IF(OR(TIME(HOUR(WX5),MINUTE(WX5),0)=TIME(HOUR('ANALISE AGENTE'!$H7),MINUTE('ANALISE AGENTE'!$H7),0),TIME(HOUR(WX5),MINUTE(WX5),0)=TIME(HOUR('ANALISE AGENTE'!$I7),MINUTE('ANALISE AGENTE'!$I7),0)),2,0))))</f>
        <v>0</v>
      </c>
      <c r="WY6" s="30">
        <f>IF(OR(TIME(HOUR(WY5),MINUTE(WY5),0)=TIME(HOUR('ANALISE AGENTE'!$C7),MINUTE('ANALISE AGENTE'!$C7),0),TIME(HOUR(WY5),MINUTE(WY5),0)=TIME(HOUR('ANALISE AGENTE'!$J7),MINUTE('ANALISE AGENTE'!$J7),0)),1,IF(OR(TIME(HOUR(WY5),MINUTE(WY5),0)=TIME(HOUR('ANALISE AGENTE'!$D7),MINUTE('ANALISE AGENTE'!$D7),0),TIME(HOUR(WY5),MINUTE(WY5),0)=TIME(HOUR('ANALISE AGENTE'!$E7),MINUTE('ANALISE AGENTE'!$E7),0)),2,IF(OR(TIME(HOUR(WY5),MINUTE(WY5),0)=TIME(HOUR('ANALISE AGENTE'!$F7),MINUTE('ANALISE AGENTE'!$F7),0),TIME(HOUR(WY5),MINUTE(WY5),0)=TIME(HOUR('ANALISE AGENTE'!$G7),MINUTE('ANALISE AGENTE'!$G7),0)),3,IF(OR(TIME(HOUR(WY5),MINUTE(WY5),0)=TIME(HOUR('ANALISE AGENTE'!$H7),MINUTE('ANALISE AGENTE'!$H7),0),TIME(HOUR(WY5),MINUTE(WY5),0)=TIME(HOUR('ANALISE AGENTE'!$I7),MINUTE('ANALISE AGENTE'!$I7),0)),2,0))))</f>
        <v>0</v>
      </c>
      <c r="WZ6" s="30">
        <f>IF(OR(TIME(HOUR(WZ5),MINUTE(WZ5),0)=TIME(HOUR('ANALISE AGENTE'!$C7),MINUTE('ANALISE AGENTE'!$C7),0),TIME(HOUR(WZ5),MINUTE(WZ5),0)=TIME(HOUR('ANALISE AGENTE'!$J7),MINUTE('ANALISE AGENTE'!$J7),0)),1,IF(OR(TIME(HOUR(WZ5),MINUTE(WZ5),0)=TIME(HOUR('ANALISE AGENTE'!$D7),MINUTE('ANALISE AGENTE'!$D7),0),TIME(HOUR(WZ5),MINUTE(WZ5),0)=TIME(HOUR('ANALISE AGENTE'!$E7),MINUTE('ANALISE AGENTE'!$E7),0)),2,IF(OR(TIME(HOUR(WZ5),MINUTE(WZ5),0)=TIME(HOUR('ANALISE AGENTE'!$F7),MINUTE('ANALISE AGENTE'!$F7),0),TIME(HOUR(WZ5),MINUTE(WZ5),0)=TIME(HOUR('ANALISE AGENTE'!$G7),MINUTE('ANALISE AGENTE'!$G7),0)),3,IF(OR(TIME(HOUR(WZ5),MINUTE(WZ5),0)=TIME(HOUR('ANALISE AGENTE'!$H7),MINUTE('ANALISE AGENTE'!$H7),0),TIME(HOUR(WZ5),MINUTE(WZ5),0)=TIME(HOUR('ANALISE AGENTE'!$I7),MINUTE('ANALISE AGENTE'!$I7),0)),2,0))))</f>
        <v>0</v>
      </c>
      <c r="XA6" s="30">
        <f>IF(OR(TIME(HOUR(XA5),MINUTE(XA5),0)=TIME(HOUR('ANALISE AGENTE'!$C7),MINUTE('ANALISE AGENTE'!$C7),0),TIME(HOUR(XA5),MINUTE(XA5),0)=TIME(HOUR('ANALISE AGENTE'!$J7),MINUTE('ANALISE AGENTE'!$J7),0)),1,IF(OR(TIME(HOUR(XA5),MINUTE(XA5),0)=TIME(HOUR('ANALISE AGENTE'!$D7),MINUTE('ANALISE AGENTE'!$D7),0),TIME(HOUR(XA5),MINUTE(XA5),0)=TIME(HOUR('ANALISE AGENTE'!$E7),MINUTE('ANALISE AGENTE'!$E7),0)),2,IF(OR(TIME(HOUR(XA5),MINUTE(XA5),0)=TIME(HOUR('ANALISE AGENTE'!$F7),MINUTE('ANALISE AGENTE'!$F7),0),TIME(HOUR(XA5),MINUTE(XA5),0)=TIME(HOUR('ANALISE AGENTE'!$G7),MINUTE('ANALISE AGENTE'!$G7),0)),3,IF(OR(TIME(HOUR(XA5),MINUTE(XA5),0)=TIME(HOUR('ANALISE AGENTE'!$H7),MINUTE('ANALISE AGENTE'!$H7),0),TIME(HOUR(XA5),MINUTE(XA5),0)=TIME(HOUR('ANALISE AGENTE'!$I7),MINUTE('ANALISE AGENTE'!$I7),0)),2,0))))</f>
        <v>0</v>
      </c>
      <c r="XB6" s="30">
        <f>IF(OR(TIME(HOUR(XB5),MINUTE(XB5),0)=TIME(HOUR('ANALISE AGENTE'!$C7),MINUTE('ANALISE AGENTE'!$C7),0),TIME(HOUR(XB5),MINUTE(XB5),0)=TIME(HOUR('ANALISE AGENTE'!$J7),MINUTE('ANALISE AGENTE'!$J7),0)),1,IF(OR(TIME(HOUR(XB5),MINUTE(XB5),0)=TIME(HOUR('ANALISE AGENTE'!$D7),MINUTE('ANALISE AGENTE'!$D7),0),TIME(HOUR(XB5),MINUTE(XB5),0)=TIME(HOUR('ANALISE AGENTE'!$E7),MINUTE('ANALISE AGENTE'!$E7),0)),2,IF(OR(TIME(HOUR(XB5),MINUTE(XB5),0)=TIME(HOUR('ANALISE AGENTE'!$F7),MINUTE('ANALISE AGENTE'!$F7),0),TIME(HOUR(XB5),MINUTE(XB5),0)=TIME(HOUR('ANALISE AGENTE'!$G7),MINUTE('ANALISE AGENTE'!$G7),0)),3,IF(OR(TIME(HOUR(XB5),MINUTE(XB5),0)=TIME(HOUR('ANALISE AGENTE'!$H7),MINUTE('ANALISE AGENTE'!$H7),0),TIME(HOUR(XB5),MINUTE(XB5),0)=TIME(HOUR('ANALISE AGENTE'!$I7),MINUTE('ANALISE AGENTE'!$I7),0)),2,0))))</f>
        <v>0</v>
      </c>
      <c r="XC6" s="30">
        <f>IF(OR(TIME(HOUR(XC5),MINUTE(XC5),0)=TIME(HOUR('ANALISE AGENTE'!$C7),MINUTE('ANALISE AGENTE'!$C7),0),TIME(HOUR(XC5),MINUTE(XC5),0)=TIME(HOUR('ANALISE AGENTE'!$J7),MINUTE('ANALISE AGENTE'!$J7),0)),1,IF(OR(TIME(HOUR(XC5),MINUTE(XC5),0)=TIME(HOUR('ANALISE AGENTE'!$D7),MINUTE('ANALISE AGENTE'!$D7),0),TIME(HOUR(XC5),MINUTE(XC5),0)=TIME(HOUR('ANALISE AGENTE'!$E7),MINUTE('ANALISE AGENTE'!$E7),0)),2,IF(OR(TIME(HOUR(XC5),MINUTE(XC5),0)=TIME(HOUR('ANALISE AGENTE'!$F7),MINUTE('ANALISE AGENTE'!$F7),0),TIME(HOUR(XC5),MINUTE(XC5),0)=TIME(HOUR('ANALISE AGENTE'!$G7),MINUTE('ANALISE AGENTE'!$G7),0)),3,IF(OR(TIME(HOUR(XC5),MINUTE(XC5),0)=TIME(HOUR('ANALISE AGENTE'!$H7),MINUTE('ANALISE AGENTE'!$H7),0),TIME(HOUR(XC5),MINUTE(XC5),0)=TIME(HOUR('ANALISE AGENTE'!$I7),MINUTE('ANALISE AGENTE'!$I7),0)),2,0))))</f>
        <v>0</v>
      </c>
      <c r="XD6" s="30">
        <f>IF(OR(TIME(HOUR(XD5),MINUTE(XD5),0)=TIME(HOUR('ANALISE AGENTE'!$C7),MINUTE('ANALISE AGENTE'!$C7),0),TIME(HOUR(XD5),MINUTE(XD5),0)=TIME(HOUR('ANALISE AGENTE'!$J7),MINUTE('ANALISE AGENTE'!$J7),0)),1,IF(OR(TIME(HOUR(XD5),MINUTE(XD5),0)=TIME(HOUR('ANALISE AGENTE'!$D7),MINUTE('ANALISE AGENTE'!$D7),0),TIME(HOUR(XD5),MINUTE(XD5),0)=TIME(HOUR('ANALISE AGENTE'!$E7),MINUTE('ANALISE AGENTE'!$E7),0)),2,IF(OR(TIME(HOUR(XD5),MINUTE(XD5),0)=TIME(HOUR('ANALISE AGENTE'!$F7),MINUTE('ANALISE AGENTE'!$F7),0),TIME(HOUR(XD5),MINUTE(XD5),0)=TIME(HOUR('ANALISE AGENTE'!$G7),MINUTE('ANALISE AGENTE'!$G7),0)),3,IF(OR(TIME(HOUR(XD5),MINUTE(XD5),0)=TIME(HOUR('ANALISE AGENTE'!$H7),MINUTE('ANALISE AGENTE'!$H7),0),TIME(HOUR(XD5),MINUTE(XD5),0)=TIME(HOUR('ANALISE AGENTE'!$I7),MINUTE('ANALISE AGENTE'!$I7),0)),2,0))))</f>
        <v>0</v>
      </c>
      <c r="XE6" s="30">
        <f>IF(OR(TIME(HOUR(XE5),MINUTE(XE5),0)=TIME(HOUR('ANALISE AGENTE'!$C7),MINUTE('ANALISE AGENTE'!$C7),0),TIME(HOUR(XE5),MINUTE(XE5),0)=TIME(HOUR('ANALISE AGENTE'!$J7),MINUTE('ANALISE AGENTE'!$J7),0)),1,IF(OR(TIME(HOUR(XE5),MINUTE(XE5),0)=TIME(HOUR('ANALISE AGENTE'!$D7),MINUTE('ANALISE AGENTE'!$D7),0),TIME(HOUR(XE5),MINUTE(XE5),0)=TIME(HOUR('ANALISE AGENTE'!$E7),MINUTE('ANALISE AGENTE'!$E7),0)),2,IF(OR(TIME(HOUR(XE5),MINUTE(XE5),0)=TIME(HOUR('ANALISE AGENTE'!$F7),MINUTE('ANALISE AGENTE'!$F7),0),TIME(HOUR(XE5),MINUTE(XE5),0)=TIME(HOUR('ANALISE AGENTE'!$G7),MINUTE('ANALISE AGENTE'!$G7),0)),3,IF(OR(TIME(HOUR(XE5),MINUTE(XE5),0)=TIME(HOUR('ANALISE AGENTE'!$H7),MINUTE('ANALISE AGENTE'!$H7),0),TIME(HOUR(XE5),MINUTE(XE5),0)=TIME(HOUR('ANALISE AGENTE'!$I7),MINUTE('ANALISE AGENTE'!$I7),0)),2,0))))</f>
        <v>0</v>
      </c>
      <c r="XF6" s="30">
        <f>IF(OR(TIME(HOUR(XF5),MINUTE(XF5),0)=TIME(HOUR('ANALISE AGENTE'!$C7),MINUTE('ANALISE AGENTE'!$C7),0),TIME(HOUR(XF5),MINUTE(XF5),0)=TIME(HOUR('ANALISE AGENTE'!$J7),MINUTE('ANALISE AGENTE'!$J7),0)),1,IF(OR(TIME(HOUR(XF5),MINUTE(XF5),0)=TIME(HOUR('ANALISE AGENTE'!$D7),MINUTE('ANALISE AGENTE'!$D7),0),TIME(HOUR(XF5),MINUTE(XF5),0)=TIME(HOUR('ANALISE AGENTE'!$E7),MINUTE('ANALISE AGENTE'!$E7),0)),2,IF(OR(TIME(HOUR(XF5),MINUTE(XF5),0)=TIME(HOUR('ANALISE AGENTE'!$F7),MINUTE('ANALISE AGENTE'!$F7),0),TIME(HOUR(XF5),MINUTE(XF5),0)=TIME(HOUR('ANALISE AGENTE'!$G7),MINUTE('ANALISE AGENTE'!$G7),0)),3,IF(OR(TIME(HOUR(XF5),MINUTE(XF5),0)=TIME(HOUR('ANALISE AGENTE'!$H7),MINUTE('ANALISE AGENTE'!$H7),0),TIME(HOUR(XF5),MINUTE(XF5),0)=TIME(HOUR('ANALISE AGENTE'!$I7),MINUTE('ANALISE AGENTE'!$I7),0)),2,0))))</f>
        <v>0</v>
      </c>
      <c r="XG6" s="30">
        <f>IF(OR(TIME(HOUR(XG5),MINUTE(XG5),0)=TIME(HOUR('ANALISE AGENTE'!$C7),MINUTE('ANALISE AGENTE'!$C7),0),TIME(HOUR(XG5),MINUTE(XG5),0)=TIME(HOUR('ANALISE AGENTE'!$J7),MINUTE('ANALISE AGENTE'!$J7),0)),1,IF(OR(TIME(HOUR(XG5),MINUTE(XG5),0)=TIME(HOUR('ANALISE AGENTE'!$D7),MINUTE('ANALISE AGENTE'!$D7),0),TIME(HOUR(XG5),MINUTE(XG5),0)=TIME(HOUR('ANALISE AGENTE'!$E7),MINUTE('ANALISE AGENTE'!$E7),0)),2,IF(OR(TIME(HOUR(XG5),MINUTE(XG5),0)=TIME(HOUR('ANALISE AGENTE'!$F7),MINUTE('ANALISE AGENTE'!$F7),0),TIME(HOUR(XG5),MINUTE(XG5),0)=TIME(HOUR('ANALISE AGENTE'!$G7),MINUTE('ANALISE AGENTE'!$G7),0)),3,IF(OR(TIME(HOUR(XG5),MINUTE(XG5),0)=TIME(HOUR('ANALISE AGENTE'!$H7),MINUTE('ANALISE AGENTE'!$H7),0),TIME(HOUR(XG5),MINUTE(XG5),0)=TIME(HOUR('ANALISE AGENTE'!$I7),MINUTE('ANALISE AGENTE'!$I7),0)),2,0))))</f>
        <v>0</v>
      </c>
      <c r="XH6" s="30">
        <f>IF(OR(TIME(HOUR(XH5),MINUTE(XH5),0)=TIME(HOUR('ANALISE AGENTE'!$C7),MINUTE('ANALISE AGENTE'!$C7),0),TIME(HOUR(XH5),MINUTE(XH5),0)=TIME(HOUR('ANALISE AGENTE'!$J7),MINUTE('ANALISE AGENTE'!$J7),0)),1,IF(OR(TIME(HOUR(XH5),MINUTE(XH5),0)=TIME(HOUR('ANALISE AGENTE'!$D7),MINUTE('ANALISE AGENTE'!$D7),0),TIME(HOUR(XH5),MINUTE(XH5),0)=TIME(HOUR('ANALISE AGENTE'!$E7),MINUTE('ANALISE AGENTE'!$E7),0)),2,IF(OR(TIME(HOUR(XH5),MINUTE(XH5),0)=TIME(HOUR('ANALISE AGENTE'!$F7),MINUTE('ANALISE AGENTE'!$F7),0),TIME(HOUR(XH5),MINUTE(XH5),0)=TIME(HOUR('ANALISE AGENTE'!$G7),MINUTE('ANALISE AGENTE'!$G7),0)),3,IF(OR(TIME(HOUR(XH5),MINUTE(XH5),0)=TIME(HOUR('ANALISE AGENTE'!$H7),MINUTE('ANALISE AGENTE'!$H7),0),TIME(HOUR(XH5),MINUTE(XH5),0)=TIME(HOUR('ANALISE AGENTE'!$I7),MINUTE('ANALISE AGENTE'!$I7),0)),2,0))))</f>
        <v>0</v>
      </c>
      <c r="XI6" s="30">
        <f>IF(OR(TIME(HOUR(XI5),MINUTE(XI5),0)=TIME(HOUR('ANALISE AGENTE'!$C7),MINUTE('ANALISE AGENTE'!$C7),0),TIME(HOUR(XI5),MINUTE(XI5),0)=TIME(HOUR('ANALISE AGENTE'!$J7),MINUTE('ANALISE AGENTE'!$J7),0)),1,IF(OR(TIME(HOUR(XI5),MINUTE(XI5),0)=TIME(HOUR('ANALISE AGENTE'!$D7),MINUTE('ANALISE AGENTE'!$D7),0),TIME(HOUR(XI5),MINUTE(XI5),0)=TIME(HOUR('ANALISE AGENTE'!$E7),MINUTE('ANALISE AGENTE'!$E7),0)),2,IF(OR(TIME(HOUR(XI5),MINUTE(XI5),0)=TIME(HOUR('ANALISE AGENTE'!$F7),MINUTE('ANALISE AGENTE'!$F7),0),TIME(HOUR(XI5),MINUTE(XI5),0)=TIME(HOUR('ANALISE AGENTE'!$G7),MINUTE('ANALISE AGENTE'!$G7),0)),3,IF(OR(TIME(HOUR(XI5),MINUTE(XI5),0)=TIME(HOUR('ANALISE AGENTE'!$H7),MINUTE('ANALISE AGENTE'!$H7),0),TIME(HOUR(XI5),MINUTE(XI5),0)=TIME(HOUR('ANALISE AGENTE'!$I7),MINUTE('ANALISE AGENTE'!$I7),0)),2,0))))</f>
        <v>0</v>
      </c>
      <c r="XJ6" s="30">
        <f>IF(OR(TIME(HOUR(XJ5),MINUTE(XJ5),0)=TIME(HOUR('ANALISE AGENTE'!$C7),MINUTE('ANALISE AGENTE'!$C7),0),TIME(HOUR(XJ5),MINUTE(XJ5),0)=TIME(HOUR('ANALISE AGENTE'!$J7),MINUTE('ANALISE AGENTE'!$J7),0)),1,IF(OR(TIME(HOUR(XJ5),MINUTE(XJ5),0)=TIME(HOUR('ANALISE AGENTE'!$D7),MINUTE('ANALISE AGENTE'!$D7),0),TIME(HOUR(XJ5),MINUTE(XJ5),0)=TIME(HOUR('ANALISE AGENTE'!$E7),MINUTE('ANALISE AGENTE'!$E7),0)),2,IF(OR(TIME(HOUR(XJ5),MINUTE(XJ5),0)=TIME(HOUR('ANALISE AGENTE'!$F7),MINUTE('ANALISE AGENTE'!$F7),0),TIME(HOUR(XJ5),MINUTE(XJ5),0)=TIME(HOUR('ANALISE AGENTE'!$G7),MINUTE('ANALISE AGENTE'!$G7),0)),3,IF(OR(TIME(HOUR(XJ5),MINUTE(XJ5),0)=TIME(HOUR('ANALISE AGENTE'!$H7),MINUTE('ANALISE AGENTE'!$H7),0),TIME(HOUR(XJ5),MINUTE(XJ5),0)=TIME(HOUR('ANALISE AGENTE'!$I7),MINUTE('ANALISE AGENTE'!$I7),0)),2,0))))</f>
        <v>0</v>
      </c>
      <c r="XK6" s="30">
        <f>IF(OR(TIME(HOUR(XK5),MINUTE(XK5),0)=TIME(HOUR('ANALISE AGENTE'!$C7),MINUTE('ANALISE AGENTE'!$C7),0),TIME(HOUR(XK5),MINUTE(XK5),0)=TIME(HOUR('ANALISE AGENTE'!$J7),MINUTE('ANALISE AGENTE'!$J7),0)),1,IF(OR(TIME(HOUR(XK5),MINUTE(XK5),0)=TIME(HOUR('ANALISE AGENTE'!$D7),MINUTE('ANALISE AGENTE'!$D7),0),TIME(HOUR(XK5),MINUTE(XK5),0)=TIME(HOUR('ANALISE AGENTE'!$E7),MINUTE('ANALISE AGENTE'!$E7),0)),2,IF(OR(TIME(HOUR(XK5),MINUTE(XK5),0)=TIME(HOUR('ANALISE AGENTE'!$F7),MINUTE('ANALISE AGENTE'!$F7),0),TIME(HOUR(XK5),MINUTE(XK5),0)=TIME(HOUR('ANALISE AGENTE'!$G7),MINUTE('ANALISE AGENTE'!$G7),0)),3,IF(OR(TIME(HOUR(XK5),MINUTE(XK5),0)=TIME(HOUR('ANALISE AGENTE'!$H7),MINUTE('ANALISE AGENTE'!$H7),0),TIME(HOUR(XK5),MINUTE(XK5),0)=TIME(HOUR('ANALISE AGENTE'!$I7),MINUTE('ANALISE AGENTE'!$I7),0)),2,0))))</f>
        <v>0</v>
      </c>
      <c r="XL6" s="30">
        <f>IF(OR(TIME(HOUR(XL5),MINUTE(XL5),0)=TIME(HOUR('ANALISE AGENTE'!$C7),MINUTE('ANALISE AGENTE'!$C7),0),TIME(HOUR(XL5),MINUTE(XL5),0)=TIME(HOUR('ANALISE AGENTE'!$J7),MINUTE('ANALISE AGENTE'!$J7),0)),1,IF(OR(TIME(HOUR(XL5),MINUTE(XL5),0)=TIME(HOUR('ANALISE AGENTE'!$D7),MINUTE('ANALISE AGENTE'!$D7),0),TIME(HOUR(XL5),MINUTE(XL5),0)=TIME(HOUR('ANALISE AGENTE'!$E7),MINUTE('ANALISE AGENTE'!$E7),0)),2,IF(OR(TIME(HOUR(XL5),MINUTE(XL5),0)=TIME(HOUR('ANALISE AGENTE'!$F7),MINUTE('ANALISE AGENTE'!$F7),0),TIME(HOUR(XL5),MINUTE(XL5),0)=TIME(HOUR('ANALISE AGENTE'!$G7),MINUTE('ANALISE AGENTE'!$G7),0)),3,IF(OR(TIME(HOUR(XL5),MINUTE(XL5),0)=TIME(HOUR('ANALISE AGENTE'!$H7),MINUTE('ANALISE AGENTE'!$H7),0),TIME(HOUR(XL5),MINUTE(XL5),0)=TIME(HOUR('ANALISE AGENTE'!$I7),MINUTE('ANALISE AGENTE'!$I7),0)),2,0))))</f>
        <v>0</v>
      </c>
      <c r="XM6" s="30">
        <f>IF(OR(TIME(HOUR(XM5),MINUTE(XM5),0)=TIME(HOUR('ANALISE AGENTE'!$C7),MINUTE('ANALISE AGENTE'!$C7),0),TIME(HOUR(XM5),MINUTE(XM5),0)=TIME(HOUR('ANALISE AGENTE'!$J7),MINUTE('ANALISE AGENTE'!$J7),0)),1,IF(OR(TIME(HOUR(XM5),MINUTE(XM5),0)=TIME(HOUR('ANALISE AGENTE'!$D7),MINUTE('ANALISE AGENTE'!$D7),0),TIME(HOUR(XM5),MINUTE(XM5),0)=TIME(HOUR('ANALISE AGENTE'!$E7),MINUTE('ANALISE AGENTE'!$E7),0)),2,IF(OR(TIME(HOUR(XM5),MINUTE(XM5),0)=TIME(HOUR('ANALISE AGENTE'!$F7),MINUTE('ANALISE AGENTE'!$F7),0),TIME(HOUR(XM5),MINUTE(XM5),0)=TIME(HOUR('ANALISE AGENTE'!$G7),MINUTE('ANALISE AGENTE'!$G7),0)),3,IF(OR(TIME(HOUR(XM5),MINUTE(XM5),0)=TIME(HOUR('ANALISE AGENTE'!$H7),MINUTE('ANALISE AGENTE'!$H7),0),TIME(HOUR(XM5),MINUTE(XM5),0)=TIME(HOUR('ANALISE AGENTE'!$I7),MINUTE('ANALISE AGENTE'!$I7),0)),2,0))))</f>
        <v>0</v>
      </c>
      <c r="XN6" s="30">
        <f>IF(OR(TIME(HOUR(XN5),MINUTE(XN5),0)=TIME(HOUR('ANALISE AGENTE'!$C7),MINUTE('ANALISE AGENTE'!$C7),0),TIME(HOUR(XN5),MINUTE(XN5),0)=TIME(HOUR('ANALISE AGENTE'!$J7),MINUTE('ANALISE AGENTE'!$J7),0)),1,IF(OR(TIME(HOUR(XN5),MINUTE(XN5),0)=TIME(HOUR('ANALISE AGENTE'!$D7),MINUTE('ANALISE AGENTE'!$D7),0),TIME(HOUR(XN5),MINUTE(XN5),0)=TIME(HOUR('ANALISE AGENTE'!$E7),MINUTE('ANALISE AGENTE'!$E7),0)),2,IF(OR(TIME(HOUR(XN5),MINUTE(XN5),0)=TIME(HOUR('ANALISE AGENTE'!$F7),MINUTE('ANALISE AGENTE'!$F7),0),TIME(HOUR(XN5),MINUTE(XN5),0)=TIME(HOUR('ANALISE AGENTE'!$G7),MINUTE('ANALISE AGENTE'!$G7),0)),3,IF(OR(TIME(HOUR(XN5),MINUTE(XN5),0)=TIME(HOUR('ANALISE AGENTE'!$H7),MINUTE('ANALISE AGENTE'!$H7),0),TIME(HOUR(XN5),MINUTE(XN5),0)=TIME(HOUR('ANALISE AGENTE'!$I7),MINUTE('ANALISE AGENTE'!$I7),0)),2,0))))</f>
        <v>0</v>
      </c>
      <c r="XO6" s="30">
        <f>IF(OR(TIME(HOUR(XO5),MINUTE(XO5),0)=TIME(HOUR('ANALISE AGENTE'!$C7),MINUTE('ANALISE AGENTE'!$C7),0),TIME(HOUR(XO5),MINUTE(XO5),0)=TIME(HOUR('ANALISE AGENTE'!$J7),MINUTE('ANALISE AGENTE'!$J7),0)),1,IF(OR(TIME(HOUR(XO5),MINUTE(XO5),0)=TIME(HOUR('ANALISE AGENTE'!$D7),MINUTE('ANALISE AGENTE'!$D7),0),TIME(HOUR(XO5),MINUTE(XO5),0)=TIME(HOUR('ANALISE AGENTE'!$E7),MINUTE('ANALISE AGENTE'!$E7),0)),2,IF(OR(TIME(HOUR(XO5),MINUTE(XO5),0)=TIME(HOUR('ANALISE AGENTE'!$F7),MINUTE('ANALISE AGENTE'!$F7),0),TIME(HOUR(XO5),MINUTE(XO5),0)=TIME(HOUR('ANALISE AGENTE'!$G7),MINUTE('ANALISE AGENTE'!$G7),0)),3,IF(OR(TIME(HOUR(XO5),MINUTE(XO5),0)=TIME(HOUR('ANALISE AGENTE'!$H7),MINUTE('ANALISE AGENTE'!$H7),0),TIME(HOUR(XO5),MINUTE(XO5),0)=TIME(HOUR('ANALISE AGENTE'!$I7),MINUTE('ANALISE AGENTE'!$I7),0)),2,0))))</f>
        <v>0</v>
      </c>
      <c r="XP6" s="30">
        <f>IF(OR(TIME(HOUR(XP5),MINUTE(XP5),0)=TIME(HOUR('ANALISE AGENTE'!$C7),MINUTE('ANALISE AGENTE'!$C7),0),TIME(HOUR(XP5),MINUTE(XP5),0)=TIME(HOUR('ANALISE AGENTE'!$J7),MINUTE('ANALISE AGENTE'!$J7),0)),1,IF(OR(TIME(HOUR(XP5),MINUTE(XP5),0)=TIME(HOUR('ANALISE AGENTE'!$D7),MINUTE('ANALISE AGENTE'!$D7),0),TIME(HOUR(XP5),MINUTE(XP5),0)=TIME(HOUR('ANALISE AGENTE'!$E7),MINUTE('ANALISE AGENTE'!$E7),0)),2,IF(OR(TIME(HOUR(XP5),MINUTE(XP5),0)=TIME(HOUR('ANALISE AGENTE'!$F7),MINUTE('ANALISE AGENTE'!$F7),0),TIME(HOUR(XP5),MINUTE(XP5),0)=TIME(HOUR('ANALISE AGENTE'!$G7),MINUTE('ANALISE AGENTE'!$G7),0)),3,IF(OR(TIME(HOUR(XP5),MINUTE(XP5),0)=TIME(HOUR('ANALISE AGENTE'!$H7),MINUTE('ANALISE AGENTE'!$H7),0),TIME(HOUR(XP5),MINUTE(XP5),0)=TIME(HOUR('ANALISE AGENTE'!$I7),MINUTE('ANALISE AGENTE'!$I7),0)),2,0))))</f>
        <v>0</v>
      </c>
      <c r="XQ6" s="30">
        <f>IF(OR(TIME(HOUR(XQ5),MINUTE(XQ5),0)=TIME(HOUR('ANALISE AGENTE'!$C7),MINUTE('ANALISE AGENTE'!$C7),0),TIME(HOUR(XQ5),MINUTE(XQ5),0)=TIME(HOUR('ANALISE AGENTE'!$J7),MINUTE('ANALISE AGENTE'!$J7),0)),1,IF(OR(TIME(HOUR(XQ5),MINUTE(XQ5),0)=TIME(HOUR('ANALISE AGENTE'!$D7),MINUTE('ANALISE AGENTE'!$D7),0),TIME(HOUR(XQ5),MINUTE(XQ5),0)=TIME(HOUR('ANALISE AGENTE'!$E7),MINUTE('ANALISE AGENTE'!$E7),0)),2,IF(OR(TIME(HOUR(XQ5),MINUTE(XQ5),0)=TIME(HOUR('ANALISE AGENTE'!$F7),MINUTE('ANALISE AGENTE'!$F7),0),TIME(HOUR(XQ5),MINUTE(XQ5),0)=TIME(HOUR('ANALISE AGENTE'!$G7),MINUTE('ANALISE AGENTE'!$G7),0)),3,IF(OR(TIME(HOUR(XQ5),MINUTE(XQ5),0)=TIME(HOUR('ANALISE AGENTE'!$H7),MINUTE('ANALISE AGENTE'!$H7),0),TIME(HOUR(XQ5),MINUTE(XQ5),0)=TIME(HOUR('ANALISE AGENTE'!$I7),MINUTE('ANALISE AGENTE'!$I7),0)),2,0))))</f>
        <v>0</v>
      </c>
      <c r="XR6" s="30">
        <f>IF(OR(TIME(HOUR(XR5),MINUTE(XR5),0)=TIME(HOUR('ANALISE AGENTE'!$C7),MINUTE('ANALISE AGENTE'!$C7),0),TIME(HOUR(XR5),MINUTE(XR5),0)=TIME(HOUR('ANALISE AGENTE'!$J7),MINUTE('ANALISE AGENTE'!$J7),0)),1,IF(OR(TIME(HOUR(XR5),MINUTE(XR5),0)=TIME(HOUR('ANALISE AGENTE'!$D7),MINUTE('ANALISE AGENTE'!$D7),0),TIME(HOUR(XR5),MINUTE(XR5),0)=TIME(HOUR('ANALISE AGENTE'!$E7),MINUTE('ANALISE AGENTE'!$E7),0)),2,IF(OR(TIME(HOUR(XR5),MINUTE(XR5),0)=TIME(HOUR('ANALISE AGENTE'!$F7),MINUTE('ANALISE AGENTE'!$F7),0),TIME(HOUR(XR5),MINUTE(XR5),0)=TIME(HOUR('ANALISE AGENTE'!$G7),MINUTE('ANALISE AGENTE'!$G7),0)),3,IF(OR(TIME(HOUR(XR5),MINUTE(XR5),0)=TIME(HOUR('ANALISE AGENTE'!$H7),MINUTE('ANALISE AGENTE'!$H7),0),TIME(HOUR(XR5),MINUTE(XR5),0)=TIME(HOUR('ANALISE AGENTE'!$I7),MINUTE('ANALISE AGENTE'!$I7),0)),2,0))))</f>
        <v>0</v>
      </c>
      <c r="XS6" s="30">
        <f>IF(OR(TIME(HOUR(XS5),MINUTE(XS5),0)=TIME(HOUR('ANALISE AGENTE'!$C7),MINUTE('ANALISE AGENTE'!$C7),0),TIME(HOUR(XS5),MINUTE(XS5),0)=TIME(HOUR('ANALISE AGENTE'!$J7),MINUTE('ANALISE AGENTE'!$J7),0)),1,IF(OR(TIME(HOUR(XS5),MINUTE(XS5),0)=TIME(HOUR('ANALISE AGENTE'!$D7),MINUTE('ANALISE AGENTE'!$D7),0),TIME(HOUR(XS5),MINUTE(XS5),0)=TIME(HOUR('ANALISE AGENTE'!$E7),MINUTE('ANALISE AGENTE'!$E7),0)),2,IF(OR(TIME(HOUR(XS5),MINUTE(XS5),0)=TIME(HOUR('ANALISE AGENTE'!$F7),MINUTE('ANALISE AGENTE'!$F7),0),TIME(HOUR(XS5),MINUTE(XS5),0)=TIME(HOUR('ANALISE AGENTE'!$G7),MINUTE('ANALISE AGENTE'!$G7),0)),3,IF(OR(TIME(HOUR(XS5),MINUTE(XS5),0)=TIME(HOUR('ANALISE AGENTE'!$H7),MINUTE('ANALISE AGENTE'!$H7),0),TIME(HOUR(XS5),MINUTE(XS5),0)=TIME(HOUR('ANALISE AGENTE'!$I7),MINUTE('ANALISE AGENTE'!$I7),0)),2,0))))</f>
        <v>0</v>
      </c>
      <c r="XT6" s="30">
        <f>IF(OR(TIME(HOUR(XT5),MINUTE(XT5),0)=TIME(HOUR('ANALISE AGENTE'!$C7),MINUTE('ANALISE AGENTE'!$C7),0),TIME(HOUR(XT5),MINUTE(XT5),0)=TIME(HOUR('ANALISE AGENTE'!$J7),MINUTE('ANALISE AGENTE'!$J7),0)),1,IF(OR(TIME(HOUR(XT5),MINUTE(XT5),0)=TIME(HOUR('ANALISE AGENTE'!$D7),MINUTE('ANALISE AGENTE'!$D7),0),TIME(HOUR(XT5),MINUTE(XT5),0)=TIME(HOUR('ANALISE AGENTE'!$E7),MINUTE('ANALISE AGENTE'!$E7),0)),2,IF(OR(TIME(HOUR(XT5),MINUTE(XT5),0)=TIME(HOUR('ANALISE AGENTE'!$F7),MINUTE('ANALISE AGENTE'!$F7),0),TIME(HOUR(XT5),MINUTE(XT5),0)=TIME(HOUR('ANALISE AGENTE'!$G7),MINUTE('ANALISE AGENTE'!$G7),0)),3,IF(OR(TIME(HOUR(XT5),MINUTE(XT5),0)=TIME(HOUR('ANALISE AGENTE'!$H7),MINUTE('ANALISE AGENTE'!$H7),0),TIME(HOUR(XT5),MINUTE(XT5),0)=TIME(HOUR('ANALISE AGENTE'!$I7),MINUTE('ANALISE AGENTE'!$I7),0)),2,0))))</f>
        <v>0</v>
      </c>
      <c r="XU6" s="30">
        <f>IF(OR(TIME(HOUR(XU5),MINUTE(XU5),0)=TIME(HOUR('ANALISE AGENTE'!$C7),MINUTE('ANALISE AGENTE'!$C7),0),TIME(HOUR(XU5),MINUTE(XU5),0)=TIME(HOUR('ANALISE AGENTE'!$J7),MINUTE('ANALISE AGENTE'!$J7),0)),1,IF(OR(TIME(HOUR(XU5),MINUTE(XU5),0)=TIME(HOUR('ANALISE AGENTE'!$D7),MINUTE('ANALISE AGENTE'!$D7),0),TIME(HOUR(XU5),MINUTE(XU5),0)=TIME(HOUR('ANALISE AGENTE'!$E7),MINUTE('ANALISE AGENTE'!$E7),0)),2,IF(OR(TIME(HOUR(XU5),MINUTE(XU5),0)=TIME(HOUR('ANALISE AGENTE'!$F7),MINUTE('ANALISE AGENTE'!$F7),0),TIME(HOUR(XU5),MINUTE(XU5),0)=TIME(HOUR('ANALISE AGENTE'!$G7),MINUTE('ANALISE AGENTE'!$G7),0)),3,IF(OR(TIME(HOUR(XU5),MINUTE(XU5),0)=TIME(HOUR('ANALISE AGENTE'!$H7),MINUTE('ANALISE AGENTE'!$H7),0),TIME(HOUR(XU5),MINUTE(XU5),0)=TIME(HOUR('ANALISE AGENTE'!$I7),MINUTE('ANALISE AGENTE'!$I7),0)),2,0))))</f>
        <v>0</v>
      </c>
      <c r="XV6" s="30">
        <f>IF(OR(TIME(HOUR(XV5),MINUTE(XV5),0)=TIME(HOUR('ANALISE AGENTE'!$C7),MINUTE('ANALISE AGENTE'!$C7),0),TIME(HOUR(XV5),MINUTE(XV5),0)=TIME(HOUR('ANALISE AGENTE'!$J7),MINUTE('ANALISE AGENTE'!$J7),0)),1,IF(OR(TIME(HOUR(XV5),MINUTE(XV5),0)=TIME(HOUR('ANALISE AGENTE'!$D7),MINUTE('ANALISE AGENTE'!$D7),0),TIME(HOUR(XV5),MINUTE(XV5),0)=TIME(HOUR('ANALISE AGENTE'!$E7),MINUTE('ANALISE AGENTE'!$E7),0)),2,IF(OR(TIME(HOUR(XV5),MINUTE(XV5),0)=TIME(HOUR('ANALISE AGENTE'!$F7),MINUTE('ANALISE AGENTE'!$F7),0),TIME(HOUR(XV5),MINUTE(XV5),0)=TIME(HOUR('ANALISE AGENTE'!$G7),MINUTE('ANALISE AGENTE'!$G7),0)),3,IF(OR(TIME(HOUR(XV5),MINUTE(XV5),0)=TIME(HOUR('ANALISE AGENTE'!$H7),MINUTE('ANALISE AGENTE'!$H7),0),TIME(HOUR(XV5),MINUTE(XV5),0)=TIME(HOUR('ANALISE AGENTE'!$I7),MINUTE('ANALISE AGENTE'!$I7),0)),2,0))))</f>
        <v>0</v>
      </c>
      <c r="XW6" s="30">
        <f>IF(OR(TIME(HOUR(XW5),MINUTE(XW5),0)=TIME(HOUR('ANALISE AGENTE'!$C7),MINUTE('ANALISE AGENTE'!$C7),0),TIME(HOUR(XW5),MINUTE(XW5),0)=TIME(HOUR('ANALISE AGENTE'!$J7),MINUTE('ANALISE AGENTE'!$J7),0)),1,IF(OR(TIME(HOUR(XW5),MINUTE(XW5),0)=TIME(HOUR('ANALISE AGENTE'!$D7),MINUTE('ANALISE AGENTE'!$D7),0),TIME(HOUR(XW5),MINUTE(XW5),0)=TIME(HOUR('ANALISE AGENTE'!$E7),MINUTE('ANALISE AGENTE'!$E7),0)),2,IF(OR(TIME(HOUR(XW5),MINUTE(XW5),0)=TIME(HOUR('ANALISE AGENTE'!$F7),MINUTE('ANALISE AGENTE'!$F7),0),TIME(HOUR(XW5),MINUTE(XW5),0)=TIME(HOUR('ANALISE AGENTE'!$G7),MINUTE('ANALISE AGENTE'!$G7),0)),3,IF(OR(TIME(HOUR(XW5),MINUTE(XW5),0)=TIME(HOUR('ANALISE AGENTE'!$H7),MINUTE('ANALISE AGENTE'!$H7),0),TIME(HOUR(XW5),MINUTE(XW5),0)=TIME(HOUR('ANALISE AGENTE'!$I7),MINUTE('ANALISE AGENTE'!$I7),0)),2,0))))</f>
        <v>0</v>
      </c>
      <c r="XX6" s="30">
        <f>IF(OR(TIME(HOUR(XX5),MINUTE(XX5),0)=TIME(HOUR('ANALISE AGENTE'!$C7),MINUTE('ANALISE AGENTE'!$C7),0),TIME(HOUR(XX5),MINUTE(XX5),0)=TIME(HOUR('ANALISE AGENTE'!$J7),MINUTE('ANALISE AGENTE'!$J7),0)),1,IF(OR(TIME(HOUR(XX5),MINUTE(XX5),0)=TIME(HOUR('ANALISE AGENTE'!$D7),MINUTE('ANALISE AGENTE'!$D7),0),TIME(HOUR(XX5),MINUTE(XX5),0)=TIME(HOUR('ANALISE AGENTE'!$E7),MINUTE('ANALISE AGENTE'!$E7),0)),2,IF(OR(TIME(HOUR(XX5),MINUTE(XX5),0)=TIME(HOUR('ANALISE AGENTE'!$F7),MINUTE('ANALISE AGENTE'!$F7),0),TIME(HOUR(XX5),MINUTE(XX5),0)=TIME(HOUR('ANALISE AGENTE'!$G7),MINUTE('ANALISE AGENTE'!$G7),0)),3,IF(OR(TIME(HOUR(XX5),MINUTE(XX5),0)=TIME(HOUR('ANALISE AGENTE'!$H7),MINUTE('ANALISE AGENTE'!$H7),0),TIME(HOUR(XX5),MINUTE(XX5),0)=TIME(HOUR('ANALISE AGENTE'!$I7),MINUTE('ANALISE AGENTE'!$I7),0)),2,0))))</f>
        <v>0</v>
      </c>
      <c r="XY6" s="30">
        <f>IF(OR(TIME(HOUR(XY5),MINUTE(XY5),0)=TIME(HOUR('ANALISE AGENTE'!$C7),MINUTE('ANALISE AGENTE'!$C7),0),TIME(HOUR(XY5),MINUTE(XY5),0)=TIME(HOUR('ANALISE AGENTE'!$J7),MINUTE('ANALISE AGENTE'!$J7),0)),1,IF(OR(TIME(HOUR(XY5),MINUTE(XY5),0)=TIME(HOUR('ANALISE AGENTE'!$D7),MINUTE('ANALISE AGENTE'!$D7),0),TIME(HOUR(XY5),MINUTE(XY5),0)=TIME(HOUR('ANALISE AGENTE'!$E7),MINUTE('ANALISE AGENTE'!$E7),0)),2,IF(OR(TIME(HOUR(XY5),MINUTE(XY5),0)=TIME(HOUR('ANALISE AGENTE'!$F7),MINUTE('ANALISE AGENTE'!$F7),0),TIME(HOUR(XY5),MINUTE(XY5),0)=TIME(HOUR('ANALISE AGENTE'!$G7),MINUTE('ANALISE AGENTE'!$G7),0)),3,IF(OR(TIME(HOUR(XY5),MINUTE(XY5),0)=TIME(HOUR('ANALISE AGENTE'!$H7),MINUTE('ANALISE AGENTE'!$H7),0),TIME(HOUR(XY5),MINUTE(XY5),0)=TIME(HOUR('ANALISE AGENTE'!$I7),MINUTE('ANALISE AGENTE'!$I7),0)),2,0))))</f>
        <v>0</v>
      </c>
      <c r="XZ6" s="30">
        <f>IF(OR(TIME(HOUR(XZ5),MINUTE(XZ5),0)=TIME(HOUR('ANALISE AGENTE'!$C7),MINUTE('ANALISE AGENTE'!$C7),0),TIME(HOUR(XZ5),MINUTE(XZ5),0)=TIME(HOUR('ANALISE AGENTE'!$J7),MINUTE('ANALISE AGENTE'!$J7),0)),1,IF(OR(TIME(HOUR(XZ5),MINUTE(XZ5),0)=TIME(HOUR('ANALISE AGENTE'!$D7),MINUTE('ANALISE AGENTE'!$D7),0),TIME(HOUR(XZ5),MINUTE(XZ5),0)=TIME(HOUR('ANALISE AGENTE'!$E7),MINUTE('ANALISE AGENTE'!$E7),0)),2,IF(OR(TIME(HOUR(XZ5),MINUTE(XZ5),0)=TIME(HOUR('ANALISE AGENTE'!$F7),MINUTE('ANALISE AGENTE'!$F7),0),TIME(HOUR(XZ5),MINUTE(XZ5),0)=TIME(HOUR('ANALISE AGENTE'!$G7),MINUTE('ANALISE AGENTE'!$G7),0)),3,IF(OR(TIME(HOUR(XZ5),MINUTE(XZ5),0)=TIME(HOUR('ANALISE AGENTE'!$H7),MINUTE('ANALISE AGENTE'!$H7),0),TIME(HOUR(XZ5),MINUTE(XZ5),0)=TIME(HOUR('ANALISE AGENTE'!$I7),MINUTE('ANALISE AGENTE'!$I7),0)),2,0))))</f>
        <v>0</v>
      </c>
      <c r="YA6" s="30">
        <f>IF(OR(TIME(HOUR(YA5),MINUTE(YA5),0)=TIME(HOUR('ANALISE AGENTE'!$C7),MINUTE('ANALISE AGENTE'!$C7),0),TIME(HOUR(YA5),MINUTE(YA5),0)=TIME(HOUR('ANALISE AGENTE'!$J7),MINUTE('ANALISE AGENTE'!$J7),0)),1,IF(OR(TIME(HOUR(YA5),MINUTE(YA5),0)=TIME(HOUR('ANALISE AGENTE'!$D7),MINUTE('ANALISE AGENTE'!$D7),0),TIME(HOUR(YA5),MINUTE(YA5),0)=TIME(HOUR('ANALISE AGENTE'!$E7),MINUTE('ANALISE AGENTE'!$E7),0)),2,IF(OR(TIME(HOUR(YA5),MINUTE(YA5),0)=TIME(HOUR('ANALISE AGENTE'!$F7),MINUTE('ANALISE AGENTE'!$F7),0),TIME(HOUR(YA5),MINUTE(YA5),0)=TIME(HOUR('ANALISE AGENTE'!$G7),MINUTE('ANALISE AGENTE'!$G7),0)),3,IF(OR(TIME(HOUR(YA5),MINUTE(YA5),0)=TIME(HOUR('ANALISE AGENTE'!$H7),MINUTE('ANALISE AGENTE'!$H7),0),TIME(HOUR(YA5),MINUTE(YA5),0)=TIME(HOUR('ANALISE AGENTE'!$I7),MINUTE('ANALISE AGENTE'!$I7),0)),2,0))))</f>
        <v>0</v>
      </c>
      <c r="YB6" s="30">
        <f>IF(OR(TIME(HOUR(YB5),MINUTE(YB5),0)=TIME(HOUR('ANALISE AGENTE'!$C7),MINUTE('ANALISE AGENTE'!$C7),0),TIME(HOUR(YB5),MINUTE(YB5),0)=TIME(HOUR('ANALISE AGENTE'!$J7),MINUTE('ANALISE AGENTE'!$J7),0)),1,IF(OR(TIME(HOUR(YB5),MINUTE(YB5),0)=TIME(HOUR('ANALISE AGENTE'!$D7),MINUTE('ANALISE AGENTE'!$D7),0),TIME(HOUR(YB5),MINUTE(YB5),0)=TIME(HOUR('ANALISE AGENTE'!$E7),MINUTE('ANALISE AGENTE'!$E7),0)),2,IF(OR(TIME(HOUR(YB5),MINUTE(YB5),0)=TIME(HOUR('ANALISE AGENTE'!$F7),MINUTE('ANALISE AGENTE'!$F7),0),TIME(HOUR(YB5),MINUTE(YB5),0)=TIME(HOUR('ANALISE AGENTE'!$G7),MINUTE('ANALISE AGENTE'!$G7),0)),3,IF(OR(TIME(HOUR(YB5),MINUTE(YB5),0)=TIME(HOUR('ANALISE AGENTE'!$H7),MINUTE('ANALISE AGENTE'!$H7),0),TIME(HOUR(YB5),MINUTE(YB5),0)=TIME(HOUR('ANALISE AGENTE'!$I7),MINUTE('ANALISE AGENTE'!$I7),0)),2,0))))</f>
        <v>0</v>
      </c>
      <c r="YC6" s="30">
        <f>IF(OR(TIME(HOUR(YC5),MINUTE(YC5),0)=TIME(HOUR('ANALISE AGENTE'!$C7),MINUTE('ANALISE AGENTE'!$C7),0),TIME(HOUR(YC5),MINUTE(YC5),0)=TIME(HOUR('ANALISE AGENTE'!$J7),MINUTE('ANALISE AGENTE'!$J7),0)),1,IF(OR(TIME(HOUR(YC5),MINUTE(YC5),0)=TIME(HOUR('ANALISE AGENTE'!$D7),MINUTE('ANALISE AGENTE'!$D7),0),TIME(HOUR(YC5),MINUTE(YC5),0)=TIME(HOUR('ANALISE AGENTE'!$E7),MINUTE('ANALISE AGENTE'!$E7),0)),2,IF(OR(TIME(HOUR(YC5),MINUTE(YC5),0)=TIME(HOUR('ANALISE AGENTE'!$F7),MINUTE('ANALISE AGENTE'!$F7),0),TIME(HOUR(YC5),MINUTE(YC5),0)=TIME(HOUR('ANALISE AGENTE'!$G7),MINUTE('ANALISE AGENTE'!$G7),0)),3,IF(OR(TIME(HOUR(YC5),MINUTE(YC5),0)=TIME(HOUR('ANALISE AGENTE'!$H7),MINUTE('ANALISE AGENTE'!$H7),0),TIME(HOUR(YC5),MINUTE(YC5),0)=TIME(HOUR('ANALISE AGENTE'!$I7),MINUTE('ANALISE AGENTE'!$I7),0)),2,0))))</f>
        <v>0</v>
      </c>
      <c r="YD6" s="30">
        <f>IF(OR(TIME(HOUR(YD5),MINUTE(YD5),0)=TIME(HOUR('ANALISE AGENTE'!$C7),MINUTE('ANALISE AGENTE'!$C7),0),TIME(HOUR(YD5),MINUTE(YD5),0)=TIME(HOUR('ANALISE AGENTE'!$J7),MINUTE('ANALISE AGENTE'!$J7),0)),1,IF(OR(TIME(HOUR(YD5),MINUTE(YD5),0)=TIME(HOUR('ANALISE AGENTE'!$D7),MINUTE('ANALISE AGENTE'!$D7),0),TIME(HOUR(YD5),MINUTE(YD5),0)=TIME(HOUR('ANALISE AGENTE'!$E7),MINUTE('ANALISE AGENTE'!$E7),0)),2,IF(OR(TIME(HOUR(YD5),MINUTE(YD5),0)=TIME(HOUR('ANALISE AGENTE'!$F7),MINUTE('ANALISE AGENTE'!$F7),0),TIME(HOUR(YD5),MINUTE(YD5),0)=TIME(HOUR('ANALISE AGENTE'!$G7),MINUTE('ANALISE AGENTE'!$G7),0)),3,IF(OR(TIME(HOUR(YD5),MINUTE(YD5),0)=TIME(HOUR('ANALISE AGENTE'!$H7),MINUTE('ANALISE AGENTE'!$H7),0),TIME(HOUR(YD5),MINUTE(YD5),0)=TIME(HOUR('ANALISE AGENTE'!$I7),MINUTE('ANALISE AGENTE'!$I7),0)),2,0))))</f>
        <v>0</v>
      </c>
      <c r="YE6" s="30">
        <f>IF(OR(TIME(HOUR(YE5),MINUTE(YE5),0)=TIME(HOUR('ANALISE AGENTE'!$C7),MINUTE('ANALISE AGENTE'!$C7),0),TIME(HOUR(YE5),MINUTE(YE5),0)=TIME(HOUR('ANALISE AGENTE'!$J7),MINUTE('ANALISE AGENTE'!$J7),0)),1,IF(OR(TIME(HOUR(YE5),MINUTE(YE5),0)=TIME(HOUR('ANALISE AGENTE'!$D7),MINUTE('ANALISE AGENTE'!$D7),0),TIME(HOUR(YE5),MINUTE(YE5),0)=TIME(HOUR('ANALISE AGENTE'!$E7),MINUTE('ANALISE AGENTE'!$E7),0)),2,IF(OR(TIME(HOUR(YE5),MINUTE(YE5),0)=TIME(HOUR('ANALISE AGENTE'!$F7),MINUTE('ANALISE AGENTE'!$F7),0),TIME(HOUR(YE5),MINUTE(YE5),0)=TIME(HOUR('ANALISE AGENTE'!$G7),MINUTE('ANALISE AGENTE'!$G7),0)),3,IF(OR(TIME(HOUR(YE5),MINUTE(YE5),0)=TIME(HOUR('ANALISE AGENTE'!$H7),MINUTE('ANALISE AGENTE'!$H7),0),TIME(HOUR(YE5),MINUTE(YE5),0)=TIME(HOUR('ANALISE AGENTE'!$I7),MINUTE('ANALISE AGENTE'!$I7),0)),2,0))))</f>
        <v>0</v>
      </c>
      <c r="YF6" s="30">
        <f>IF(OR(TIME(HOUR(YF5),MINUTE(YF5),0)=TIME(HOUR('ANALISE AGENTE'!$C7),MINUTE('ANALISE AGENTE'!$C7),0),TIME(HOUR(YF5),MINUTE(YF5),0)=TIME(HOUR('ANALISE AGENTE'!$J7),MINUTE('ANALISE AGENTE'!$J7),0)),1,IF(OR(TIME(HOUR(YF5),MINUTE(YF5),0)=TIME(HOUR('ANALISE AGENTE'!$D7),MINUTE('ANALISE AGENTE'!$D7),0),TIME(HOUR(YF5),MINUTE(YF5),0)=TIME(HOUR('ANALISE AGENTE'!$E7),MINUTE('ANALISE AGENTE'!$E7),0)),2,IF(OR(TIME(HOUR(YF5),MINUTE(YF5),0)=TIME(HOUR('ANALISE AGENTE'!$F7),MINUTE('ANALISE AGENTE'!$F7),0),TIME(HOUR(YF5),MINUTE(YF5),0)=TIME(HOUR('ANALISE AGENTE'!$G7),MINUTE('ANALISE AGENTE'!$G7),0)),3,IF(OR(TIME(HOUR(YF5),MINUTE(YF5),0)=TIME(HOUR('ANALISE AGENTE'!$H7),MINUTE('ANALISE AGENTE'!$H7),0),TIME(HOUR(YF5),MINUTE(YF5),0)=TIME(HOUR('ANALISE AGENTE'!$I7),MINUTE('ANALISE AGENTE'!$I7),0)),2,0))))</f>
        <v>0</v>
      </c>
      <c r="YG6" s="30">
        <f>IF(OR(TIME(HOUR(YG5),MINUTE(YG5),0)=TIME(HOUR('ANALISE AGENTE'!$C7),MINUTE('ANALISE AGENTE'!$C7),0),TIME(HOUR(YG5),MINUTE(YG5),0)=TIME(HOUR('ANALISE AGENTE'!$J7),MINUTE('ANALISE AGENTE'!$J7),0)),1,IF(OR(TIME(HOUR(YG5),MINUTE(YG5),0)=TIME(HOUR('ANALISE AGENTE'!$D7),MINUTE('ANALISE AGENTE'!$D7),0),TIME(HOUR(YG5),MINUTE(YG5),0)=TIME(HOUR('ANALISE AGENTE'!$E7),MINUTE('ANALISE AGENTE'!$E7),0)),2,IF(OR(TIME(HOUR(YG5),MINUTE(YG5),0)=TIME(HOUR('ANALISE AGENTE'!$F7),MINUTE('ANALISE AGENTE'!$F7),0),TIME(HOUR(YG5),MINUTE(YG5),0)=TIME(HOUR('ANALISE AGENTE'!$G7),MINUTE('ANALISE AGENTE'!$G7),0)),3,IF(OR(TIME(HOUR(YG5),MINUTE(YG5),0)=TIME(HOUR('ANALISE AGENTE'!$H7),MINUTE('ANALISE AGENTE'!$H7),0),TIME(HOUR(YG5),MINUTE(YG5),0)=TIME(HOUR('ANALISE AGENTE'!$I7),MINUTE('ANALISE AGENTE'!$I7),0)),2,0))))</f>
        <v>0</v>
      </c>
      <c r="YH6" s="30">
        <f>IF(OR(TIME(HOUR(YH5),MINUTE(YH5),0)=TIME(HOUR('ANALISE AGENTE'!$C7),MINUTE('ANALISE AGENTE'!$C7),0),TIME(HOUR(YH5),MINUTE(YH5),0)=TIME(HOUR('ANALISE AGENTE'!$J7),MINUTE('ANALISE AGENTE'!$J7),0)),1,IF(OR(TIME(HOUR(YH5),MINUTE(YH5),0)=TIME(HOUR('ANALISE AGENTE'!$D7),MINUTE('ANALISE AGENTE'!$D7),0),TIME(HOUR(YH5),MINUTE(YH5),0)=TIME(HOUR('ANALISE AGENTE'!$E7),MINUTE('ANALISE AGENTE'!$E7),0)),2,IF(OR(TIME(HOUR(YH5),MINUTE(YH5),0)=TIME(HOUR('ANALISE AGENTE'!$F7),MINUTE('ANALISE AGENTE'!$F7),0),TIME(HOUR(YH5),MINUTE(YH5),0)=TIME(HOUR('ANALISE AGENTE'!$G7),MINUTE('ANALISE AGENTE'!$G7),0)),3,IF(OR(TIME(HOUR(YH5),MINUTE(YH5),0)=TIME(HOUR('ANALISE AGENTE'!$H7),MINUTE('ANALISE AGENTE'!$H7),0),TIME(HOUR(YH5),MINUTE(YH5),0)=TIME(HOUR('ANALISE AGENTE'!$I7),MINUTE('ANALISE AGENTE'!$I7),0)),2,0))))</f>
        <v>0</v>
      </c>
      <c r="YI6" s="30">
        <f>IF(OR(TIME(HOUR(YI5),MINUTE(YI5),0)=TIME(HOUR('ANALISE AGENTE'!$C7),MINUTE('ANALISE AGENTE'!$C7),0),TIME(HOUR(YI5),MINUTE(YI5),0)=TIME(HOUR('ANALISE AGENTE'!$J7),MINUTE('ANALISE AGENTE'!$J7),0)),1,IF(OR(TIME(HOUR(YI5),MINUTE(YI5),0)=TIME(HOUR('ANALISE AGENTE'!$D7),MINUTE('ANALISE AGENTE'!$D7),0),TIME(HOUR(YI5),MINUTE(YI5),0)=TIME(HOUR('ANALISE AGENTE'!$E7),MINUTE('ANALISE AGENTE'!$E7),0)),2,IF(OR(TIME(HOUR(YI5),MINUTE(YI5),0)=TIME(HOUR('ANALISE AGENTE'!$F7),MINUTE('ANALISE AGENTE'!$F7),0),TIME(HOUR(YI5),MINUTE(YI5),0)=TIME(HOUR('ANALISE AGENTE'!$G7),MINUTE('ANALISE AGENTE'!$G7),0)),3,IF(OR(TIME(HOUR(YI5),MINUTE(YI5),0)=TIME(HOUR('ANALISE AGENTE'!$H7),MINUTE('ANALISE AGENTE'!$H7),0),TIME(HOUR(YI5),MINUTE(YI5),0)=TIME(HOUR('ANALISE AGENTE'!$I7),MINUTE('ANALISE AGENTE'!$I7),0)),2,0))))</f>
        <v>0</v>
      </c>
      <c r="YJ6" s="30">
        <f>IF(OR(TIME(HOUR(YJ5),MINUTE(YJ5),0)=TIME(HOUR('ANALISE AGENTE'!$C7),MINUTE('ANALISE AGENTE'!$C7),0),TIME(HOUR(YJ5),MINUTE(YJ5),0)=TIME(HOUR('ANALISE AGENTE'!$J7),MINUTE('ANALISE AGENTE'!$J7),0)),1,IF(OR(TIME(HOUR(YJ5),MINUTE(YJ5),0)=TIME(HOUR('ANALISE AGENTE'!$D7),MINUTE('ANALISE AGENTE'!$D7),0),TIME(HOUR(YJ5),MINUTE(YJ5),0)=TIME(HOUR('ANALISE AGENTE'!$E7),MINUTE('ANALISE AGENTE'!$E7),0)),2,IF(OR(TIME(HOUR(YJ5),MINUTE(YJ5),0)=TIME(HOUR('ANALISE AGENTE'!$F7),MINUTE('ANALISE AGENTE'!$F7),0),TIME(HOUR(YJ5),MINUTE(YJ5),0)=TIME(HOUR('ANALISE AGENTE'!$G7),MINUTE('ANALISE AGENTE'!$G7),0)),3,IF(OR(TIME(HOUR(YJ5),MINUTE(YJ5),0)=TIME(HOUR('ANALISE AGENTE'!$H7),MINUTE('ANALISE AGENTE'!$H7),0),TIME(HOUR(YJ5),MINUTE(YJ5),0)=TIME(HOUR('ANALISE AGENTE'!$I7),MINUTE('ANALISE AGENTE'!$I7),0)),2,0))))</f>
        <v>0</v>
      </c>
      <c r="YK6" s="30">
        <f>IF(OR(TIME(HOUR(YK5),MINUTE(YK5),0)=TIME(HOUR('ANALISE AGENTE'!$C7),MINUTE('ANALISE AGENTE'!$C7),0),TIME(HOUR(YK5),MINUTE(YK5),0)=TIME(HOUR('ANALISE AGENTE'!$J7),MINUTE('ANALISE AGENTE'!$J7),0)),1,IF(OR(TIME(HOUR(YK5),MINUTE(YK5),0)=TIME(HOUR('ANALISE AGENTE'!$D7),MINUTE('ANALISE AGENTE'!$D7),0),TIME(HOUR(YK5),MINUTE(YK5),0)=TIME(HOUR('ANALISE AGENTE'!$E7),MINUTE('ANALISE AGENTE'!$E7),0)),2,IF(OR(TIME(HOUR(YK5),MINUTE(YK5),0)=TIME(HOUR('ANALISE AGENTE'!$F7),MINUTE('ANALISE AGENTE'!$F7),0),TIME(HOUR(YK5),MINUTE(YK5),0)=TIME(HOUR('ANALISE AGENTE'!$G7),MINUTE('ANALISE AGENTE'!$G7),0)),3,IF(OR(TIME(HOUR(YK5),MINUTE(YK5),0)=TIME(HOUR('ANALISE AGENTE'!$H7),MINUTE('ANALISE AGENTE'!$H7),0),TIME(HOUR(YK5),MINUTE(YK5),0)=TIME(HOUR('ANALISE AGENTE'!$I7),MINUTE('ANALISE AGENTE'!$I7),0)),2,0))))</f>
        <v>0</v>
      </c>
      <c r="YL6" s="30">
        <f>IF(OR(TIME(HOUR(YL5),MINUTE(YL5),0)=TIME(HOUR('ANALISE AGENTE'!$C7),MINUTE('ANALISE AGENTE'!$C7),0),TIME(HOUR(YL5),MINUTE(YL5),0)=TIME(HOUR('ANALISE AGENTE'!$J7),MINUTE('ANALISE AGENTE'!$J7),0)),1,IF(OR(TIME(HOUR(YL5),MINUTE(YL5),0)=TIME(HOUR('ANALISE AGENTE'!$D7),MINUTE('ANALISE AGENTE'!$D7),0),TIME(HOUR(YL5),MINUTE(YL5),0)=TIME(HOUR('ANALISE AGENTE'!$E7),MINUTE('ANALISE AGENTE'!$E7),0)),2,IF(OR(TIME(HOUR(YL5),MINUTE(YL5),0)=TIME(HOUR('ANALISE AGENTE'!$F7),MINUTE('ANALISE AGENTE'!$F7),0),TIME(HOUR(YL5),MINUTE(YL5),0)=TIME(HOUR('ANALISE AGENTE'!$G7),MINUTE('ANALISE AGENTE'!$G7),0)),3,IF(OR(TIME(HOUR(YL5),MINUTE(YL5),0)=TIME(HOUR('ANALISE AGENTE'!$H7),MINUTE('ANALISE AGENTE'!$H7),0),TIME(HOUR(YL5),MINUTE(YL5),0)=TIME(HOUR('ANALISE AGENTE'!$I7),MINUTE('ANALISE AGENTE'!$I7),0)),2,0))))</f>
        <v>0</v>
      </c>
      <c r="YM6" s="30">
        <f>IF(OR(TIME(HOUR(YM5),MINUTE(YM5),0)=TIME(HOUR('ANALISE AGENTE'!$C7),MINUTE('ANALISE AGENTE'!$C7),0),TIME(HOUR(YM5),MINUTE(YM5),0)=TIME(HOUR('ANALISE AGENTE'!$J7),MINUTE('ANALISE AGENTE'!$J7),0)),1,IF(OR(TIME(HOUR(YM5),MINUTE(YM5),0)=TIME(HOUR('ANALISE AGENTE'!$D7),MINUTE('ANALISE AGENTE'!$D7),0),TIME(HOUR(YM5),MINUTE(YM5),0)=TIME(HOUR('ANALISE AGENTE'!$E7),MINUTE('ANALISE AGENTE'!$E7),0)),2,IF(OR(TIME(HOUR(YM5),MINUTE(YM5),0)=TIME(HOUR('ANALISE AGENTE'!$F7),MINUTE('ANALISE AGENTE'!$F7),0),TIME(HOUR(YM5),MINUTE(YM5),0)=TIME(HOUR('ANALISE AGENTE'!$G7),MINUTE('ANALISE AGENTE'!$G7),0)),3,IF(OR(TIME(HOUR(YM5),MINUTE(YM5),0)=TIME(HOUR('ANALISE AGENTE'!$H7),MINUTE('ANALISE AGENTE'!$H7),0),TIME(HOUR(YM5),MINUTE(YM5),0)=TIME(HOUR('ANALISE AGENTE'!$I7),MINUTE('ANALISE AGENTE'!$I7),0)),2,0))))</f>
        <v>0</v>
      </c>
      <c r="YN6" s="30">
        <f>IF(OR(TIME(HOUR(YN5),MINUTE(YN5),0)=TIME(HOUR('ANALISE AGENTE'!$C7),MINUTE('ANALISE AGENTE'!$C7),0),TIME(HOUR(YN5),MINUTE(YN5),0)=TIME(HOUR('ANALISE AGENTE'!$J7),MINUTE('ANALISE AGENTE'!$J7),0)),1,IF(OR(TIME(HOUR(YN5),MINUTE(YN5),0)=TIME(HOUR('ANALISE AGENTE'!$D7),MINUTE('ANALISE AGENTE'!$D7),0),TIME(HOUR(YN5),MINUTE(YN5),0)=TIME(HOUR('ANALISE AGENTE'!$E7),MINUTE('ANALISE AGENTE'!$E7),0)),2,IF(OR(TIME(HOUR(YN5),MINUTE(YN5),0)=TIME(HOUR('ANALISE AGENTE'!$F7),MINUTE('ANALISE AGENTE'!$F7),0),TIME(HOUR(YN5),MINUTE(YN5),0)=TIME(HOUR('ANALISE AGENTE'!$G7),MINUTE('ANALISE AGENTE'!$G7),0)),3,IF(OR(TIME(HOUR(YN5),MINUTE(YN5),0)=TIME(HOUR('ANALISE AGENTE'!$H7),MINUTE('ANALISE AGENTE'!$H7),0),TIME(HOUR(YN5),MINUTE(YN5),0)=TIME(HOUR('ANALISE AGENTE'!$I7),MINUTE('ANALISE AGENTE'!$I7),0)),2,0))))</f>
        <v>0</v>
      </c>
      <c r="YO6" s="30">
        <f>IF(OR(TIME(HOUR(YO5),MINUTE(YO5),0)=TIME(HOUR('ANALISE AGENTE'!$C7),MINUTE('ANALISE AGENTE'!$C7),0),TIME(HOUR(YO5),MINUTE(YO5),0)=TIME(HOUR('ANALISE AGENTE'!$J7),MINUTE('ANALISE AGENTE'!$J7),0)),1,IF(OR(TIME(HOUR(YO5),MINUTE(YO5),0)=TIME(HOUR('ANALISE AGENTE'!$D7),MINUTE('ANALISE AGENTE'!$D7),0),TIME(HOUR(YO5),MINUTE(YO5),0)=TIME(HOUR('ANALISE AGENTE'!$E7),MINUTE('ANALISE AGENTE'!$E7),0)),2,IF(OR(TIME(HOUR(YO5),MINUTE(YO5),0)=TIME(HOUR('ANALISE AGENTE'!$F7),MINUTE('ANALISE AGENTE'!$F7),0),TIME(HOUR(YO5),MINUTE(YO5),0)=TIME(HOUR('ANALISE AGENTE'!$G7),MINUTE('ANALISE AGENTE'!$G7),0)),3,IF(OR(TIME(HOUR(YO5),MINUTE(YO5),0)=TIME(HOUR('ANALISE AGENTE'!$H7),MINUTE('ANALISE AGENTE'!$H7),0),TIME(HOUR(YO5),MINUTE(YO5),0)=TIME(HOUR('ANALISE AGENTE'!$I7),MINUTE('ANALISE AGENTE'!$I7),0)),2,0))))</f>
        <v>0</v>
      </c>
      <c r="YP6" s="30">
        <f>IF(OR(TIME(HOUR(YP5),MINUTE(YP5),0)=TIME(HOUR('ANALISE AGENTE'!$C7),MINUTE('ANALISE AGENTE'!$C7),0),TIME(HOUR(YP5),MINUTE(YP5),0)=TIME(HOUR('ANALISE AGENTE'!$J7),MINUTE('ANALISE AGENTE'!$J7),0)),1,IF(OR(TIME(HOUR(YP5),MINUTE(YP5),0)=TIME(HOUR('ANALISE AGENTE'!$D7),MINUTE('ANALISE AGENTE'!$D7),0),TIME(HOUR(YP5),MINUTE(YP5),0)=TIME(HOUR('ANALISE AGENTE'!$E7),MINUTE('ANALISE AGENTE'!$E7),0)),2,IF(OR(TIME(HOUR(YP5),MINUTE(YP5),0)=TIME(HOUR('ANALISE AGENTE'!$F7),MINUTE('ANALISE AGENTE'!$F7),0),TIME(HOUR(YP5),MINUTE(YP5),0)=TIME(HOUR('ANALISE AGENTE'!$G7),MINUTE('ANALISE AGENTE'!$G7),0)),3,IF(OR(TIME(HOUR(YP5),MINUTE(YP5),0)=TIME(HOUR('ANALISE AGENTE'!$H7),MINUTE('ANALISE AGENTE'!$H7),0),TIME(HOUR(YP5),MINUTE(YP5),0)=TIME(HOUR('ANALISE AGENTE'!$I7),MINUTE('ANALISE AGENTE'!$I7),0)),2,0))))</f>
        <v>0</v>
      </c>
      <c r="YQ6" s="30">
        <f>IF(OR(TIME(HOUR(YQ5),MINUTE(YQ5),0)=TIME(HOUR('ANALISE AGENTE'!$C7),MINUTE('ANALISE AGENTE'!$C7),0),TIME(HOUR(YQ5),MINUTE(YQ5),0)=TIME(HOUR('ANALISE AGENTE'!$J7),MINUTE('ANALISE AGENTE'!$J7),0)),1,IF(OR(TIME(HOUR(YQ5),MINUTE(YQ5),0)=TIME(HOUR('ANALISE AGENTE'!$D7),MINUTE('ANALISE AGENTE'!$D7),0),TIME(HOUR(YQ5),MINUTE(YQ5),0)=TIME(HOUR('ANALISE AGENTE'!$E7),MINUTE('ANALISE AGENTE'!$E7),0)),2,IF(OR(TIME(HOUR(YQ5),MINUTE(YQ5),0)=TIME(HOUR('ANALISE AGENTE'!$F7),MINUTE('ANALISE AGENTE'!$F7),0),TIME(HOUR(YQ5),MINUTE(YQ5),0)=TIME(HOUR('ANALISE AGENTE'!$G7),MINUTE('ANALISE AGENTE'!$G7),0)),3,IF(OR(TIME(HOUR(YQ5),MINUTE(YQ5),0)=TIME(HOUR('ANALISE AGENTE'!$H7),MINUTE('ANALISE AGENTE'!$H7),0),TIME(HOUR(YQ5),MINUTE(YQ5),0)=TIME(HOUR('ANALISE AGENTE'!$I7),MINUTE('ANALISE AGENTE'!$I7),0)),2,0))))</f>
        <v>0</v>
      </c>
      <c r="YR6" s="30">
        <f>IF(OR(TIME(HOUR(YR5),MINUTE(YR5),0)=TIME(HOUR('ANALISE AGENTE'!$C7),MINUTE('ANALISE AGENTE'!$C7),0),TIME(HOUR(YR5),MINUTE(YR5),0)=TIME(HOUR('ANALISE AGENTE'!$J7),MINUTE('ANALISE AGENTE'!$J7),0)),1,IF(OR(TIME(HOUR(YR5),MINUTE(YR5),0)=TIME(HOUR('ANALISE AGENTE'!$D7),MINUTE('ANALISE AGENTE'!$D7),0),TIME(HOUR(YR5),MINUTE(YR5),0)=TIME(HOUR('ANALISE AGENTE'!$E7),MINUTE('ANALISE AGENTE'!$E7),0)),2,IF(OR(TIME(HOUR(YR5),MINUTE(YR5),0)=TIME(HOUR('ANALISE AGENTE'!$F7),MINUTE('ANALISE AGENTE'!$F7),0),TIME(HOUR(YR5),MINUTE(YR5),0)=TIME(HOUR('ANALISE AGENTE'!$G7),MINUTE('ANALISE AGENTE'!$G7),0)),3,IF(OR(TIME(HOUR(YR5),MINUTE(YR5),0)=TIME(HOUR('ANALISE AGENTE'!$H7),MINUTE('ANALISE AGENTE'!$H7),0),TIME(HOUR(YR5),MINUTE(YR5),0)=TIME(HOUR('ANALISE AGENTE'!$I7),MINUTE('ANALISE AGENTE'!$I7),0)),2,0))))</f>
        <v>0</v>
      </c>
      <c r="YS6" s="30">
        <f>IF(OR(TIME(HOUR(YS5),MINUTE(YS5),0)=TIME(HOUR('ANALISE AGENTE'!$C7),MINUTE('ANALISE AGENTE'!$C7),0),TIME(HOUR(YS5),MINUTE(YS5),0)=TIME(HOUR('ANALISE AGENTE'!$J7),MINUTE('ANALISE AGENTE'!$J7),0)),1,IF(OR(TIME(HOUR(YS5),MINUTE(YS5),0)=TIME(HOUR('ANALISE AGENTE'!$D7),MINUTE('ANALISE AGENTE'!$D7),0),TIME(HOUR(YS5),MINUTE(YS5),0)=TIME(HOUR('ANALISE AGENTE'!$E7),MINUTE('ANALISE AGENTE'!$E7),0)),2,IF(OR(TIME(HOUR(YS5),MINUTE(YS5),0)=TIME(HOUR('ANALISE AGENTE'!$F7),MINUTE('ANALISE AGENTE'!$F7),0),TIME(HOUR(YS5),MINUTE(YS5),0)=TIME(HOUR('ANALISE AGENTE'!$G7),MINUTE('ANALISE AGENTE'!$G7),0)),3,IF(OR(TIME(HOUR(YS5),MINUTE(YS5),0)=TIME(HOUR('ANALISE AGENTE'!$H7),MINUTE('ANALISE AGENTE'!$H7),0),TIME(HOUR(YS5),MINUTE(YS5),0)=TIME(HOUR('ANALISE AGENTE'!$I7),MINUTE('ANALISE AGENTE'!$I7),0)),2,0))))</f>
        <v>0</v>
      </c>
      <c r="YT6" s="30">
        <f>IF(OR(TIME(HOUR(YT5),MINUTE(YT5),0)=TIME(HOUR('ANALISE AGENTE'!$C7),MINUTE('ANALISE AGENTE'!$C7),0),TIME(HOUR(YT5),MINUTE(YT5),0)=TIME(HOUR('ANALISE AGENTE'!$J7),MINUTE('ANALISE AGENTE'!$J7),0)),1,IF(OR(TIME(HOUR(YT5),MINUTE(YT5),0)=TIME(HOUR('ANALISE AGENTE'!$D7),MINUTE('ANALISE AGENTE'!$D7),0),TIME(HOUR(YT5),MINUTE(YT5),0)=TIME(HOUR('ANALISE AGENTE'!$E7),MINUTE('ANALISE AGENTE'!$E7),0)),2,IF(OR(TIME(HOUR(YT5),MINUTE(YT5),0)=TIME(HOUR('ANALISE AGENTE'!$F7),MINUTE('ANALISE AGENTE'!$F7),0),TIME(HOUR(YT5),MINUTE(YT5),0)=TIME(HOUR('ANALISE AGENTE'!$G7),MINUTE('ANALISE AGENTE'!$G7),0)),3,IF(OR(TIME(HOUR(YT5),MINUTE(YT5),0)=TIME(HOUR('ANALISE AGENTE'!$H7),MINUTE('ANALISE AGENTE'!$H7),0),TIME(HOUR(YT5),MINUTE(YT5),0)=TIME(HOUR('ANALISE AGENTE'!$I7),MINUTE('ANALISE AGENTE'!$I7),0)),2,0))))</f>
        <v>0</v>
      </c>
      <c r="YU6" s="30">
        <f>IF(OR(TIME(HOUR(YU5),MINUTE(YU5),0)=TIME(HOUR('ANALISE AGENTE'!$C7),MINUTE('ANALISE AGENTE'!$C7),0),TIME(HOUR(YU5),MINUTE(YU5),0)=TIME(HOUR('ANALISE AGENTE'!$J7),MINUTE('ANALISE AGENTE'!$J7),0)),1,IF(OR(TIME(HOUR(YU5),MINUTE(YU5),0)=TIME(HOUR('ANALISE AGENTE'!$D7),MINUTE('ANALISE AGENTE'!$D7),0),TIME(HOUR(YU5),MINUTE(YU5),0)=TIME(HOUR('ANALISE AGENTE'!$E7),MINUTE('ANALISE AGENTE'!$E7),0)),2,IF(OR(TIME(HOUR(YU5),MINUTE(YU5),0)=TIME(HOUR('ANALISE AGENTE'!$F7),MINUTE('ANALISE AGENTE'!$F7),0),TIME(HOUR(YU5),MINUTE(YU5),0)=TIME(HOUR('ANALISE AGENTE'!$G7),MINUTE('ANALISE AGENTE'!$G7),0)),3,IF(OR(TIME(HOUR(YU5),MINUTE(YU5),0)=TIME(HOUR('ANALISE AGENTE'!$H7),MINUTE('ANALISE AGENTE'!$H7),0),TIME(HOUR(YU5),MINUTE(YU5),0)=TIME(HOUR('ANALISE AGENTE'!$I7),MINUTE('ANALISE AGENTE'!$I7),0)),2,0))))</f>
        <v>0</v>
      </c>
      <c r="YV6" s="30">
        <f>IF(OR(TIME(HOUR(YV5),MINUTE(YV5),0)=TIME(HOUR('ANALISE AGENTE'!$C7),MINUTE('ANALISE AGENTE'!$C7),0),TIME(HOUR(YV5),MINUTE(YV5),0)=TIME(HOUR('ANALISE AGENTE'!$J7),MINUTE('ANALISE AGENTE'!$J7),0)),1,IF(OR(TIME(HOUR(YV5),MINUTE(YV5),0)=TIME(HOUR('ANALISE AGENTE'!$D7),MINUTE('ANALISE AGENTE'!$D7),0),TIME(HOUR(YV5),MINUTE(YV5),0)=TIME(HOUR('ANALISE AGENTE'!$E7),MINUTE('ANALISE AGENTE'!$E7),0)),2,IF(OR(TIME(HOUR(YV5),MINUTE(YV5),0)=TIME(HOUR('ANALISE AGENTE'!$F7),MINUTE('ANALISE AGENTE'!$F7),0),TIME(HOUR(YV5),MINUTE(YV5),0)=TIME(HOUR('ANALISE AGENTE'!$G7),MINUTE('ANALISE AGENTE'!$G7),0)),3,IF(OR(TIME(HOUR(YV5),MINUTE(YV5),0)=TIME(HOUR('ANALISE AGENTE'!$H7),MINUTE('ANALISE AGENTE'!$H7),0),TIME(HOUR(YV5),MINUTE(YV5),0)=TIME(HOUR('ANALISE AGENTE'!$I7),MINUTE('ANALISE AGENTE'!$I7),0)),2,0))))</f>
        <v>0</v>
      </c>
      <c r="YW6" s="30">
        <f>IF(OR(TIME(HOUR(YW5),MINUTE(YW5),0)=TIME(HOUR('ANALISE AGENTE'!$C7),MINUTE('ANALISE AGENTE'!$C7),0),TIME(HOUR(YW5),MINUTE(YW5),0)=TIME(HOUR('ANALISE AGENTE'!$J7),MINUTE('ANALISE AGENTE'!$J7),0)),1,IF(OR(TIME(HOUR(YW5),MINUTE(YW5),0)=TIME(HOUR('ANALISE AGENTE'!$D7),MINUTE('ANALISE AGENTE'!$D7),0),TIME(HOUR(YW5),MINUTE(YW5),0)=TIME(HOUR('ANALISE AGENTE'!$E7),MINUTE('ANALISE AGENTE'!$E7),0)),2,IF(OR(TIME(HOUR(YW5),MINUTE(YW5),0)=TIME(HOUR('ANALISE AGENTE'!$F7),MINUTE('ANALISE AGENTE'!$F7),0),TIME(HOUR(YW5),MINUTE(YW5),0)=TIME(HOUR('ANALISE AGENTE'!$G7),MINUTE('ANALISE AGENTE'!$G7),0)),3,IF(OR(TIME(HOUR(YW5),MINUTE(YW5),0)=TIME(HOUR('ANALISE AGENTE'!$H7),MINUTE('ANALISE AGENTE'!$H7),0),TIME(HOUR(YW5),MINUTE(YW5),0)=TIME(HOUR('ANALISE AGENTE'!$I7),MINUTE('ANALISE AGENTE'!$I7),0)),2,0))))</f>
        <v>0</v>
      </c>
      <c r="YX6" s="30">
        <f>IF(OR(TIME(HOUR(YX5),MINUTE(YX5),0)=TIME(HOUR('ANALISE AGENTE'!$C7),MINUTE('ANALISE AGENTE'!$C7),0),TIME(HOUR(YX5),MINUTE(YX5),0)=TIME(HOUR('ANALISE AGENTE'!$J7),MINUTE('ANALISE AGENTE'!$J7),0)),1,IF(OR(TIME(HOUR(YX5),MINUTE(YX5),0)=TIME(HOUR('ANALISE AGENTE'!$D7),MINUTE('ANALISE AGENTE'!$D7),0),TIME(HOUR(YX5),MINUTE(YX5),0)=TIME(HOUR('ANALISE AGENTE'!$E7),MINUTE('ANALISE AGENTE'!$E7),0)),2,IF(OR(TIME(HOUR(YX5),MINUTE(YX5),0)=TIME(HOUR('ANALISE AGENTE'!$F7),MINUTE('ANALISE AGENTE'!$F7),0),TIME(HOUR(YX5),MINUTE(YX5),0)=TIME(HOUR('ANALISE AGENTE'!$G7),MINUTE('ANALISE AGENTE'!$G7),0)),3,IF(OR(TIME(HOUR(YX5),MINUTE(YX5),0)=TIME(HOUR('ANALISE AGENTE'!$H7),MINUTE('ANALISE AGENTE'!$H7),0),TIME(HOUR(YX5),MINUTE(YX5),0)=TIME(HOUR('ANALISE AGENTE'!$I7),MINUTE('ANALISE AGENTE'!$I7),0)),2,0))))</f>
        <v>0</v>
      </c>
      <c r="YY6" s="30">
        <f>IF(OR(TIME(HOUR(YY5),MINUTE(YY5),0)=TIME(HOUR('ANALISE AGENTE'!$C7),MINUTE('ANALISE AGENTE'!$C7),0),TIME(HOUR(YY5),MINUTE(YY5),0)=TIME(HOUR('ANALISE AGENTE'!$J7),MINUTE('ANALISE AGENTE'!$J7),0)),1,IF(OR(TIME(HOUR(YY5),MINUTE(YY5),0)=TIME(HOUR('ANALISE AGENTE'!$D7),MINUTE('ANALISE AGENTE'!$D7),0),TIME(HOUR(YY5),MINUTE(YY5),0)=TIME(HOUR('ANALISE AGENTE'!$E7),MINUTE('ANALISE AGENTE'!$E7),0)),2,IF(OR(TIME(HOUR(YY5),MINUTE(YY5),0)=TIME(HOUR('ANALISE AGENTE'!$F7),MINUTE('ANALISE AGENTE'!$F7),0),TIME(HOUR(YY5),MINUTE(YY5),0)=TIME(HOUR('ANALISE AGENTE'!$G7),MINUTE('ANALISE AGENTE'!$G7),0)),3,IF(OR(TIME(HOUR(YY5),MINUTE(YY5),0)=TIME(HOUR('ANALISE AGENTE'!$H7),MINUTE('ANALISE AGENTE'!$H7),0),TIME(HOUR(YY5),MINUTE(YY5),0)=TIME(HOUR('ANALISE AGENTE'!$I7),MINUTE('ANALISE AGENTE'!$I7),0)),2,0))))</f>
        <v>0</v>
      </c>
      <c r="YZ6" s="30">
        <f>IF(OR(TIME(HOUR(YZ5),MINUTE(YZ5),0)=TIME(HOUR('ANALISE AGENTE'!$C7),MINUTE('ANALISE AGENTE'!$C7),0),TIME(HOUR(YZ5),MINUTE(YZ5),0)=TIME(HOUR('ANALISE AGENTE'!$J7),MINUTE('ANALISE AGENTE'!$J7),0)),1,IF(OR(TIME(HOUR(YZ5),MINUTE(YZ5),0)=TIME(HOUR('ANALISE AGENTE'!$D7),MINUTE('ANALISE AGENTE'!$D7),0),TIME(HOUR(YZ5),MINUTE(YZ5),0)=TIME(HOUR('ANALISE AGENTE'!$E7),MINUTE('ANALISE AGENTE'!$E7),0)),2,IF(OR(TIME(HOUR(YZ5),MINUTE(YZ5),0)=TIME(HOUR('ANALISE AGENTE'!$F7),MINUTE('ANALISE AGENTE'!$F7),0),TIME(HOUR(YZ5),MINUTE(YZ5),0)=TIME(HOUR('ANALISE AGENTE'!$G7),MINUTE('ANALISE AGENTE'!$G7),0)),3,IF(OR(TIME(HOUR(YZ5),MINUTE(YZ5),0)=TIME(HOUR('ANALISE AGENTE'!$H7),MINUTE('ANALISE AGENTE'!$H7),0),TIME(HOUR(YZ5),MINUTE(YZ5),0)=TIME(HOUR('ANALISE AGENTE'!$I7),MINUTE('ANALISE AGENTE'!$I7),0)),2,0))))</f>
        <v>0</v>
      </c>
      <c r="ZA6" s="30">
        <f>IF(OR(TIME(HOUR(ZA5),MINUTE(ZA5),0)=TIME(HOUR('ANALISE AGENTE'!$C7),MINUTE('ANALISE AGENTE'!$C7),0),TIME(HOUR(ZA5),MINUTE(ZA5),0)=TIME(HOUR('ANALISE AGENTE'!$J7),MINUTE('ANALISE AGENTE'!$J7),0)),1,IF(OR(TIME(HOUR(ZA5),MINUTE(ZA5),0)=TIME(HOUR('ANALISE AGENTE'!$D7),MINUTE('ANALISE AGENTE'!$D7),0),TIME(HOUR(ZA5),MINUTE(ZA5),0)=TIME(HOUR('ANALISE AGENTE'!$E7),MINUTE('ANALISE AGENTE'!$E7),0)),2,IF(OR(TIME(HOUR(ZA5),MINUTE(ZA5),0)=TIME(HOUR('ANALISE AGENTE'!$F7),MINUTE('ANALISE AGENTE'!$F7),0),TIME(HOUR(ZA5),MINUTE(ZA5),0)=TIME(HOUR('ANALISE AGENTE'!$G7),MINUTE('ANALISE AGENTE'!$G7),0)),3,IF(OR(TIME(HOUR(ZA5),MINUTE(ZA5),0)=TIME(HOUR('ANALISE AGENTE'!$H7),MINUTE('ANALISE AGENTE'!$H7),0),TIME(HOUR(ZA5),MINUTE(ZA5),0)=TIME(HOUR('ANALISE AGENTE'!$I7),MINUTE('ANALISE AGENTE'!$I7),0)),2,0))))</f>
        <v>0</v>
      </c>
      <c r="ZB6" s="30">
        <f>IF(OR(TIME(HOUR(ZB5),MINUTE(ZB5),0)=TIME(HOUR('ANALISE AGENTE'!$C7),MINUTE('ANALISE AGENTE'!$C7),0),TIME(HOUR(ZB5),MINUTE(ZB5),0)=TIME(HOUR('ANALISE AGENTE'!$J7),MINUTE('ANALISE AGENTE'!$J7),0)),1,IF(OR(TIME(HOUR(ZB5),MINUTE(ZB5),0)=TIME(HOUR('ANALISE AGENTE'!$D7),MINUTE('ANALISE AGENTE'!$D7),0),TIME(HOUR(ZB5),MINUTE(ZB5),0)=TIME(HOUR('ANALISE AGENTE'!$E7),MINUTE('ANALISE AGENTE'!$E7),0)),2,IF(OR(TIME(HOUR(ZB5),MINUTE(ZB5),0)=TIME(HOUR('ANALISE AGENTE'!$F7),MINUTE('ANALISE AGENTE'!$F7),0),TIME(HOUR(ZB5),MINUTE(ZB5),0)=TIME(HOUR('ANALISE AGENTE'!$G7),MINUTE('ANALISE AGENTE'!$G7),0)),3,IF(OR(TIME(HOUR(ZB5),MINUTE(ZB5),0)=TIME(HOUR('ANALISE AGENTE'!$H7),MINUTE('ANALISE AGENTE'!$H7),0),TIME(HOUR(ZB5),MINUTE(ZB5),0)=TIME(HOUR('ANALISE AGENTE'!$I7),MINUTE('ANALISE AGENTE'!$I7),0)),2,0))))</f>
        <v>0</v>
      </c>
      <c r="ZC6" s="30">
        <f>IF(OR(TIME(HOUR(ZC5),MINUTE(ZC5),0)=TIME(HOUR('ANALISE AGENTE'!$C7),MINUTE('ANALISE AGENTE'!$C7),0),TIME(HOUR(ZC5),MINUTE(ZC5),0)=TIME(HOUR('ANALISE AGENTE'!$J7),MINUTE('ANALISE AGENTE'!$J7),0)),1,IF(OR(TIME(HOUR(ZC5),MINUTE(ZC5),0)=TIME(HOUR('ANALISE AGENTE'!$D7),MINUTE('ANALISE AGENTE'!$D7),0),TIME(HOUR(ZC5),MINUTE(ZC5),0)=TIME(HOUR('ANALISE AGENTE'!$E7),MINUTE('ANALISE AGENTE'!$E7),0)),2,IF(OR(TIME(HOUR(ZC5),MINUTE(ZC5),0)=TIME(HOUR('ANALISE AGENTE'!$F7),MINUTE('ANALISE AGENTE'!$F7),0),TIME(HOUR(ZC5),MINUTE(ZC5),0)=TIME(HOUR('ANALISE AGENTE'!$G7),MINUTE('ANALISE AGENTE'!$G7),0)),3,IF(OR(TIME(HOUR(ZC5),MINUTE(ZC5),0)=TIME(HOUR('ANALISE AGENTE'!$H7),MINUTE('ANALISE AGENTE'!$H7),0),TIME(HOUR(ZC5),MINUTE(ZC5),0)=TIME(HOUR('ANALISE AGENTE'!$I7),MINUTE('ANALISE AGENTE'!$I7),0)),2,0))))</f>
        <v>0</v>
      </c>
      <c r="ZD6" s="30">
        <f>IF(OR(TIME(HOUR(ZD5),MINUTE(ZD5),0)=TIME(HOUR('ANALISE AGENTE'!$C7),MINUTE('ANALISE AGENTE'!$C7),0),TIME(HOUR(ZD5),MINUTE(ZD5),0)=TIME(HOUR('ANALISE AGENTE'!$J7),MINUTE('ANALISE AGENTE'!$J7),0)),1,IF(OR(TIME(HOUR(ZD5),MINUTE(ZD5),0)=TIME(HOUR('ANALISE AGENTE'!$D7),MINUTE('ANALISE AGENTE'!$D7),0),TIME(HOUR(ZD5),MINUTE(ZD5),0)=TIME(HOUR('ANALISE AGENTE'!$E7),MINUTE('ANALISE AGENTE'!$E7),0)),2,IF(OR(TIME(HOUR(ZD5),MINUTE(ZD5),0)=TIME(HOUR('ANALISE AGENTE'!$F7),MINUTE('ANALISE AGENTE'!$F7),0),TIME(HOUR(ZD5),MINUTE(ZD5),0)=TIME(HOUR('ANALISE AGENTE'!$G7),MINUTE('ANALISE AGENTE'!$G7),0)),3,IF(OR(TIME(HOUR(ZD5),MINUTE(ZD5),0)=TIME(HOUR('ANALISE AGENTE'!$H7),MINUTE('ANALISE AGENTE'!$H7),0),TIME(HOUR(ZD5),MINUTE(ZD5),0)=TIME(HOUR('ANALISE AGENTE'!$I7),MINUTE('ANALISE AGENTE'!$I7),0)),2,0))))</f>
        <v>0</v>
      </c>
      <c r="ZE6" s="30">
        <f>IF(OR(TIME(HOUR(ZE5),MINUTE(ZE5),0)=TIME(HOUR('ANALISE AGENTE'!$C7),MINUTE('ANALISE AGENTE'!$C7),0),TIME(HOUR(ZE5),MINUTE(ZE5),0)=TIME(HOUR('ANALISE AGENTE'!$J7),MINUTE('ANALISE AGENTE'!$J7),0)),1,IF(OR(TIME(HOUR(ZE5),MINUTE(ZE5),0)=TIME(HOUR('ANALISE AGENTE'!$D7),MINUTE('ANALISE AGENTE'!$D7),0),TIME(HOUR(ZE5),MINUTE(ZE5),0)=TIME(HOUR('ANALISE AGENTE'!$E7),MINUTE('ANALISE AGENTE'!$E7),0)),2,IF(OR(TIME(HOUR(ZE5),MINUTE(ZE5),0)=TIME(HOUR('ANALISE AGENTE'!$F7),MINUTE('ANALISE AGENTE'!$F7),0),TIME(HOUR(ZE5),MINUTE(ZE5),0)=TIME(HOUR('ANALISE AGENTE'!$G7),MINUTE('ANALISE AGENTE'!$G7),0)),3,IF(OR(TIME(HOUR(ZE5),MINUTE(ZE5),0)=TIME(HOUR('ANALISE AGENTE'!$H7),MINUTE('ANALISE AGENTE'!$H7),0),TIME(HOUR(ZE5),MINUTE(ZE5),0)=TIME(HOUR('ANALISE AGENTE'!$I7),MINUTE('ANALISE AGENTE'!$I7),0)),2,0))))</f>
        <v>0</v>
      </c>
      <c r="ZF6" s="30">
        <f>IF(OR(TIME(HOUR(ZF5),MINUTE(ZF5),0)=TIME(HOUR('ANALISE AGENTE'!$C7),MINUTE('ANALISE AGENTE'!$C7),0),TIME(HOUR(ZF5),MINUTE(ZF5),0)=TIME(HOUR('ANALISE AGENTE'!$J7),MINUTE('ANALISE AGENTE'!$J7),0)),1,IF(OR(TIME(HOUR(ZF5),MINUTE(ZF5),0)=TIME(HOUR('ANALISE AGENTE'!$D7),MINUTE('ANALISE AGENTE'!$D7),0),TIME(HOUR(ZF5),MINUTE(ZF5),0)=TIME(HOUR('ANALISE AGENTE'!$E7),MINUTE('ANALISE AGENTE'!$E7),0)),2,IF(OR(TIME(HOUR(ZF5),MINUTE(ZF5),0)=TIME(HOUR('ANALISE AGENTE'!$F7),MINUTE('ANALISE AGENTE'!$F7),0),TIME(HOUR(ZF5),MINUTE(ZF5),0)=TIME(HOUR('ANALISE AGENTE'!$G7),MINUTE('ANALISE AGENTE'!$G7),0)),3,IF(OR(TIME(HOUR(ZF5),MINUTE(ZF5),0)=TIME(HOUR('ANALISE AGENTE'!$H7),MINUTE('ANALISE AGENTE'!$H7),0),TIME(HOUR(ZF5),MINUTE(ZF5),0)=TIME(HOUR('ANALISE AGENTE'!$I7),MINUTE('ANALISE AGENTE'!$I7),0)),2,0))))</f>
        <v>0</v>
      </c>
      <c r="ZG6" s="30">
        <f>IF(OR(TIME(HOUR(ZG5),MINUTE(ZG5),0)=TIME(HOUR('ANALISE AGENTE'!$C7),MINUTE('ANALISE AGENTE'!$C7),0),TIME(HOUR(ZG5),MINUTE(ZG5),0)=TIME(HOUR('ANALISE AGENTE'!$J7),MINUTE('ANALISE AGENTE'!$J7),0)),1,IF(OR(TIME(HOUR(ZG5),MINUTE(ZG5),0)=TIME(HOUR('ANALISE AGENTE'!$D7),MINUTE('ANALISE AGENTE'!$D7),0),TIME(HOUR(ZG5),MINUTE(ZG5),0)=TIME(HOUR('ANALISE AGENTE'!$E7),MINUTE('ANALISE AGENTE'!$E7),0)),2,IF(OR(TIME(HOUR(ZG5),MINUTE(ZG5),0)=TIME(HOUR('ANALISE AGENTE'!$F7),MINUTE('ANALISE AGENTE'!$F7),0),TIME(HOUR(ZG5),MINUTE(ZG5),0)=TIME(HOUR('ANALISE AGENTE'!$G7),MINUTE('ANALISE AGENTE'!$G7),0)),3,IF(OR(TIME(HOUR(ZG5),MINUTE(ZG5),0)=TIME(HOUR('ANALISE AGENTE'!$H7),MINUTE('ANALISE AGENTE'!$H7),0),TIME(HOUR(ZG5),MINUTE(ZG5),0)=TIME(HOUR('ANALISE AGENTE'!$I7),MINUTE('ANALISE AGENTE'!$I7),0)),2,0))))</f>
        <v>0</v>
      </c>
      <c r="ZH6" s="30">
        <f>IF(OR(TIME(HOUR(ZH5),MINUTE(ZH5),0)=TIME(HOUR('ANALISE AGENTE'!$C7),MINUTE('ANALISE AGENTE'!$C7),0),TIME(HOUR(ZH5),MINUTE(ZH5),0)=TIME(HOUR('ANALISE AGENTE'!$J7),MINUTE('ANALISE AGENTE'!$J7),0)),1,IF(OR(TIME(HOUR(ZH5),MINUTE(ZH5),0)=TIME(HOUR('ANALISE AGENTE'!$D7),MINUTE('ANALISE AGENTE'!$D7),0),TIME(HOUR(ZH5),MINUTE(ZH5),0)=TIME(HOUR('ANALISE AGENTE'!$E7),MINUTE('ANALISE AGENTE'!$E7),0)),2,IF(OR(TIME(HOUR(ZH5),MINUTE(ZH5),0)=TIME(HOUR('ANALISE AGENTE'!$F7),MINUTE('ANALISE AGENTE'!$F7),0),TIME(HOUR(ZH5),MINUTE(ZH5),0)=TIME(HOUR('ANALISE AGENTE'!$G7),MINUTE('ANALISE AGENTE'!$G7),0)),3,IF(OR(TIME(HOUR(ZH5),MINUTE(ZH5),0)=TIME(HOUR('ANALISE AGENTE'!$H7),MINUTE('ANALISE AGENTE'!$H7),0),TIME(HOUR(ZH5),MINUTE(ZH5),0)=TIME(HOUR('ANALISE AGENTE'!$I7),MINUTE('ANALISE AGENTE'!$I7),0)),2,0))))</f>
        <v>0</v>
      </c>
      <c r="ZI6" s="30">
        <f>IF(OR(TIME(HOUR(ZI5),MINUTE(ZI5),0)=TIME(HOUR('ANALISE AGENTE'!$C7),MINUTE('ANALISE AGENTE'!$C7),0),TIME(HOUR(ZI5),MINUTE(ZI5),0)=TIME(HOUR('ANALISE AGENTE'!$J7),MINUTE('ANALISE AGENTE'!$J7),0)),1,IF(OR(TIME(HOUR(ZI5),MINUTE(ZI5),0)=TIME(HOUR('ANALISE AGENTE'!$D7),MINUTE('ANALISE AGENTE'!$D7),0),TIME(HOUR(ZI5),MINUTE(ZI5),0)=TIME(HOUR('ANALISE AGENTE'!$E7),MINUTE('ANALISE AGENTE'!$E7),0)),2,IF(OR(TIME(HOUR(ZI5),MINUTE(ZI5),0)=TIME(HOUR('ANALISE AGENTE'!$F7),MINUTE('ANALISE AGENTE'!$F7),0),TIME(HOUR(ZI5),MINUTE(ZI5),0)=TIME(HOUR('ANALISE AGENTE'!$G7),MINUTE('ANALISE AGENTE'!$G7),0)),3,IF(OR(TIME(HOUR(ZI5),MINUTE(ZI5),0)=TIME(HOUR('ANALISE AGENTE'!$H7),MINUTE('ANALISE AGENTE'!$H7),0),TIME(HOUR(ZI5),MINUTE(ZI5),0)=TIME(HOUR('ANALISE AGENTE'!$I7),MINUTE('ANALISE AGENTE'!$I7),0)),2,0))))</f>
        <v>0</v>
      </c>
      <c r="ZJ6" s="30">
        <f>IF(OR(TIME(HOUR(ZJ5),MINUTE(ZJ5),0)=TIME(HOUR('ANALISE AGENTE'!$C7),MINUTE('ANALISE AGENTE'!$C7),0),TIME(HOUR(ZJ5),MINUTE(ZJ5),0)=TIME(HOUR('ANALISE AGENTE'!$J7),MINUTE('ANALISE AGENTE'!$J7),0)),1,IF(OR(TIME(HOUR(ZJ5),MINUTE(ZJ5),0)=TIME(HOUR('ANALISE AGENTE'!$D7),MINUTE('ANALISE AGENTE'!$D7),0),TIME(HOUR(ZJ5),MINUTE(ZJ5),0)=TIME(HOUR('ANALISE AGENTE'!$E7),MINUTE('ANALISE AGENTE'!$E7),0)),2,IF(OR(TIME(HOUR(ZJ5),MINUTE(ZJ5),0)=TIME(HOUR('ANALISE AGENTE'!$F7),MINUTE('ANALISE AGENTE'!$F7),0),TIME(HOUR(ZJ5),MINUTE(ZJ5),0)=TIME(HOUR('ANALISE AGENTE'!$G7),MINUTE('ANALISE AGENTE'!$G7),0)),3,IF(OR(TIME(HOUR(ZJ5),MINUTE(ZJ5),0)=TIME(HOUR('ANALISE AGENTE'!$H7),MINUTE('ANALISE AGENTE'!$H7),0),TIME(HOUR(ZJ5),MINUTE(ZJ5),0)=TIME(HOUR('ANALISE AGENTE'!$I7),MINUTE('ANALISE AGENTE'!$I7),0)),2,0))))</f>
        <v>0</v>
      </c>
      <c r="ZK6" s="30">
        <f>IF(OR(TIME(HOUR(ZK5),MINUTE(ZK5),0)=TIME(HOUR('ANALISE AGENTE'!$C7),MINUTE('ANALISE AGENTE'!$C7),0),TIME(HOUR(ZK5),MINUTE(ZK5),0)=TIME(HOUR('ANALISE AGENTE'!$J7),MINUTE('ANALISE AGENTE'!$J7),0)),1,IF(OR(TIME(HOUR(ZK5),MINUTE(ZK5),0)=TIME(HOUR('ANALISE AGENTE'!$D7),MINUTE('ANALISE AGENTE'!$D7),0),TIME(HOUR(ZK5),MINUTE(ZK5),0)=TIME(HOUR('ANALISE AGENTE'!$E7),MINUTE('ANALISE AGENTE'!$E7),0)),2,IF(OR(TIME(HOUR(ZK5),MINUTE(ZK5),0)=TIME(HOUR('ANALISE AGENTE'!$F7),MINUTE('ANALISE AGENTE'!$F7),0),TIME(HOUR(ZK5),MINUTE(ZK5),0)=TIME(HOUR('ANALISE AGENTE'!$G7),MINUTE('ANALISE AGENTE'!$G7),0)),3,IF(OR(TIME(HOUR(ZK5),MINUTE(ZK5),0)=TIME(HOUR('ANALISE AGENTE'!$H7),MINUTE('ANALISE AGENTE'!$H7),0),TIME(HOUR(ZK5),MINUTE(ZK5),0)=TIME(HOUR('ANALISE AGENTE'!$I7),MINUTE('ANALISE AGENTE'!$I7),0)),2,0))))</f>
        <v>0</v>
      </c>
      <c r="ZL6" s="30">
        <f>IF(OR(TIME(HOUR(ZL5),MINUTE(ZL5),0)=TIME(HOUR('ANALISE AGENTE'!$C7),MINUTE('ANALISE AGENTE'!$C7),0),TIME(HOUR(ZL5),MINUTE(ZL5),0)=TIME(HOUR('ANALISE AGENTE'!$J7),MINUTE('ANALISE AGENTE'!$J7),0)),1,IF(OR(TIME(HOUR(ZL5),MINUTE(ZL5),0)=TIME(HOUR('ANALISE AGENTE'!$D7),MINUTE('ANALISE AGENTE'!$D7),0),TIME(HOUR(ZL5),MINUTE(ZL5),0)=TIME(HOUR('ANALISE AGENTE'!$E7),MINUTE('ANALISE AGENTE'!$E7),0)),2,IF(OR(TIME(HOUR(ZL5),MINUTE(ZL5),0)=TIME(HOUR('ANALISE AGENTE'!$F7),MINUTE('ANALISE AGENTE'!$F7),0),TIME(HOUR(ZL5),MINUTE(ZL5),0)=TIME(HOUR('ANALISE AGENTE'!$G7),MINUTE('ANALISE AGENTE'!$G7),0)),3,IF(OR(TIME(HOUR(ZL5),MINUTE(ZL5),0)=TIME(HOUR('ANALISE AGENTE'!$H7),MINUTE('ANALISE AGENTE'!$H7),0),TIME(HOUR(ZL5),MINUTE(ZL5),0)=TIME(HOUR('ANALISE AGENTE'!$I7),MINUTE('ANALISE AGENTE'!$I7),0)),2,0))))</f>
        <v>0</v>
      </c>
      <c r="ZM6" s="30">
        <f>IF(OR(TIME(HOUR(ZM5),MINUTE(ZM5),0)=TIME(HOUR('ANALISE AGENTE'!$C7),MINUTE('ANALISE AGENTE'!$C7),0),TIME(HOUR(ZM5),MINUTE(ZM5),0)=TIME(HOUR('ANALISE AGENTE'!$J7),MINUTE('ANALISE AGENTE'!$J7),0)),1,IF(OR(TIME(HOUR(ZM5),MINUTE(ZM5),0)=TIME(HOUR('ANALISE AGENTE'!$D7),MINUTE('ANALISE AGENTE'!$D7),0),TIME(HOUR(ZM5),MINUTE(ZM5),0)=TIME(HOUR('ANALISE AGENTE'!$E7),MINUTE('ANALISE AGENTE'!$E7),0)),2,IF(OR(TIME(HOUR(ZM5),MINUTE(ZM5),0)=TIME(HOUR('ANALISE AGENTE'!$F7),MINUTE('ANALISE AGENTE'!$F7),0),TIME(HOUR(ZM5),MINUTE(ZM5),0)=TIME(HOUR('ANALISE AGENTE'!$G7),MINUTE('ANALISE AGENTE'!$G7),0)),3,IF(OR(TIME(HOUR(ZM5),MINUTE(ZM5),0)=TIME(HOUR('ANALISE AGENTE'!$H7),MINUTE('ANALISE AGENTE'!$H7),0),TIME(HOUR(ZM5),MINUTE(ZM5),0)=TIME(HOUR('ANALISE AGENTE'!$I7),MINUTE('ANALISE AGENTE'!$I7),0)),2,0))))</f>
        <v>0</v>
      </c>
      <c r="ZN6" s="30">
        <f>IF(OR(TIME(HOUR(ZN5),MINUTE(ZN5),0)=TIME(HOUR('ANALISE AGENTE'!$C7),MINUTE('ANALISE AGENTE'!$C7),0),TIME(HOUR(ZN5),MINUTE(ZN5),0)=TIME(HOUR('ANALISE AGENTE'!$J7),MINUTE('ANALISE AGENTE'!$J7),0)),1,IF(OR(TIME(HOUR(ZN5),MINUTE(ZN5),0)=TIME(HOUR('ANALISE AGENTE'!$D7),MINUTE('ANALISE AGENTE'!$D7),0),TIME(HOUR(ZN5),MINUTE(ZN5),0)=TIME(HOUR('ANALISE AGENTE'!$E7),MINUTE('ANALISE AGENTE'!$E7),0)),2,IF(OR(TIME(HOUR(ZN5),MINUTE(ZN5),0)=TIME(HOUR('ANALISE AGENTE'!$F7),MINUTE('ANALISE AGENTE'!$F7),0),TIME(HOUR(ZN5),MINUTE(ZN5),0)=TIME(HOUR('ANALISE AGENTE'!$G7),MINUTE('ANALISE AGENTE'!$G7),0)),3,IF(OR(TIME(HOUR(ZN5),MINUTE(ZN5),0)=TIME(HOUR('ANALISE AGENTE'!$H7),MINUTE('ANALISE AGENTE'!$H7),0),TIME(HOUR(ZN5),MINUTE(ZN5),0)=TIME(HOUR('ANALISE AGENTE'!$I7),MINUTE('ANALISE AGENTE'!$I7),0)),2,0))))</f>
        <v>0</v>
      </c>
      <c r="ZO6" s="30">
        <f>IF(OR(TIME(HOUR(ZO5),MINUTE(ZO5),0)=TIME(HOUR('ANALISE AGENTE'!$C7),MINUTE('ANALISE AGENTE'!$C7),0),TIME(HOUR(ZO5),MINUTE(ZO5),0)=TIME(HOUR('ANALISE AGENTE'!$J7),MINUTE('ANALISE AGENTE'!$J7),0)),1,IF(OR(TIME(HOUR(ZO5),MINUTE(ZO5),0)=TIME(HOUR('ANALISE AGENTE'!$D7),MINUTE('ANALISE AGENTE'!$D7),0),TIME(HOUR(ZO5),MINUTE(ZO5),0)=TIME(HOUR('ANALISE AGENTE'!$E7),MINUTE('ANALISE AGENTE'!$E7),0)),2,IF(OR(TIME(HOUR(ZO5),MINUTE(ZO5),0)=TIME(HOUR('ANALISE AGENTE'!$F7),MINUTE('ANALISE AGENTE'!$F7),0),TIME(HOUR(ZO5),MINUTE(ZO5),0)=TIME(HOUR('ANALISE AGENTE'!$G7),MINUTE('ANALISE AGENTE'!$G7),0)),3,IF(OR(TIME(HOUR(ZO5),MINUTE(ZO5),0)=TIME(HOUR('ANALISE AGENTE'!$H7),MINUTE('ANALISE AGENTE'!$H7),0),TIME(HOUR(ZO5),MINUTE(ZO5),0)=TIME(HOUR('ANALISE AGENTE'!$I7),MINUTE('ANALISE AGENTE'!$I7),0)),2,0))))</f>
        <v>0</v>
      </c>
      <c r="ZP6" s="30">
        <f>IF(OR(TIME(HOUR(ZP5),MINUTE(ZP5),0)=TIME(HOUR('ANALISE AGENTE'!$C7),MINUTE('ANALISE AGENTE'!$C7),0),TIME(HOUR(ZP5),MINUTE(ZP5),0)=TIME(HOUR('ANALISE AGENTE'!$J7),MINUTE('ANALISE AGENTE'!$J7),0)),1,IF(OR(TIME(HOUR(ZP5),MINUTE(ZP5),0)=TIME(HOUR('ANALISE AGENTE'!$D7),MINUTE('ANALISE AGENTE'!$D7),0),TIME(HOUR(ZP5),MINUTE(ZP5),0)=TIME(HOUR('ANALISE AGENTE'!$E7),MINUTE('ANALISE AGENTE'!$E7),0)),2,IF(OR(TIME(HOUR(ZP5),MINUTE(ZP5),0)=TIME(HOUR('ANALISE AGENTE'!$F7),MINUTE('ANALISE AGENTE'!$F7),0),TIME(HOUR(ZP5),MINUTE(ZP5),0)=TIME(HOUR('ANALISE AGENTE'!$G7),MINUTE('ANALISE AGENTE'!$G7),0)),3,IF(OR(TIME(HOUR(ZP5),MINUTE(ZP5),0)=TIME(HOUR('ANALISE AGENTE'!$H7),MINUTE('ANALISE AGENTE'!$H7),0),TIME(HOUR(ZP5),MINUTE(ZP5),0)=TIME(HOUR('ANALISE AGENTE'!$I7),MINUTE('ANALISE AGENTE'!$I7),0)),2,0))))</f>
        <v>0</v>
      </c>
      <c r="ZQ6" s="30">
        <f>IF(OR(TIME(HOUR(ZQ5),MINUTE(ZQ5),0)=TIME(HOUR('ANALISE AGENTE'!$C7),MINUTE('ANALISE AGENTE'!$C7),0),TIME(HOUR(ZQ5),MINUTE(ZQ5),0)=TIME(HOUR('ANALISE AGENTE'!$J7),MINUTE('ANALISE AGENTE'!$J7),0)),1,IF(OR(TIME(HOUR(ZQ5),MINUTE(ZQ5),0)=TIME(HOUR('ANALISE AGENTE'!$D7),MINUTE('ANALISE AGENTE'!$D7),0),TIME(HOUR(ZQ5),MINUTE(ZQ5),0)=TIME(HOUR('ANALISE AGENTE'!$E7),MINUTE('ANALISE AGENTE'!$E7),0)),2,IF(OR(TIME(HOUR(ZQ5),MINUTE(ZQ5),0)=TIME(HOUR('ANALISE AGENTE'!$F7),MINUTE('ANALISE AGENTE'!$F7),0),TIME(HOUR(ZQ5),MINUTE(ZQ5),0)=TIME(HOUR('ANALISE AGENTE'!$G7),MINUTE('ANALISE AGENTE'!$G7),0)),3,IF(OR(TIME(HOUR(ZQ5),MINUTE(ZQ5),0)=TIME(HOUR('ANALISE AGENTE'!$H7),MINUTE('ANALISE AGENTE'!$H7),0),TIME(HOUR(ZQ5),MINUTE(ZQ5),0)=TIME(HOUR('ANALISE AGENTE'!$I7),MINUTE('ANALISE AGENTE'!$I7),0)),2,0))))</f>
        <v>0</v>
      </c>
      <c r="ZR6" s="30">
        <f>IF(OR(TIME(HOUR(ZR5),MINUTE(ZR5),0)=TIME(HOUR('ANALISE AGENTE'!$C7),MINUTE('ANALISE AGENTE'!$C7),0),TIME(HOUR(ZR5),MINUTE(ZR5),0)=TIME(HOUR('ANALISE AGENTE'!$J7),MINUTE('ANALISE AGENTE'!$J7),0)),1,IF(OR(TIME(HOUR(ZR5),MINUTE(ZR5),0)=TIME(HOUR('ANALISE AGENTE'!$D7),MINUTE('ANALISE AGENTE'!$D7),0),TIME(HOUR(ZR5),MINUTE(ZR5),0)=TIME(HOUR('ANALISE AGENTE'!$E7),MINUTE('ANALISE AGENTE'!$E7),0)),2,IF(OR(TIME(HOUR(ZR5),MINUTE(ZR5),0)=TIME(HOUR('ANALISE AGENTE'!$F7),MINUTE('ANALISE AGENTE'!$F7),0),TIME(HOUR(ZR5),MINUTE(ZR5),0)=TIME(HOUR('ANALISE AGENTE'!$G7),MINUTE('ANALISE AGENTE'!$G7),0)),3,IF(OR(TIME(HOUR(ZR5),MINUTE(ZR5),0)=TIME(HOUR('ANALISE AGENTE'!$H7),MINUTE('ANALISE AGENTE'!$H7),0),TIME(HOUR(ZR5),MINUTE(ZR5),0)=TIME(HOUR('ANALISE AGENTE'!$I7),MINUTE('ANALISE AGENTE'!$I7),0)),2,0))))</f>
        <v>0</v>
      </c>
      <c r="ZS6" s="30">
        <f>IF(OR(TIME(HOUR(ZS5),MINUTE(ZS5),0)=TIME(HOUR('ANALISE AGENTE'!$C7),MINUTE('ANALISE AGENTE'!$C7),0),TIME(HOUR(ZS5),MINUTE(ZS5),0)=TIME(HOUR('ANALISE AGENTE'!$J7),MINUTE('ANALISE AGENTE'!$J7),0)),1,IF(OR(TIME(HOUR(ZS5),MINUTE(ZS5),0)=TIME(HOUR('ANALISE AGENTE'!$D7),MINUTE('ANALISE AGENTE'!$D7),0),TIME(HOUR(ZS5),MINUTE(ZS5),0)=TIME(HOUR('ANALISE AGENTE'!$E7),MINUTE('ANALISE AGENTE'!$E7),0)),2,IF(OR(TIME(HOUR(ZS5),MINUTE(ZS5),0)=TIME(HOUR('ANALISE AGENTE'!$F7),MINUTE('ANALISE AGENTE'!$F7),0),TIME(HOUR(ZS5),MINUTE(ZS5),0)=TIME(HOUR('ANALISE AGENTE'!$G7),MINUTE('ANALISE AGENTE'!$G7),0)),3,IF(OR(TIME(HOUR(ZS5),MINUTE(ZS5),0)=TIME(HOUR('ANALISE AGENTE'!$H7),MINUTE('ANALISE AGENTE'!$H7),0),TIME(HOUR(ZS5),MINUTE(ZS5),0)=TIME(HOUR('ANALISE AGENTE'!$I7),MINUTE('ANALISE AGENTE'!$I7),0)),2,0))))</f>
        <v>0</v>
      </c>
      <c r="ZT6" s="30">
        <f>IF(OR(TIME(HOUR(ZT5),MINUTE(ZT5),0)=TIME(HOUR('ANALISE AGENTE'!$C7),MINUTE('ANALISE AGENTE'!$C7),0),TIME(HOUR(ZT5),MINUTE(ZT5),0)=TIME(HOUR('ANALISE AGENTE'!$J7),MINUTE('ANALISE AGENTE'!$J7),0)),1,IF(OR(TIME(HOUR(ZT5),MINUTE(ZT5),0)=TIME(HOUR('ANALISE AGENTE'!$D7),MINUTE('ANALISE AGENTE'!$D7),0),TIME(HOUR(ZT5),MINUTE(ZT5),0)=TIME(HOUR('ANALISE AGENTE'!$E7),MINUTE('ANALISE AGENTE'!$E7),0)),2,IF(OR(TIME(HOUR(ZT5),MINUTE(ZT5),0)=TIME(HOUR('ANALISE AGENTE'!$F7),MINUTE('ANALISE AGENTE'!$F7),0),TIME(HOUR(ZT5),MINUTE(ZT5),0)=TIME(HOUR('ANALISE AGENTE'!$G7),MINUTE('ANALISE AGENTE'!$G7),0)),3,IF(OR(TIME(HOUR(ZT5),MINUTE(ZT5),0)=TIME(HOUR('ANALISE AGENTE'!$H7),MINUTE('ANALISE AGENTE'!$H7),0),TIME(HOUR(ZT5),MINUTE(ZT5),0)=TIME(HOUR('ANALISE AGENTE'!$I7),MINUTE('ANALISE AGENTE'!$I7),0)),2,0))))</f>
        <v>0</v>
      </c>
      <c r="ZU6" s="30">
        <f>IF(OR(TIME(HOUR(ZU5),MINUTE(ZU5),0)=TIME(HOUR('ANALISE AGENTE'!$C7),MINUTE('ANALISE AGENTE'!$C7),0),TIME(HOUR(ZU5),MINUTE(ZU5),0)=TIME(HOUR('ANALISE AGENTE'!$J7),MINUTE('ANALISE AGENTE'!$J7),0)),1,IF(OR(TIME(HOUR(ZU5),MINUTE(ZU5),0)=TIME(HOUR('ANALISE AGENTE'!$D7),MINUTE('ANALISE AGENTE'!$D7),0),TIME(HOUR(ZU5),MINUTE(ZU5),0)=TIME(HOUR('ANALISE AGENTE'!$E7),MINUTE('ANALISE AGENTE'!$E7),0)),2,IF(OR(TIME(HOUR(ZU5),MINUTE(ZU5),0)=TIME(HOUR('ANALISE AGENTE'!$F7),MINUTE('ANALISE AGENTE'!$F7),0),TIME(HOUR(ZU5),MINUTE(ZU5),0)=TIME(HOUR('ANALISE AGENTE'!$G7),MINUTE('ANALISE AGENTE'!$G7),0)),3,IF(OR(TIME(HOUR(ZU5),MINUTE(ZU5),0)=TIME(HOUR('ANALISE AGENTE'!$H7),MINUTE('ANALISE AGENTE'!$H7),0),TIME(HOUR(ZU5),MINUTE(ZU5),0)=TIME(HOUR('ANALISE AGENTE'!$I7),MINUTE('ANALISE AGENTE'!$I7),0)),2,0))))</f>
        <v>0</v>
      </c>
      <c r="ZV6" s="30">
        <f>IF(OR(TIME(HOUR(ZV5),MINUTE(ZV5),0)=TIME(HOUR('ANALISE AGENTE'!$C7),MINUTE('ANALISE AGENTE'!$C7),0),TIME(HOUR(ZV5),MINUTE(ZV5),0)=TIME(HOUR('ANALISE AGENTE'!$J7),MINUTE('ANALISE AGENTE'!$J7),0)),1,IF(OR(TIME(HOUR(ZV5),MINUTE(ZV5),0)=TIME(HOUR('ANALISE AGENTE'!$D7),MINUTE('ANALISE AGENTE'!$D7),0),TIME(HOUR(ZV5),MINUTE(ZV5),0)=TIME(HOUR('ANALISE AGENTE'!$E7),MINUTE('ANALISE AGENTE'!$E7),0)),2,IF(OR(TIME(HOUR(ZV5),MINUTE(ZV5),0)=TIME(HOUR('ANALISE AGENTE'!$F7),MINUTE('ANALISE AGENTE'!$F7),0),TIME(HOUR(ZV5),MINUTE(ZV5),0)=TIME(HOUR('ANALISE AGENTE'!$G7),MINUTE('ANALISE AGENTE'!$G7),0)),3,IF(OR(TIME(HOUR(ZV5),MINUTE(ZV5),0)=TIME(HOUR('ANALISE AGENTE'!$H7),MINUTE('ANALISE AGENTE'!$H7),0),TIME(HOUR(ZV5),MINUTE(ZV5),0)=TIME(HOUR('ANALISE AGENTE'!$I7),MINUTE('ANALISE AGENTE'!$I7),0)),2,0))))</f>
        <v>0</v>
      </c>
      <c r="ZW6" s="30">
        <f>IF(OR(TIME(HOUR(ZW5),MINUTE(ZW5),0)=TIME(HOUR('ANALISE AGENTE'!$C7),MINUTE('ANALISE AGENTE'!$C7),0),TIME(HOUR(ZW5),MINUTE(ZW5),0)=TIME(HOUR('ANALISE AGENTE'!$J7),MINUTE('ANALISE AGENTE'!$J7),0)),1,IF(OR(TIME(HOUR(ZW5),MINUTE(ZW5),0)=TIME(HOUR('ANALISE AGENTE'!$D7),MINUTE('ANALISE AGENTE'!$D7),0),TIME(HOUR(ZW5),MINUTE(ZW5),0)=TIME(HOUR('ANALISE AGENTE'!$E7),MINUTE('ANALISE AGENTE'!$E7),0)),2,IF(OR(TIME(HOUR(ZW5),MINUTE(ZW5),0)=TIME(HOUR('ANALISE AGENTE'!$F7),MINUTE('ANALISE AGENTE'!$F7),0),TIME(HOUR(ZW5),MINUTE(ZW5),0)=TIME(HOUR('ANALISE AGENTE'!$G7),MINUTE('ANALISE AGENTE'!$G7),0)),3,IF(OR(TIME(HOUR(ZW5),MINUTE(ZW5),0)=TIME(HOUR('ANALISE AGENTE'!$H7),MINUTE('ANALISE AGENTE'!$H7),0),TIME(HOUR(ZW5),MINUTE(ZW5),0)=TIME(HOUR('ANALISE AGENTE'!$I7),MINUTE('ANALISE AGENTE'!$I7),0)),2,0))))</f>
        <v>0</v>
      </c>
      <c r="ZX6" s="30">
        <f>IF(OR(TIME(HOUR(ZX5),MINUTE(ZX5),0)=TIME(HOUR('ANALISE AGENTE'!$C7),MINUTE('ANALISE AGENTE'!$C7),0),TIME(HOUR(ZX5),MINUTE(ZX5),0)=TIME(HOUR('ANALISE AGENTE'!$J7),MINUTE('ANALISE AGENTE'!$J7),0)),1,IF(OR(TIME(HOUR(ZX5),MINUTE(ZX5),0)=TIME(HOUR('ANALISE AGENTE'!$D7),MINUTE('ANALISE AGENTE'!$D7),0),TIME(HOUR(ZX5),MINUTE(ZX5),0)=TIME(HOUR('ANALISE AGENTE'!$E7),MINUTE('ANALISE AGENTE'!$E7),0)),2,IF(OR(TIME(HOUR(ZX5),MINUTE(ZX5),0)=TIME(HOUR('ANALISE AGENTE'!$F7),MINUTE('ANALISE AGENTE'!$F7),0),TIME(HOUR(ZX5),MINUTE(ZX5),0)=TIME(HOUR('ANALISE AGENTE'!$G7),MINUTE('ANALISE AGENTE'!$G7),0)),3,IF(OR(TIME(HOUR(ZX5),MINUTE(ZX5),0)=TIME(HOUR('ANALISE AGENTE'!$H7),MINUTE('ANALISE AGENTE'!$H7),0),TIME(HOUR(ZX5),MINUTE(ZX5),0)=TIME(HOUR('ANALISE AGENTE'!$I7),MINUTE('ANALISE AGENTE'!$I7),0)),2,0))))</f>
        <v>0</v>
      </c>
      <c r="ZY6" s="30">
        <f>IF(OR(TIME(HOUR(ZY5),MINUTE(ZY5),0)=TIME(HOUR('ANALISE AGENTE'!$C7),MINUTE('ANALISE AGENTE'!$C7),0),TIME(HOUR(ZY5),MINUTE(ZY5),0)=TIME(HOUR('ANALISE AGENTE'!$J7),MINUTE('ANALISE AGENTE'!$J7),0)),1,IF(OR(TIME(HOUR(ZY5),MINUTE(ZY5),0)=TIME(HOUR('ANALISE AGENTE'!$D7),MINUTE('ANALISE AGENTE'!$D7),0),TIME(HOUR(ZY5),MINUTE(ZY5),0)=TIME(HOUR('ANALISE AGENTE'!$E7),MINUTE('ANALISE AGENTE'!$E7),0)),2,IF(OR(TIME(HOUR(ZY5),MINUTE(ZY5),0)=TIME(HOUR('ANALISE AGENTE'!$F7),MINUTE('ANALISE AGENTE'!$F7),0),TIME(HOUR(ZY5),MINUTE(ZY5),0)=TIME(HOUR('ANALISE AGENTE'!$G7),MINUTE('ANALISE AGENTE'!$G7),0)),3,IF(OR(TIME(HOUR(ZY5),MINUTE(ZY5),0)=TIME(HOUR('ANALISE AGENTE'!$H7),MINUTE('ANALISE AGENTE'!$H7),0),TIME(HOUR(ZY5),MINUTE(ZY5),0)=TIME(HOUR('ANALISE AGENTE'!$I7),MINUTE('ANALISE AGENTE'!$I7),0)),2,0))))</f>
        <v>0</v>
      </c>
      <c r="ZZ6" s="30">
        <f>IF(OR(TIME(HOUR(ZZ5),MINUTE(ZZ5),0)=TIME(HOUR('ANALISE AGENTE'!$C7),MINUTE('ANALISE AGENTE'!$C7),0),TIME(HOUR(ZZ5),MINUTE(ZZ5),0)=TIME(HOUR('ANALISE AGENTE'!$J7),MINUTE('ANALISE AGENTE'!$J7),0)),1,IF(OR(TIME(HOUR(ZZ5),MINUTE(ZZ5),0)=TIME(HOUR('ANALISE AGENTE'!$D7),MINUTE('ANALISE AGENTE'!$D7),0),TIME(HOUR(ZZ5),MINUTE(ZZ5),0)=TIME(HOUR('ANALISE AGENTE'!$E7),MINUTE('ANALISE AGENTE'!$E7),0)),2,IF(OR(TIME(HOUR(ZZ5),MINUTE(ZZ5),0)=TIME(HOUR('ANALISE AGENTE'!$F7),MINUTE('ANALISE AGENTE'!$F7),0),TIME(HOUR(ZZ5),MINUTE(ZZ5),0)=TIME(HOUR('ANALISE AGENTE'!$G7),MINUTE('ANALISE AGENTE'!$G7),0)),3,IF(OR(TIME(HOUR(ZZ5),MINUTE(ZZ5),0)=TIME(HOUR('ANALISE AGENTE'!$H7),MINUTE('ANALISE AGENTE'!$H7),0),TIME(HOUR(ZZ5),MINUTE(ZZ5),0)=TIME(HOUR('ANALISE AGENTE'!$I7),MINUTE('ANALISE AGENTE'!$I7),0)),2,0))))</f>
        <v>0</v>
      </c>
      <c r="AAA6" s="30">
        <f>IF(OR(TIME(HOUR(AAA5),MINUTE(AAA5),0)=TIME(HOUR('ANALISE AGENTE'!$C7),MINUTE('ANALISE AGENTE'!$C7),0),TIME(HOUR(AAA5),MINUTE(AAA5),0)=TIME(HOUR('ANALISE AGENTE'!$J7),MINUTE('ANALISE AGENTE'!$J7),0)),1,IF(OR(TIME(HOUR(AAA5),MINUTE(AAA5),0)=TIME(HOUR('ANALISE AGENTE'!$D7),MINUTE('ANALISE AGENTE'!$D7),0),TIME(HOUR(AAA5),MINUTE(AAA5),0)=TIME(HOUR('ANALISE AGENTE'!$E7),MINUTE('ANALISE AGENTE'!$E7),0)),2,IF(OR(TIME(HOUR(AAA5),MINUTE(AAA5),0)=TIME(HOUR('ANALISE AGENTE'!$F7),MINUTE('ANALISE AGENTE'!$F7),0),TIME(HOUR(AAA5),MINUTE(AAA5),0)=TIME(HOUR('ANALISE AGENTE'!$G7),MINUTE('ANALISE AGENTE'!$G7),0)),3,IF(OR(TIME(HOUR(AAA5),MINUTE(AAA5),0)=TIME(HOUR('ANALISE AGENTE'!$H7),MINUTE('ANALISE AGENTE'!$H7),0),TIME(HOUR(AAA5),MINUTE(AAA5),0)=TIME(HOUR('ANALISE AGENTE'!$I7),MINUTE('ANALISE AGENTE'!$I7),0)),2,0))))</f>
        <v>0</v>
      </c>
      <c r="AAB6" s="30">
        <f>IF(OR(TIME(HOUR(AAB5),MINUTE(AAB5),0)=TIME(HOUR('ANALISE AGENTE'!$C7),MINUTE('ANALISE AGENTE'!$C7),0),TIME(HOUR(AAB5),MINUTE(AAB5),0)=TIME(HOUR('ANALISE AGENTE'!$J7),MINUTE('ANALISE AGENTE'!$J7),0)),1,IF(OR(TIME(HOUR(AAB5),MINUTE(AAB5),0)=TIME(HOUR('ANALISE AGENTE'!$D7),MINUTE('ANALISE AGENTE'!$D7),0),TIME(HOUR(AAB5),MINUTE(AAB5),0)=TIME(HOUR('ANALISE AGENTE'!$E7),MINUTE('ANALISE AGENTE'!$E7),0)),2,IF(OR(TIME(HOUR(AAB5),MINUTE(AAB5),0)=TIME(HOUR('ANALISE AGENTE'!$F7),MINUTE('ANALISE AGENTE'!$F7),0),TIME(HOUR(AAB5),MINUTE(AAB5),0)=TIME(HOUR('ANALISE AGENTE'!$G7),MINUTE('ANALISE AGENTE'!$G7),0)),3,IF(OR(TIME(HOUR(AAB5),MINUTE(AAB5),0)=TIME(HOUR('ANALISE AGENTE'!$H7),MINUTE('ANALISE AGENTE'!$H7),0),TIME(HOUR(AAB5),MINUTE(AAB5),0)=TIME(HOUR('ANALISE AGENTE'!$I7),MINUTE('ANALISE AGENTE'!$I7),0)),2,0))))</f>
        <v>0</v>
      </c>
      <c r="AAC6" s="30">
        <f>IF(OR(TIME(HOUR(AAC5),MINUTE(AAC5),0)=TIME(HOUR('ANALISE AGENTE'!$C7),MINUTE('ANALISE AGENTE'!$C7),0),TIME(HOUR(AAC5),MINUTE(AAC5),0)=TIME(HOUR('ANALISE AGENTE'!$J7),MINUTE('ANALISE AGENTE'!$J7),0)),1,IF(OR(TIME(HOUR(AAC5),MINUTE(AAC5),0)=TIME(HOUR('ANALISE AGENTE'!$D7),MINUTE('ANALISE AGENTE'!$D7),0),TIME(HOUR(AAC5),MINUTE(AAC5),0)=TIME(HOUR('ANALISE AGENTE'!$E7),MINUTE('ANALISE AGENTE'!$E7),0)),2,IF(OR(TIME(HOUR(AAC5),MINUTE(AAC5),0)=TIME(HOUR('ANALISE AGENTE'!$F7),MINUTE('ANALISE AGENTE'!$F7),0),TIME(HOUR(AAC5),MINUTE(AAC5),0)=TIME(HOUR('ANALISE AGENTE'!$G7),MINUTE('ANALISE AGENTE'!$G7),0)),3,IF(OR(TIME(HOUR(AAC5),MINUTE(AAC5),0)=TIME(HOUR('ANALISE AGENTE'!$H7),MINUTE('ANALISE AGENTE'!$H7),0),TIME(HOUR(AAC5),MINUTE(AAC5),0)=TIME(HOUR('ANALISE AGENTE'!$I7),MINUTE('ANALISE AGENTE'!$I7),0)),2,0))))</f>
        <v>0</v>
      </c>
      <c r="AAD6" s="30">
        <f>IF(OR(TIME(HOUR(AAD5),MINUTE(AAD5),0)=TIME(HOUR('ANALISE AGENTE'!$C7),MINUTE('ANALISE AGENTE'!$C7),0),TIME(HOUR(AAD5),MINUTE(AAD5),0)=TIME(HOUR('ANALISE AGENTE'!$J7),MINUTE('ANALISE AGENTE'!$J7),0)),1,IF(OR(TIME(HOUR(AAD5),MINUTE(AAD5),0)=TIME(HOUR('ANALISE AGENTE'!$D7),MINUTE('ANALISE AGENTE'!$D7),0),TIME(HOUR(AAD5),MINUTE(AAD5),0)=TIME(HOUR('ANALISE AGENTE'!$E7),MINUTE('ANALISE AGENTE'!$E7),0)),2,IF(OR(TIME(HOUR(AAD5),MINUTE(AAD5),0)=TIME(HOUR('ANALISE AGENTE'!$F7),MINUTE('ANALISE AGENTE'!$F7),0),TIME(HOUR(AAD5),MINUTE(AAD5),0)=TIME(HOUR('ANALISE AGENTE'!$G7),MINUTE('ANALISE AGENTE'!$G7),0)),3,IF(OR(TIME(HOUR(AAD5),MINUTE(AAD5),0)=TIME(HOUR('ANALISE AGENTE'!$H7),MINUTE('ANALISE AGENTE'!$H7),0),TIME(HOUR(AAD5),MINUTE(AAD5),0)=TIME(HOUR('ANALISE AGENTE'!$I7),MINUTE('ANALISE AGENTE'!$I7),0)),2,0))))</f>
        <v>0</v>
      </c>
      <c r="AAE6" s="30">
        <f>IF(OR(TIME(HOUR(AAE5),MINUTE(AAE5),0)=TIME(HOUR('ANALISE AGENTE'!$C7),MINUTE('ANALISE AGENTE'!$C7),0),TIME(HOUR(AAE5),MINUTE(AAE5),0)=TIME(HOUR('ANALISE AGENTE'!$J7),MINUTE('ANALISE AGENTE'!$J7),0)),1,IF(OR(TIME(HOUR(AAE5),MINUTE(AAE5),0)=TIME(HOUR('ANALISE AGENTE'!$D7),MINUTE('ANALISE AGENTE'!$D7),0),TIME(HOUR(AAE5),MINUTE(AAE5),0)=TIME(HOUR('ANALISE AGENTE'!$E7),MINUTE('ANALISE AGENTE'!$E7),0)),2,IF(OR(TIME(HOUR(AAE5),MINUTE(AAE5),0)=TIME(HOUR('ANALISE AGENTE'!$F7),MINUTE('ANALISE AGENTE'!$F7),0),TIME(HOUR(AAE5),MINUTE(AAE5),0)=TIME(HOUR('ANALISE AGENTE'!$G7),MINUTE('ANALISE AGENTE'!$G7),0)),3,IF(OR(TIME(HOUR(AAE5),MINUTE(AAE5),0)=TIME(HOUR('ANALISE AGENTE'!$H7),MINUTE('ANALISE AGENTE'!$H7),0),TIME(HOUR(AAE5),MINUTE(AAE5),0)=TIME(HOUR('ANALISE AGENTE'!$I7),MINUTE('ANALISE AGENTE'!$I7),0)),2,0))))</f>
        <v>0</v>
      </c>
      <c r="AAF6" s="30">
        <f>IF(OR(TIME(HOUR(AAF5),MINUTE(AAF5),0)=TIME(HOUR('ANALISE AGENTE'!$C7),MINUTE('ANALISE AGENTE'!$C7),0),TIME(HOUR(AAF5),MINUTE(AAF5),0)=TIME(HOUR('ANALISE AGENTE'!$J7),MINUTE('ANALISE AGENTE'!$J7),0)),1,IF(OR(TIME(HOUR(AAF5),MINUTE(AAF5),0)=TIME(HOUR('ANALISE AGENTE'!$D7),MINUTE('ANALISE AGENTE'!$D7),0),TIME(HOUR(AAF5),MINUTE(AAF5),0)=TIME(HOUR('ANALISE AGENTE'!$E7),MINUTE('ANALISE AGENTE'!$E7),0)),2,IF(OR(TIME(HOUR(AAF5),MINUTE(AAF5),0)=TIME(HOUR('ANALISE AGENTE'!$F7),MINUTE('ANALISE AGENTE'!$F7),0),TIME(HOUR(AAF5),MINUTE(AAF5),0)=TIME(HOUR('ANALISE AGENTE'!$G7),MINUTE('ANALISE AGENTE'!$G7),0)),3,IF(OR(TIME(HOUR(AAF5),MINUTE(AAF5),0)=TIME(HOUR('ANALISE AGENTE'!$H7),MINUTE('ANALISE AGENTE'!$H7),0),TIME(HOUR(AAF5),MINUTE(AAF5),0)=TIME(HOUR('ANALISE AGENTE'!$I7),MINUTE('ANALISE AGENTE'!$I7),0)),2,0))))</f>
        <v>0</v>
      </c>
      <c r="AAG6" s="30">
        <f>IF(OR(TIME(HOUR(AAG5),MINUTE(AAG5),0)=TIME(HOUR('ANALISE AGENTE'!$C7),MINUTE('ANALISE AGENTE'!$C7),0),TIME(HOUR(AAG5),MINUTE(AAG5),0)=TIME(HOUR('ANALISE AGENTE'!$J7),MINUTE('ANALISE AGENTE'!$J7),0)),1,IF(OR(TIME(HOUR(AAG5),MINUTE(AAG5),0)=TIME(HOUR('ANALISE AGENTE'!$D7),MINUTE('ANALISE AGENTE'!$D7),0),TIME(HOUR(AAG5),MINUTE(AAG5),0)=TIME(HOUR('ANALISE AGENTE'!$E7),MINUTE('ANALISE AGENTE'!$E7),0)),2,IF(OR(TIME(HOUR(AAG5),MINUTE(AAG5),0)=TIME(HOUR('ANALISE AGENTE'!$F7),MINUTE('ANALISE AGENTE'!$F7),0),TIME(HOUR(AAG5),MINUTE(AAG5),0)=TIME(HOUR('ANALISE AGENTE'!$G7),MINUTE('ANALISE AGENTE'!$G7),0)),3,IF(OR(TIME(HOUR(AAG5),MINUTE(AAG5),0)=TIME(HOUR('ANALISE AGENTE'!$H7),MINUTE('ANALISE AGENTE'!$H7),0),TIME(HOUR(AAG5),MINUTE(AAG5),0)=TIME(HOUR('ANALISE AGENTE'!$I7),MINUTE('ANALISE AGENTE'!$I7),0)),2,0))))</f>
        <v>0</v>
      </c>
      <c r="AAH6" s="30">
        <f>IF(OR(TIME(HOUR(AAH5),MINUTE(AAH5),0)=TIME(HOUR('ANALISE AGENTE'!$C7),MINUTE('ANALISE AGENTE'!$C7),0),TIME(HOUR(AAH5),MINUTE(AAH5),0)=TIME(HOUR('ANALISE AGENTE'!$J7),MINUTE('ANALISE AGENTE'!$J7),0)),1,IF(OR(TIME(HOUR(AAH5),MINUTE(AAH5),0)=TIME(HOUR('ANALISE AGENTE'!$D7),MINUTE('ANALISE AGENTE'!$D7),0),TIME(HOUR(AAH5),MINUTE(AAH5),0)=TIME(HOUR('ANALISE AGENTE'!$E7),MINUTE('ANALISE AGENTE'!$E7),0)),2,IF(OR(TIME(HOUR(AAH5),MINUTE(AAH5),0)=TIME(HOUR('ANALISE AGENTE'!$F7),MINUTE('ANALISE AGENTE'!$F7),0),TIME(HOUR(AAH5),MINUTE(AAH5),0)=TIME(HOUR('ANALISE AGENTE'!$G7),MINUTE('ANALISE AGENTE'!$G7),0)),3,IF(OR(TIME(HOUR(AAH5),MINUTE(AAH5),0)=TIME(HOUR('ANALISE AGENTE'!$H7),MINUTE('ANALISE AGENTE'!$H7),0),TIME(HOUR(AAH5),MINUTE(AAH5),0)=TIME(HOUR('ANALISE AGENTE'!$I7),MINUTE('ANALISE AGENTE'!$I7),0)),2,0))))</f>
        <v>0</v>
      </c>
      <c r="AAI6" s="30">
        <f>IF(OR(TIME(HOUR(AAI5),MINUTE(AAI5),0)=TIME(HOUR('ANALISE AGENTE'!$C7),MINUTE('ANALISE AGENTE'!$C7),0),TIME(HOUR(AAI5),MINUTE(AAI5),0)=TIME(HOUR('ANALISE AGENTE'!$J7),MINUTE('ANALISE AGENTE'!$J7),0)),1,IF(OR(TIME(HOUR(AAI5),MINUTE(AAI5),0)=TIME(HOUR('ANALISE AGENTE'!$D7),MINUTE('ANALISE AGENTE'!$D7),0),TIME(HOUR(AAI5),MINUTE(AAI5),0)=TIME(HOUR('ANALISE AGENTE'!$E7),MINUTE('ANALISE AGENTE'!$E7),0)),2,IF(OR(TIME(HOUR(AAI5),MINUTE(AAI5),0)=TIME(HOUR('ANALISE AGENTE'!$F7),MINUTE('ANALISE AGENTE'!$F7),0),TIME(HOUR(AAI5),MINUTE(AAI5),0)=TIME(HOUR('ANALISE AGENTE'!$G7),MINUTE('ANALISE AGENTE'!$G7),0)),3,IF(OR(TIME(HOUR(AAI5),MINUTE(AAI5),0)=TIME(HOUR('ANALISE AGENTE'!$H7),MINUTE('ANALISE AGENTE'!$H7),0),TIME(HOUR(AAI5),MINUTE(AAI5),0)=TIME(HOUR('ANALISE AGENTE'!$I7),MINUTE('ANALISE AGENTE'!$I7),0)),2,0))))</f>
        <v>0</v>
      </c>
      <c r="AAJ6" s="30">
        <f>IF(OR(TIME(HOUR(AAJ5),MINUTE(AAJ5),0)=TIME(HOUR('ANALISE AGENTE'!$C7),MINUTE('ANALISE AGENTE'!$C7),0),TIME(HOUR(AAJ5),MINUTE(AAJ5),0)=TIME(HOUR('ANALISE AGENTE'!$J7),MINUTE('ANALISE AGENTE'!$J7),0)),1,IF(OR(TIME(HOUR(AAJ5),MINUTE(AAJ5),0)=TIME(HOUR('ANALISE AGENTE'!$D7),MINUTE('ANALISE AGENTE'!$D7),0),TIME(HOUR(AAJ5),MINUTE(AAJ5),0)=TIME(HOUR('ANALISE AGENTE'!$E7),MINUTE('ANALISE AGENTE'!$E7),0)),2,IF(OR(TIME(HOUR(AAJ5),MINUTE(AAJ5),0)=TIME(HOUR('ANALISE AGENTE'!$F7),MINUTE('ANALISE AGENTE'!$F7),0),TIME(HOUR(AAJ5),MINUTE(AAJ5),0)=TIME(HOUR('ANALISE AGENTE'!$G7),MINUTE('ANALISE AGENTE'!$G7),0)),3,IF(OR(TIME(HOUR(AAJ5),MINUTE(AAJ5),0)=TIME(HOUR('ANALISE AGENTE'!$H7),MINUTE('ANALISE AGENTE'!$H7),0),TIME(HOUR(AAJ5),MINUTE(AAJ5),0)=TIME(HOUR('ANALISE AGENTE'!$I7),MINUTE('ANALISE AGENTE'!$I7),0)),2,0))))</f>
        <v>0</v>
      </c>
      <c r="AAK6" s="30">
        <f>IF(OR(TIME(HOUR(AAK5),MINUTE(AAK5),0)=TIME(HOUR('ANALISE AGENTE'!$C7),MINUTE('ANALISE AGENTE'!$C7),0),TIME(HOUR(AAK5),MINUTE(AAK5),0)=TIME(HOUR('ANALISE AGENTE'!$J7),MINUTE('ANALISE AGENTE'!$J7),0)),1,IF(OR(TIME(HOUR(AAK5),MINUTE(AAK5),0)=TIME(HOUR('ANALISE AGENTE'!$D7),MINUTE('ANALISE AGENTE'!$D7),0),TIME(HOUR(AAK5),MINUTE(AAK5),0)=TIME(HOUR('ANALISE AGENTE'!$E7),MINUTE('ANALISE AGENTE'!$E7),0)),2,IF(OR(TIME(HOUR(AAK5),MINUTE(AAK5),0)=TIME(HOUR('ANALISE AGENTE'!$F7),MINUTE('ANALISE AGENTE'!$F7),0),TIME(HOUR(AAK5),MINUTE(AAK5),0)=TIME(HOUR('ANALISE AGENTE'!$G7),MINUTE('ANALISE AGENTE'!$G7),0)),3,IF(OR(TIME(HOUR(AAK5),MINUTE(AAK5),0)=TIME(HOUR('ANALISE AGENTE'!$H7),MINUTE('ANALISE AGENTE'!$H7),0),TIME(HOUR(AAK5),MINUTE(AAK5),0)=TIME(HOUR('ANALISE AGENTE'!$I7),MINUTE('ANALISE AGENTE'!$I7),0)),2,0))))</f>
        <v>0</v>
      </c>
      <c r="AAL6" s="30">
        <f>IF(OR(TIME(HOUR(AAL5),MINUTE(AAL5),0)=TIME(HOUR('ANALISE AGENTE'!$C7),MINUTE('ANALISE AGENTE'!$C7),0),TIME(HOUR(AAL5),MINUTE(AAL5),0)=TIME(HOUR('ANALISE AGENTE'!$J7),MINUTE('ANALISE AGENTE'!$J7),0)),1,IF(OR(TIME(HOUR(AAL5),MINUTE(AAL5),0)=TIME(HOUR('ANALISE AGENTE'!$D7),MINUTE('ANALISE AGENTE'!$D7),0),TIME(HOUR(AAL5),MINUTE(AAL5),0)=TIME(HOUR('ANALISE AGENTE'!$E7),MINUTE('ANALISE AGENTE'!$E7),0)),2,IF(OR(TIME(HOUR(AAL5),MINUTE(AAL5),0)=TIME(HOUR('ANALISE AGENTE'!$F7),MINUTE('ANALISE AGENTE'!$F7),0),TIME(HOUR(AAL5),MINUTE(AAL5),0)=TIME(HOUR('ANALISE AGENTE'!$G7),MINUTE('ANALISE AGENTE'!$G7),0)),3,IF(OR(TIME(HOUR(AAL5),MINUTE(AAL5),0)=TIME(HOUR('ANALISE AGENTE'!$H7),MINUTE('ANALISE AGENTE'!$H7),0),TIME(HOUR(AAL5),MINUTE(AAL5),0)=TIME(HOUR('ANALISE AGENTE'!$I7),MINUTE('ANALISE AGENTE'!$I7),0)),2,0))))</f>
        <v>0</v>
      </c>
      <c r="AAM6" s="30">
        <f>IF(OR(TIME(HOUR(AAM5),MINUTE(AAM5),0)=TIME(HOUR('ANALISE AGENTE'!$C7),MINUTE('ANALISE AGENTE'!$C7),0),TIME(HOUR(AAM5),MINUTE(AAM5),0)=TIME(HOUR('ANALISE AGENTE'!$J7),MINUTE('ANALISE AGENTE'!$J7),0)),1,IF(OR(TIME(HOUR(AAM5),MINUTE(AAM5),0)=TIME(HOUR('ANALISE AGENTE'!$D7),MINUTE('ANALISE AGENTE'!$D7),0),TIME(HOUR(AAM5),MINUTE(AAM5),0)=TIME(HOUR('ANALISE AGENTE'!$E7),MINUTE('ANALISE AGENTE'!$E7),0)),2,IF(OR(TIME(HOUR(AAM5),MINUTE(AAM5),0)=TIME(HOUR('ANALISE AGENTE'!$F7),MINUTE('ANALISE AGENTE'!$F7),0),TIME(HOUR(AAM5),MINUTE(AAM5),0)=TIME(HOUR('ANALISE AGENTE'!$G7),MINUTE('ANALISE AGENTE'!$G7),0)),3,IF(OR(TIME(HOUR(AAM5),MINUTE(AAM5),0)=TIME(HOUR('ANALISE AGENTE'!$H7),MINUTE('ANALISE AGENTE'!$H7),0),TIME(HOUR(AAM5),MINUTE(AAM5),0)=TIME(HOUR('ANALISE AGENTE'!$I7),MINUTE('ANALISE AGENTE'!$I7),0)),2,0))))</f>
        <v>0</v>
      </c>
      <c r="AAN6" s="30">
        <f>IF(OR(TIME(HOUR(AAN5),MINUTE(AAN5),0)=TIME(HOUR('ANALISE AGENTE'!$C7),MINUTE('ANALISE AGENTE'!$C7),0),TIME(HOUR(AAN5),MINUTE(AAN5),0)=TIME(HOUR('ANALISE AGENTE'!$J7),MINUTE('ANALISE AGENTE'!$J7),0)),1,IF(OR(TIME(HOUR(AAN5),MINUTE(AAN5),0)=TIME(HOUR('ANALISE AGENTE'!$D7),MINUTE('ANALISE AGENTE'!$D7),0),TIME(HOUR(AAN5),MINUTE(AAN5),0)=TIME(HOUR('ANALISE AGENTE'!$E7),MINUTE('ANALISE AGENTE'!$E7),0)),2,IF(OR(TIME(HOUR(AAN5),MINUTE(AAN5),0)=TIME(HOUR('ANALISE AGENTE'!$F7),MINUTE('ANALISE AGENTE'!$F7),0),TIME(HOUR(AAN5),MINUTE(AAN5),0)=TIME(HOUR('ANALISE AGENTE'!$G7),MINUTE('ANALISE AGENTE'!$G7),0)),3,IF(OR(TIME(HOUR(AAN5),MINUTE(AAN5),0)=TIME(HOUR('ANALISE AGENTE'!$H7),MINUTE('ANALISE AGENTE'!$H7),0),TIME(HOUR(AAN5),MINUTE(AAN5),0)=TIME(HOUR('ANALISE AGENTE'!$I7),MINUTE('ANALISE AGENTE'!$I7),0)),2,0))))</f>
        <v>0</v>
      </c>
      <c r="AAO6" s="30">
        <f>IF(OR(TIME(HOUR(AAO5),MINUTE(AAO5),0)=TIME(HOUR('ANALISE AGENTE'!$C7),MINUTE('ANALISE AGENTE'!$C7),0),TIME(HOUR(AAO5),MINUTE(AAO5),0)=TIME(HOUR('ANALISE AGENTE'!$J7),MINUTE('ANALISE AGENTE'!$J7),0)),1,IF(OR(TIME(HOUR(AAO5),MINUTE(AAO5),0)=TIME(HOUR('ANALISE AGENTE'!$D7),MINUTE('ANALISE AGENTE'!$D7),0),TIME(HOUR(AAO5),MINUTE(AAO5),0)=TIME(HOUR('ANALISE AGENTE'!$E7),MINUTE('ANALISE AGENTE'!$E7),0)),2,IF(OR(TIME(HOUR(AAO5),MINUTE(AAO5),0)=TIME(HOUR('ANALISE AGENTE'!$F7),MINUTE('ANALISE AGENTE'!$F7),0),TIME(HOUR(AAO5),MINUTE(AAO5),0)=TIME(HOUR('ANALISE AGENTE'!$G7),MINUTE('ANALISE AGENTE'!$G7),0)),3,IF(OR(TIME(HOUR(AAO5),MINUTE(AAO5),0)=TIME(HOUR('ANALISE AGENTE'!$H7),MINUTE('ANALISE AGENTE'!$H7),0),TIME(HOUR(AAO5),MINUTE(AAO5),0)=TIME(HOUR('ANALISE AGENTE'!$I7),MINUTE('ANALISE AGENTE'!$I7),0)),2,0))))</f>
        <v>0</v>
      </c>
      <c r="AAP6" s="30">
        <f>IF(OR(TIME(HOUR(AAP5),MINUTE(AAP5),0)=TIME(HOUR('ANALISE AGENTE'!$C7),MINUTE('ANALISE AGENTE'!$C7),0),TIME(HOUR(AAP5),MINUTE(AAP5),0)=TIME(HOUR('ANALISE AGENTE'!$J7),MINUTE('ANALISE AGENTE'!$J7),0)),1,IF(OR(TIME(HOUR(AAP5),MINUTE(AAP5),0)=TIME(HOUR('ANALISE AGENTE'!$D7),MINUTE('ANALISE AGENTE'!$D7),0),TIME(HOUR(AAP5),MINUTE(AAP5),0)=TIME(HOUR('ANALISE AGENTE'!$E7),MINUTE('ANALISE AGENTE'!$E7),0)),2,IF(OR(TIME(HOUR(AAP5),MINUTE(AAP5),0)=TIME(HOUR('ANALISE AGENTE'!$F7),MINUTE('ANALISE AGENTE'!$F7),0),TIME(HOUR(AAP5),MINUTE(AAP5),0)=TIME(HOUR('ANALISE AGENTE'!$G7),MINUTE('ANALISE AGENTE'!$G7),0)),3,IF(OR(TIME(HOUR(AAP5),MINUTE(AAP5),0)=TIME(HOUR('ANALISE AGENTE'!$H7),MINUTE('ANALISE AGENTE'!$H7),0),TIME(HOUR(AAP5),MINUTE(AAP5),0)=TIME(HOUR('ANALISE AGENTE'!$I7),MINUTE('ANALISE AGENTE'!$I7),0)),2,0))))</f>
        <v>0</v>
      </c>
      <c r="AAQ6" s="30">
        <f>IF(OR(TIME(HOUR(AAQ5),MINUTE(AAQ5),0)=TIME(HOUR('ANALISE AGENTE'!$C7),MINUTE('ANALISE AGENTE'!$C7),0),TIME(HOUR(AAQ5),MINUTE(AAQ5),0)=TIME(HOUR('ANALISE AGENTE'!$J7),MINUTE('ANALISE AGENTE'!$J7),0)),1,IF(OR(TIME(HOUR(AAQ5),MINUTE(AAQ5),0)=TIME(HOUR('ANALISE AGENTE'!$D7),MINUTE('ANALISE AGENTE'!$D7),0),TIME(HOUR(AAQ5),MINUTE(AAQ5),0)=TIME(HOUR('ANALISE AGENTE'!$E7),MINUTE('ANALISE AGENTE'!$E7),0)),2,IF(OR(TIME(HOUR(AAQ5),MINUTE(AAQ5),0)=TIME(HOUR('ANALISE AGENTE'!$F7),MINUTE('ANALISE AGENTE'!$F7),0),TIME(HOUR(AAQ5),MINUTE(AAQ5),0)=TIME(HOUR('ANALISE AGENTE'!$G7),MINUTE('ANALISE AGENTE'!$G7),0)),3,IF(OR(TIME(HOUR(AAQ5),MINUTE(AAQ5),0)=TIME(HOUR('ANALISE AGENTE'!$H7),MINUTE('ANALISE AGENTE'!$H7),0),TIME(HOUR(AAQ5),MINUTE(AAQ5),0)=TIME(HOUR('ANALISE AGENTE'!$I7),MINUTE('ANALISE AGENTE'!$I7),0)),2,0))))</f>
        <v>0</v>
      </c>
      <c r="AAR6" s="30">
        <f>IF(OR(TIME(HOUR(AAR5),MINUTE(AAR5),0)=TIME(HOUR('ANALISE AGENTE'!$C7),MINUTE('ANALISE AGENTE'!$C7),0),TIME(HOUR(AAR5),MINUTE(AAR5),0)=TIME(HOUR('ANALISE AGENTE'!$J7),MINUTE('ANALISE AGENTE'!$J7),0)),1,IF(OR(TIME(HOUR(AAR5),MINUTE(AAR5),0)=TIME(HOUR('ANALISE AGENTE'!$D7),MINUTE('ANALISE AGENTE'!$D7),0),TIME(HOUR(AAR5),MINUTE(AAR5),0)=TIME(HOUR('ANALISE AGENTE'!$E7),MINUTE('ANALISE AGENTE'!$E7),0)),2,IF(OR(TIME(HOUR(AAR5),MINUTE(AAR5),0)=TIME(HOUR('ANALISE AGENTE'!$F7),MINUTE('ANALISE AGENTE'!$F7),0),TIME(HOUR(AAR5),MINUTE(AAR5),0)=TIME(HOUR('ANALISE AGENTE'!$G7),MINUTE('ANALISE AGENTE'!$G7),0)),3,IF(OR(TIME(HOUR(AAR5),MINUTE(AAR5),0)=TIME(HOUR('ANALISE AGENTE'!$H7),MINUTE('ANALISE AGENTE'!$H7),0),TIME(HOUR(AAR5),MINUTE(AAR5),0)=TIME(HOUR('ANALISE AGENTE'!$I7),MINUTE('ANALISE AGENTE'!$I7),0)),2,0))))</f>
        <v>0</v>
      </c>
      <c r="AAS6" s="30">
        <f>IF(OR(TIME(HOUR(AAS5),MINUTE(AAS5),0)=TIME(HOUR('ANALISE AGENTE'!$C7),MINUTE('ANALISE AGENTE'!$C7),0),TIME(HOUR(AAS5),MINUTE(AAS5),0)=TIME(HOUR('ANALISE AGENTE'!$J7),MINUTE('ANALISE AGENTE'!$J7),0)),1,IF(OR(TIME(HOUR(AAS5),MINUTE(AAS5),0)=TIME(HOUR('ANALISE AGENTE'!$D7),MINUTE('ANALISE AGENTE'!$D7),0),TIME(HOUR(AAS5),MINUTE(AAS5),0)=TIME(HOUR('ANALISE AGENTE'!$E7),MINUTE('ANALISE AGENTE'!$E7),0)),2,IF(OR(TIME(HOUR(AAS5),MINUTE(AAS5),0)=TIME(HOUR('ANALISE AGENTE'!$F7),MINUTE('ANALISE AGENTE'!$F7),0),TIME(HOUR(AAS5),MINUTE(AAS5),0)=TIME(HOUR('ANALISE AGENTE'!$G7),MINUTE('ANALISE AGENTE'!$G7),0)),3,IF(OR(TIME(HOUR(AAS5),MINUTE(AAS5),0)=TIME(HOUR('ANALISE AGENTE'!$H7),MINUTE('ANALISE AGENTE'!$H7),0),TIME(HOUR(AAS5),MINUTE(AAS5),0)=TIME(HOUR('ANALISE AGENTE'!$I7),MINUTE('ANALISE AGENTE'!$I7),0)),2,0))))</f>
        <v>0</v>
      </c>
      <c r="AAT6" s="30">
        <f>IF(OR(TIME(HOUR(AAT5),MINUTE(AAT5),0)=TIME(HOUR('ANALISE AGENTE'!$C7),MINUTE('ANALISE AGENTE'!$C7),0),TIME(HOUR(AAT5),MINUTE(AAT5),0)=TIME(HOUR('ANALISE AGENTE'!$J7),MINUTE('ANALISE AGENTE'!$J7),0)),1,IF(OR(TIME(HOUR(AAT5),MINUTE(AAT5),0)=TIME(HOUR('ANALISE AGENTE'!$D7),MINUTE('ANALISE AGENTE'!$D7),0),TIME(HOUR(AAT5),MINUTE(AAT5),0)=TIME(HOUR('ANALISE AGENTE'!$E7),MINUTE('ANALISE AGENTE'!$E7),0)),2,IF(OR(TIME(HOUR(AAT5),MINUTE(AAT5),0)=TIME(HOUR('ANALISE AGENTE'!$F7),MINUTE('ANALISE AGENTE'!$F7),0),TIME(HOUR(AAT5),MINUTE(AAT5),0)=TIME(HOUR('ANALISE AGENTE'!$G7),MINUTE('ANALISE AGENTE'!$G7),0)),3,IF(OR(TIME(HOUR(AAT5),MINUTE(AAT5),0)=TIME(HOUR('ANALISE AGENTE'!$H7),MINUTE('ANALISE AGENTE'!$H7),0),TIME(HOUR(AAT5),MINUTE(AAT5),0)=TIME(HOUR('ANALISE AGENTE'!$I7),MINUTE('ANALISE AGENTE'!$I7),0)),2,0))))</f>
        <v>0</v>
      </c>
      <c r="AAU6" s="30">
        <f>IF(OR(TIME(HOUR(AAU5),MINUTE(AAU5),0)=TIME(HOUR('ANALISE AGENTE'!$C7),MINUTE('ANALISE AGENTE'!$C7),0),TIME(HOUR(AAU5),MINUTE(AAU5),0)=TIME(HOUR('ANALISE AGENTE'!$J7),MINUTE('ANALISE AGENTE'!$J7),0)),1,IF(OR(TIME(HOUR(AAU5),MINUTE(AAU5),0)=TIME(HOUR('ANALISE AGENTE'!$D7),MINUTE('ANALISE AGENTE'!$D7),0),TIME(HOUR(AAU5),MINUTE(AAU5),0)=TIME(HOUR('ANALISE AGENTE'!$E7),MINUTE('ANALISE AGENTE'!$E7),0)),2,IF(OR(TIME(HOUR(AAU5),MINUTE(AAU5),0)=TIME(HOUR('ANALISE AGENTE'!$F7),MINUTE('ANALISE AGENTE'!$F7),0),TIME(HOUR(AAU5),MINUTE(AAU5),0)=TIME(HOUR('ANALISE AGENTE'!$G7),MINUTE('ANALISE AGENTE'!$G7),0)),3,IF(OR(TIME(HOUR(AAU5),MINUTE(AAU5),0)=TIME(HOUR('ANALISE AGENTE'!$H7),MINUTE('ANALISE AGENTE'!$H7),0),TIME(HOUR(AAU5),MINUTE(AAU5),0)=TIME(HOUR('ANALISE AGENTE'!$I7),MINUTE('ANALISE AGENTE'!$I7),0)),2,0))))</f>
        <v>0</v>
      </c>
      <c r="AAV6" s="30">
        <f>IF(OR(TIME(HOUR(AAV5),MINUTE(AAV5),0)=TIME(HOUR('ANALISE AGENTE'!$C7),MINUTE('ANALISE AGENTE'!$C7),0),TIME(HOUR(AAV5),MINUTE(AAV5),0)=TIME(HOUR('ANALISE AGENTE'!$J7),MINUTE('ANALISE AGENTE'!$J7),0)),1,IF(OR(TIME(HOUR(AAV5),MINUTE(AAV5),0)=TIME(HOUR('ANALISE AGENTE'!$D7),MINUTE('ANALISE AGENTE'!$D7),0),TIME(HOUR(AAV5),MINUTE(AAV5),0)=TIME(HOUR('ANALISE AGENTE'!$E7),MINUTE('ANALISE AGENTE'!$E7),0)),2,IF(OR(TIME(HOUR(AAV5),MINUTE(AAV5),0)=TIME(HOUR('ANALISE AGENTE'!$F7),MINUTE('ANALISE AGENTE'!$F7),0),TIME(HOUR(AAV5),MINUTE(AAV5),0)=TIME(HOUR('ANALISE AGENTE'!$G7),MINUTE('ANALISE AGENTE'!$G7),0)),3,IF(OR(TIME(HOUR(AAV5),MINUTE(AAV5),0)=TIME(HOUR('ANALISE AGENTE'!$H7),MINUTE('ANALISE AGENTE'!$H7),0),TIME(HOUR(AAV5),MINUTE(AAV5),0)=TIME(HOUR('ANALISE AGENTE'!$I7),MINUTE('ANALISE AGENTE'!$I7),0)),2,0))))</f>
        <v>0</v>
      </c>
      <c r="AAW6" s="30">
        <f>IF(OR(TIME(HOUR(AAW5),MINUTE(AAW5),0)=TIME(HOUR('ANALISE AGENTE'!$C7),MINUTE('ANALISE AGENTE'!$C7),0),TIME(HOUR(AAW5),MINUTE(AAW5),0)=TIME(HOUR('ANALISE AGENTE'!$J7),MINUTE('ANALISE AGENTE'!$J7),0)),1,IF(OR(TIME(HOUR(AAW5),MINUTE(AAW5),0)=TIME(HOUR('ANALISE AGENTE'!$D7),MINUTE('ANALISE AGENTE'!$D7),0),TIME(HOUR(AAW5),MINUTE(AAW5),0)=TIME(HOUR('ANALISE AGENTE'!$E7),MINUTE('ANALISE AGENTE'!$E7),0)),2,IF(OR(TIME(HOUR(AAW5),MINUTE(AAW5),0)=TIME(HOUR('ANALISE AGENTE'!$F7),MINUTE('ANALISE AGENTE'!$F7),0),TIME(HOUR(AAW5),MINUTE(AAW5),0)=TIME(HOUR('ANALISE AGENTE'!$G7),MINUTE('ANALISE AGENTE'!$G7),0)),3,IF(OR(TIME(HOUR(AAW5),MINUTE(AAW5),0)=TIME(HOUR('ANALISE AGENTE'!$H7),MINUTE('ANALISE AGENTE'!$H7),0),TIME(HOUR(AAW5),MINUTE(AAW5),0)=TIME(HOUR('ANALISE AGENTE'!$I7),MINUTE('ANALISE AGENTE'!$I7),0)),2,0))))</f>
        <v>0</v>
      </c>
      <c r="AAX6" s="30">
        <f>IF(OR(TIME(HOUR(AAX5),MINUTE(AAX5),0)=TIME(HOUR('ANALISE AGENTE'!$C7),MINUTE('ANALISE AGENTE'!$C7),0),TIME(HOUR(AAX5),MINUTE(AAX5),0)=TIME(HOUR('ANALISE AGENTE'!$J7),MINUTE('ANALISE AGENTE'!$J7),0)),1,IF(OR(TIME(HOUR(AAX5),MINUTE(AAX5),0)=TIME(HOUR('ANALISE AGENTE'!$D7),MINUTE('ANALISE AGENTE'!$D7),0),TIME(HOUR(AAX5),MINUTE(AAX5),0)=TIME(HOUR('ANALISE AGENTE'!$E7),MINUTE('ANALISE AGENTE'!$E7),0)),2,IF(OR(TIME(HOUR(AAX5),MINUTE(AAX5),0)=TIME(HOUR('ANALISE AGENTE'!$F7),MINUTE('ANALISE AGENTE'!$F7),0),TIME(HOUR(AAX5),MINUTE(AAX5),0)=TIME(HOUR('ANALISE AGENTE'!$G7),MINUTE('ANALISE AGENTE'!$G7),0)),3,IF(OR(TIME(HOUR(AAX5),MINUTE(AAX5),0)=TIME(HOUR('ANALISE AGENTE'!$H7),MINUTE('ANALISE AGENTE'!$H7),0),TIME(HOUR(AAX5),MINUTE(AAX5),0)=TIME(HOUR('ANALISE AGENTE'!$I7),MINUTE('ANALISE AGENTE'!$I7),0)),2,0))))</f>
        <v>0</v>
      </c>
      <c r="AAY6" s="30">
        <f>IF(OR(TIME(HOUR(AAY5),MINUTE(AAY5),0)=TIME(HOUR('ANALISE AGENTE'!$C7),MINUTE('ANALISE AGENTE'!$C7),0),TIME(HOUR(AAY5),MINUTE(AAY5),0)=TIME(HOUR('ANALISE AGENTE'!$J7),MINUTE('ANALISE AGENTE'!$J7),0)),1,IF(OR(TIME(HOUR(AAY5),MINUTE(AAY5),0)=TIME(HOUR('ANALISE AGENTE'!$D7),MINUTE('ANALISE AGENTE'!$D7),0),TIME(HOUR(AAY5),MINUTE(AAY5),0)=TIME(HOUR('ANALISE AGENTE'!$E7),MINUTE('ANALISE AGENTE'!$E7),0)),2,IF(OR(TIME(HOUR(AAY5),MINUTE(AAY5),0)=TIME(HOUR('ANALISE AGENTE'!$F7),MINUTE('ANALISE AGENTE'!$F7),0),TIME(HOUR(AAY5),MINUTE(AAY5),0)=TIME(HOUR('ANALISE AGENTE'!$G7),MINUTE('ANALISE AGENTE'!$G7),0)),3,IF(OR(TIME(HOUR(AAY5),MINUTE(AAY5),0)=TIME(HOUR('ANALISE AGENTE'!$H7),MINUTE('ANALISE AGENTE'!$H7),0),TIME(HOUR(AAY5),MINUTE(AAY5),0)=TIME(HOUR('ANALISE AGENTE'!$I7),MINUTE('ANALISE AGENTE'!$I7),0)),2,0))))</f>
        <v>0</v>
      </c>
      <c r="AAZ6" s="30">
        <f>IF(OR(TIME(HOUR(AAZ5),MINUTE(AAZ5),0)=TIME(HOUR('ANALISE AGENTE'!$C7),MINUTE('ANALISE AGENTE'!$C7),0),TIME(HOUR(AAZ5),MINUTE(AAZ5),0)=TIME(HOUR('ANALISE AGENTE'!$J7),MINUTE('ANALISE AGENTE'!$J7),0)),1,IF(OR(TIME(HOUR(AAZ5),MINUTE(AAZ5),0)=TIME(HOUR('ANALISE AGENTE'!$D7),MINUTE('ANALISE AGENTE'!$D7),0),TIME(HOUR(AAZ5),MINUTE(AAZ5),0)=TIME(HOUR('ANALISE AGENTE'!$E7),MINUTE('ANALISE AGENTE'!$E7),0)),2,IF(OR(TIME(HOUR(AAZ5),MINUTE(AAZ5),0)=TIME(HOUR('ANALISE AGENTE'!$F7),MINUTE('ANALISE AGENTE'!$F7),0),TIME(HOUR(AAZ5),MINUTE(AAZ5),0)=TIME(HOUR('ANALISE AGENTE'!$G7),MINUTE('ANALISE AGENTE'!$G7),0)),3,IF(OR(TIME(HOUR(AAZ5),MINUTE(AAZ5),0)=TIME(HOUR('ANALISE AGENTE'!$H7),MINUTE('ANALISE AGENTE'!$H7),0),TIME(HOUR(AAZ5),MINUTE(AAZ5),0)=TIME(HOUR('ANALISE AGENTE'!$I7),MINUTE('ANALISE AGENTE'!$I7),0)),2,0))))</f>
        <v>0</v>
      </c>
      <c r="ABA6" s="30">
        <f>IF(OR(TIME(HOUR(ABA5),MINUTE(ABA5),0)=TIME(HOUR('ANALISE AGENTE'!$C7),MINUTE('ANALISE AGENTE'!$C7),0),TIME(HOUR(ABA5),MINUTE(ABA5),0)=TIME(HOUR('ANALISE AGENTE'!$J7),MINUTE('ANALISE AGENTE'!$J7),0)),1,IF(OR(TIME(HOUR(ABA5),MINUTE(ABA5),0)=TIME(HOUR('ANALISE AGENTE'!$D7),MINUTE('ANALISE AGENTE'!$D7),0),TIME(HOUR(ABA5),MINUTE(ABA5),0)=TIME(HOUR('ANALISE AGENTE'!$E7),MINUTE('ANALISE AGENTE'!$E7),0)),2,IF(OR(TIME(HOUR(ABA5),MINUTE(ABA5),0)=TIME(HOUR('ANALISE AGENTE'!$F7),MINUTE('ANALISE AGENTE'!$F7),0),TIME(HOUR(ABA5),MINUTE(ABA5),0)=TIME(HOUR('ANALISE AGENTE'!$G7),MINUTE('ANALISE AGENTE'!$G7),0)),3,IF(OR(TIME(HOUR(ABA5),MINUTE(ABA5),0)=TIME(HOUR('ANALISE AGENTE'!$H7),MINUTE('ANALISE AGENTE'!$H7),0),TIME(HOUR(ABA5),MINUTE(ABA5),0)=TIME(HOUR('ANALISE AGENTE'!$I7),MINUTE('ANALISE AGENTE'!$I7),0)),2,0))))</f>
        <v>0</v>
      </c>
      <c r="ABB6" s="30">
        <f>IF(OR(TIME(HOUR(ABB5),MINUTE(ABB5),0)=TIME(HOUR('ANALISE AGENTE'!$C7),MINUTE('ANALISE AGENTE'!$C7),0),TIME(HOUR(ABB5),MINUTE(ABB5),0)=TIME(HOUR('ANALISE AGENTE'!$J7),MINUTE('ANALISE AGENTE'!$J7),0)),1,IF(OR(TIME(HOUR(ABB5),MINUTE(ABB5),0)=TIME(HOUR('ANALISE AGENTE'!$D7),MINUTE('ANALISE AGENTE'!$D7),0),TIME(HOUR(ABB5),MINUTE(ABB5),0)=TIME(HOUR('ANALISE AGENTE'!$E7),MINUTE('ANALISE AGENTE'!$E7),0)),2,IF(OR(TIME(HOUR(ABB5),MINUTE(ABB5),0)=TIME(HOUR('ANALISE AGENTE'!$F7),MINUTE('ANALISE AGENTE'!$F7),0),TIME(HOUR(ABB5),MINUTE(ABB5),0)=TIME(HOUR('ANALISE AGENTE'!$G7),MINUTE('ANALISE AGENTE'!$G7),0)),3,IF(OR(TIME(HOUR(ABB5),MINUTE(ABB5),0)=TIME(HOUR('ANALISE AGENTE'!$H7),MINUTE('ANALISE AGENTE'!$H7),0),TIME(HOUR(ABB5),MINUTE(ABB5),0)=TIME(HOUR('ANALISE AGENTE'!$I7),MINUTE('ANALISE AGENTE'!$I7),0)),2,0))))</f>
        <v>0</v>
      </c>
      <c r="ABC6" s="30">
        <f>IF(OR(TIME(HOUR(ABC5),MINUTE(ABC5),0)=TIME(HOUR('ANALISE AGENTE'!$C7),MINUTE('ANALISE AGENTE'!$C7),0),TIME(HOUR(ABC5),MINUTE(ABC5),0)=TIME(HOUR('ANALISE AGENTE'!$J7),MINUTE('ANALISE AGENTE'!$J7),0)),1,IF(OR(TIME(HOUR(ABC5),MINUTE(ABC5),0)=TIME(HOUR('ANALISE AGENTE'!$D7),MINUTE('ANALISE AGENTE'!$D7),0),TIME(HOUR(ABC5),MINUTE(ABC5),0)=TIME(HOUR('ANALISE AGENTE'!$E7),MINUTE('ANALISE AGENTE'!$E7),0)),2,IF(OR(TIME(HOUR(ABC5),MINUTE(ABC5),0)=TIME(HOUR('ANALISE AGENTE'!$F7),MINUTE('ANALISE AGENTE'!$F7),0),TIME(HOUR(ABC5),MINUTE(ABC5),0)=TIME(HOUR('ANALISE AGENTE'!$G7),MINUTE('ANALISE AGENTE'!$G7),0)),3,IF(OR(TIME(HOUR(ABC5),MINUTE(ABC5),0)=TIME(HOUR('ANALISE AGENTE'!$H7),MINUTE('ANALISE AGENTE'!$H7),0),TIME(HOUR(ABC5),MINUTE(ABC5),0)=TIME(HOUR('ANALISE AGENTE'!$I7),MINUTE('ANALISE AGENTE'!$I7),0)),2,0))))</f>
        <v>0</v>
      </c>
      <c r="ABD6" s="30">
        <f>IF(OR(TIME(HOUR(ABD5),MINUTE(ABD5),0)=TIME(HOUR('ANALISE AGENTE'!$C7),MINUTE('ANALISE AGENTE'!$C7),0),TIME(HOUR(ABD5),MINUTE(ABD5),0)=TIME(HOUR('ANALISE AGENTE'!$J7),MINUTE('ANALISE AGENTE'!$J7),0)),1,IF(OR(TIME(HOUR(ABD5),MINUTE(ABD5),0)=TIME(HOUR('ANALISE AGENTE'!$D7),MINUTE('ANALISE AGENTE'!$D7),0),TIME(HOUR(ABD5),MINUTE(ABD5),0)=TIME(HOUR('ANALISE AGENTE'!$E7),MINUTE('ANALISE AGENTE'!$E7),0)),2,IF(OR(TIME(HOUR(ABD5),MINUTE(ABD5),0)=TIME(HOUR('ANALISE AGENTE'!$F7),MINUTE('ANALISE AGENTE'!$F7),0),TIME(HOUR(ABD5),MINUTE(ABD5),0)=TIME(HOUR('ANALISE AGENTE'!$G7),MINUTE('ANALISE AGENTE'!$G7),0)),3,IF(OR(TIME(HOUR(ABD5),MINUTE(ABD5),0)=TIME(HOUR('ANALISE AGENTE'!$H7),MINUTE('ANALISE AGENTE'!$H7),0),TIME(HOUR(ABD5),MINUTE(ABD5),0)=TIME(HOUR('ANALISE AGENTE'!$I7),MINUTE('ANALISE AGENTE'!$I7),0)),2,0))))</f>
        <v>0</v>
      </c>
      <c r="ABE6" s="30">
        <f>IF(OR(TIME(HOUR(ABE5),MINUTE(ABE5),0)=TIME(HOUR('ANALISE AGENTE'!$C7),MINUTE('ANALISE AGENTE'!$C7),0),TIME(HOUR(ABE5),MINUTE(ABE5),0)=TIME(HOUR('ANALISE AGENTE'!$J7),MINUTE('ANALISE AGENTE'!$J7),0)),1,IF(OR(TIME(HOUR(ABE5),MINUTE(ABE5),0)=TIME(HOUR('ANALISE AGENTE'!$D7),MINUTE('ANALISE AGENTE'!$D7),0),TIME(HOUR(ABE5),MINUTE(ABE5),0)=TIME(HOUR('ANALISE AGENTE'!$E7),MINUTE('ANALISE AGENTE'!$E7),0)),2,IF(OR(TIME(HOUR(ABE5),MINUTE(ABE5),0)=TIME(HOUR('ANALISE AGENTE'!$F7),MINUTE('ANALISE AGENTE'!$F7),0),TIME(HOUR(ABE5),MINUTE(ABE5),0)=TIME(HOUR('ANALISE AGENTE'!$G7),MINUTE('ANALISE AGENTE'!$G7),0)),3,IF(OR(TIME(HOUR(ABE5),MINUTE(ABE5),0)=TIME(HOUR('ANALISE AGENTE'!$H7),MINUTE('ANALISE AGENTE'!$H7),0),TIME(HOUR(ABE5),MINUTE(ABE5),0)=TIME(HOUR('ANALISE AGENTE'!$I7),MINUTE('ANALISE AGENTE'!$I7),0)),2,0))))</f>
        <v>0</v>
      </c>
      <c r="ABF6" s="30">
        <f>IF(OR(TIME(HOUR(ABF5),MINUTE(ABF5),0)=TIME(HOUR('ANALISE AGENTE'!$C7),MINUTE('ANALISE AGENTE'!$C7),0),TIME(HOUR(ABF5),MINUTE(ABF5),0)=TIME(HOUR('ANALISE AGENTE'!$J7),MINUTE('ANALISE AGENTE'!$J7),0)),1,IF(OR(TIME(HOUR(ABF5),MINUTE(ABF5),0)=TIME(HOUR('ANALISE AGENTE'!$D7),MINUTE('ANALISE AGENTE'!$D7),0),TIME(HOUR(ABF5),MINUTE(ABF5),0)=TIME(HOUR('ANALISE AGENTE'!$E7),MINUTE('ANALISE AGENTE'!$E7),0)),2,IF(OR(TIME(HOUR(ABF5),MINUTE(ABF5),0)=TIME(HOUR('ANALISE AGENTE'!$F7),MINUTE('ANALISE AGENTE'!$F7),0),TIME(HOUR(ABF5),MINUTE(ABF5),0)=TIME(HOUR('ANALISE AGENTE'!$G7),MINUTE('ANALISE AGENTE'!$G7),0)),3,IF(OR(TIME(HOUR(ABF5),MINUTE(ABF5),0)=TIME(HOUR('ANALISE AGENTE'!$H7),MINUTE('ANALISE AGENTE'!$H7),0),TIME(HOUR(ABF5),MINUTE(ABF5),0)=TIME(HOUR('ANALISE AGENTE'!$I7),MINUTE('ANALISE AGENTE'!$I7),0)),2,0))))</f>
        <v>0</v>
      </c>
      <c r="ABG6" s="30">
        <f>IF(OR(TIME(HOUR(ABG5),MINUTE(ABG5),0)=TIME(HOUR('ANALISE AGENTE'!$C7),MINUTE('ANALISE AGENTE'!$C7),0),TIME(HOUR(ABG5),MINUTE(ABG5),0)=TIME(HOUR('ANALISE AGENTE'!$J7),MINUTE('ANALISE AGENTE'!$J7),0)),1,IF(OR(TIME(HOUR(ABG5),MINUTE(ABG5),0)=TIME(HOUR('ANALISE AGENTE'!$D7),MINUTE('ANALISE AGENTE'!$D7),0),TIME(HOUR(ABG5),MINUTE(ABG5),0)=TIME(HOUR('ANALISE AGENTE'!$E7),MINUTE('ANALISE AGENTE'!$E7),0)),2,IF(OR(TIME(HOUR(ABG5),MINUTE(ABG5),0)=TIME(HOUR('ANALISE AGENTE'!$F7),MINUTE('ANALISE AGENTE'!$F7),0),TIME(HOUR(ABG5),MINUTE(ABG5),0)=TIME(HOUR('ANALISE AGENTE'!$G7),MINUTE('ANALISE AGENTE'!$G7),0)),3,IF(OR(TIME(HOUR(ABG5),MINUTE(ABG5),0)=TIME(HOUR('ANALISE AGENTE'!$H7),MINUTE('ANALISE AGENTE'!$H7),0),TIME(HOUR(ABG5),MINUTE(ABG5),0)=TIME(HOUR('ANALISE AGENTE'!$I7),MINUTE('ANALISE AGENTE'!$I7),0)),2,0))))</f>
        <v>0</v>
      </c>
      <c r="ABH6" s="30">
        <f>IF(OR(TIME(HOUR(ABH5),MINUTE(ABH5),0)=TIME(HOUR('ANALISE AGENTE'!$C7),MINUTE('ANALISE AGENTE'!$C7),0),TIME(HOUR(ABH5),MINUTE(ABH5),0)=TIME(HOUR('ANALISE AGENTE'!$J7),MINUTE('ANALISE AGENTE'!$J7),0)),1,IF(OR(TIME(HOUR(ABH5),MINUTE(ABH5),0)=TIME(HOUR('ANALISE AGENTE'!$D7),MINUTE('ANALISE AGENTE'!$D7),0),TIME(HOUR(ABH5),MINUTE(ABH5),0)=TIME(HOUR('ANALISE AGENTE'!$E7),MINUTE('ANALISE AGENTE'!$E7),0)),2,IF(OR(TIME(HOUR(ABH5),MINUTE(ABH5),0)=TIME(HOUR('ANALISE AGENTE'!$F7),MINUTE('ANALISE AGENTE'!$F7),0),TIME(HOUR(ABH5),MINUTE(ABH5),0)=TIME(HOUR('ANALISE AGENTE'!$G7),MINUTE('ANALISE AGENTE'!$G7),0)),3,IF(OR(TIME(HOUR(ABH5),MINUTE(ABH5),0)=TIME(HOUR('ANALISE AGENTE'!$H7),MINUTE('ANALISE AGENTE'!$H7),0),TIME(HOUR(ABH5),MINUTE(ABH5),0)=TIME(HOUR('ANALISE AGENTE'!$I7),MINUTE('ANALISE AGENTE'!$I7),0)),2,0))))</f>
        <v>0</v>
      </c>
      <c r="ABI6" s="30">
        <f>IF(OR(TIME(HOUR(ABI5),MINUTE(ABI5),0)=TIME(HOUR('ANALISE AGENTE'!$C7),MINUTE('ANALISE AGENTE'!$C7),0),TIME(HOUR(ABI5),MINUTE(ABI5),0)=TIME(HOUR('ANALISE AGENTE'!$J7),MINUTE('ANALISE AGENTE'!$J7),0)),1,IF(OR(TIME(HOUR(ABI5),MINUTE(ABI5),0)=TIME(HOUR('ANALISE AGENTE'!$D7),MINUTE('ANALISE AGENTE'!$D7),0),TIME(HOUR(ABI5),MINUTE(ABI5),0)=TIME(HOUR('ANALISE AGENTE'!$E7),MINUTE('ANALISE AGENTE'!$E7),0)),2,IF(OR(TIME(HOUR(ABI5),MINUTE(ABI5),0)=TIME(HOUR('ANALISE AGENTE'!$F7),MINUTE('ANALISE AGENTE'!$F7),0),TIME(HOUR(ABI5),MINUTE(ABI5),0)=TIME(HOUR('ANALISE AGENTE'!$G7),MINUTE('ANALISE AGENTE'!$G7),0)),3,IF(OR(TIME(HOUR(ABI5),MINUTE(ABI5),0)=TIME(HOUR('ANALISE AGENTE'!$H7),MINUTE('ANALISE AGENTE'!$H7),0),TIME(HOUR(ABI5),MINUTE(ABI5),0)=TIME(HOUR('ANALISE AGENTE'!$I7),MINUTE('ANALISE AGENTE'!$I7),0)),2,0))))</f>
        <v>0</v>
      </c>
      <c r="ABJ6" s="30">
        <f>IF(OR(TIME(HOUR(ABJ5),MINUTE(ABJ5),0)=TIME(HOUR('ANALISE AGENTE'!$C7),MINUTE('ANALISE AGENTE'!$C7),0),TIME(HOUR(ABJ5),MINUTE(ABJ5),0)=TIME(HOUR('ANALISE AGENTE'!$J7),MINUTE('ANALISE AGENTE'!$J7),0)),1,IF(OR(TIME(HOUR(ABJ5),MINUTE(ABJ5),0)=TIME(HOUR('ANALISE AGENTE'!$D7),MINUTE('ANALISE AGENTE'!$D7),0),TIME(HOUR(ABJ5),MINUTE(ABJ5),0)=TIME(HOUR('ANALISE AGENTE'!$E7),MINUTE('ANALISE AGENTE'!$E7),0)),2,IF(OR(TIME(HOUR(ABJ5),MINUTE(ABJ5),0)=TIME(HOUR('ANALISE AGENTE'!$F7),MINUTE('ANALISE AGENTE'!$F7),0),TIME(HOUR(ABJ5),MINUTE(ABJ5),0)=TIME(HOUR('ANALISE AGENTE'!$G7),MINUTE('ANALISE AGENTE'!$G7),0)),3,IF(OR(TIME(HOUR(ABJ5),MINUTE(ABJ5),0)=TIME(HOUR('ANALISE AGENTE'!$H7),MINUTE('ANALISE AGENTE'!$H7),0),TIME(HOUR(ABJ5),MINUTE(ABJ5),0)=TIME(HOUR('ANALISE AGENTE'!$I7),MINUTE('ANALISE AGENTE'!$I7),0)),2,0))))</f>
        <v>0</v>
      </c>
      <c r="ABK6" s="30">
        <f>IF(OR(TIME(HOUR(ABK5),MINUTE(ABK5),0)=TIME(HOUR('ANALISE AGENTE'!$C7),MINUTE('ANALISE AGENTE'!$C7),0),TIME(HOUR(ABK5),MINUTE(ABK5),0)=TIME(HOUR('ANALISE AGENTE'!$J7),MINUTE('ANALISE AGENTE'!$J7),0)),1,IF(OR(TIME(HOUR(ABK5),MINUTE(ABK5),0)=TIME(HOUR('ANALISE AGENTE'!$D7),MINUTE('ANALISE AGENTE'!$D7),0),TIME(HOUR(ABK5),MINUTE(ABK5),0)=TIME(HOUR('ANALISE AGENTE'!$E7),MINUTE('ANALISE AGENTE'!$E7),0)),2,IF(OR(TIME(HOUR(ABK5),MINUTE(ABK5),0)=TIME(HOUR('ANALISE AGENTE'!$F7),MINUTE('ANALISE AGENTE'!$F7),0),TIME(HOUR(ABK5),MINUTE(ABK5),0)=TIME(HOUR('ANALISE AGENTE'!$G7),MINUTE('ANALISE AGENTE'!$G7),0)),3,IF(OR(TIME(HOUR(ABK5),MINUTE(ABK5),0)=TIME(HOUR('ANALISE AGENTE'!$H7),MINUTE('ANALISE AGENTE'!$H7),0),TIME(HOUR(ABK5),MINUTE(ABK5),0)=TIME(HOUR('ANALISE AGENTE'!$I7),MINUTE('ANALISE AGENTE'!$I7),0)),2,0))))</f>
        <v>0</v>
      </c>
      <c r="ABL6" s="30">
        <f>IF(OR(TIME(HOUR(ABL5),MINUTE(ABL5),0)=TIME(HOUR('ANALISE AGENTE'!$C7),MINUTE('ANALISE AGENTE'!$C7),0),TIME(HOUR(ABL5),MINUTE(ABL5),0)=TIME(HOUR('ANALISE AGENTE'!$J7),MINUTE('ANALISE AGENTE'!$J7),0)),1,IF(OR(TIME(HOUR(ABL5),MINUTE(ABL5),0)=TIME(HOUR('ANALISE AGENTE'!$D7),MINUTE('ANALISE AGENTE'!$D7),0),TIME(HOUR(ABL5),MINUTE(ABL5),0)=TIME(HOUR('ANALISE AGENTE'!$E7),MINUTE('ANALISE AGENTE'!$E7),0)),2,IF(OR(TIME(HOUR(ABL5),MINUTE(ABL5),0)=TIME(HOUR('ANALISE AGENTE'!$F7),MINUTE('ANALISE AGENTE'!$F7),0),TIME(HOUR(ABL5),MINUTE(ABL5),0)=TIME(HOUR('ANALISE AGENTE'!$G7),MINUTE('ANALISE AGENTE'!$G7),0)),3,IF(OR(TIME(HOUR(ABL5),MINUTE(ABL5),0)=TIME(HOUR('ANALISE AGENTE'!$H7),MINUTE('ANALISE AGENTE'!$H7),0),TIME(HOUR(ABL5),MINUTE(ABL5),0)=TIME(HOUR('ANALISE AGENTE'!$I7),MINUTE('ANALISE AGENTE'!$I7),0)),2,0))))</f>
        <v>0</v>
      </c>
      <c r="ABM6" s="30">
        <f>IF(OR(TIME(HOUR(ABM5),MINUTE(ABM5),0)=TIME(HOUR('ANALISE AGENTE'!$C7),MINUTE('ANALISE AGENTE'!$C7),0),TIME(HOUR(ABM5),MINUTE(ABM5),0)=TIME(HOUR('ANALISE AGENTE'!$J7),MINUTE('ANALISE AGENTE'!$J7),0)),1,IF(OR(TIME(HOUR(ABM5),MINUTE(ABM5),0)=TIME(HOUR('ANALISE AGENTE'!$D7),MINUTE('ANALISE AGENTE'!$D7),0),TIME(HOUR(ABM5),MINUTE(ABM5),0)=TIME(HOUR('ANALISE AGENTE'!$E7),MINUTE('ANALISE AGENTE'!$E7),0)),2,IF(OR(TIME(HOUR(ABM5),MINUTE(ABM5),0)=TIME(HOUR('ANALISE AGENTE'!$F7),MINUTE('ANALISE AGENTE'!$F7),0),TIME(HOUR(ABM5),MINUTE(ABM5),0)=TIME(HOUR('ANALISE AGENTE'!$G7),MINUTE('ANALISE AGENTE'!$G7),0)),3,IF(OR(TIME(HOUR(ABM5),MINUTE(ABM5),0)=TIME(HOUR('ANALISE AGENTE'!$H7),MINUTE('ANALISE AGENTE'!$H7),0),TIME(HOUR(ABM5),MINUTE(ABM5),0)=TIME(HOUR('ANALISE AGENTE'!$I7),MINUTE('ANALISE AGENTE'!$I7),0)),2,0))))</f>
        <v>0</v>
      </c>
      <c r="ABN6" s="30">
        <f>IF(OR(TIME(HOUR(ABN5),MINUTE(ABN5),0)=TIME(HOUR('ANALISE AGENTE'!$C7),MINUTE('ANALISE AGENTE'!$C7),0),TIME(HOUR(ABN5),MINUTE(ABN5),0)=TIME(HOUR('ANALISE AGENTE'!$J7),MINUTE('ANALISE AGENTE'!$J7),0)),1,IF(OR(TIME(HOUR(ABN5),MINUTE(ABN5),0)=TIME(HOUR('ANALISE AGENTE'!$D7),MINUTE('ANALISE AGENTE'!$D7),0),TIME(HOUR(ABN5),MINUTE(ABN5),0)=TIME(HOUR('ANALISE AGENTE'!$E7),MINUTE('ANALISE AGENTE'!$E7),0)),2,IF(OR(TIME(HOUR(ABN5),MINUTE(ABN5),0)=TIME(HOUR('ANALISE AGENTE'!$F7),MINUTE('ANALISE AGENTE'!$F7),0),TIME(HOUR(ABN5),MINUTE(ABN5),0)=TIME(HOUR('ANALISE AGENTE'!$G7),MINUTE('ANALISE AGENTE'!$G7),0)),3,IF(OR(TIME(HOUR(ABN5),MINUTE(ABN5),0)=TIME(HOUR('ANALISE AGENTE'!$H7),MINUTE('ANALISE AGENTE'!$H7),0),TIME(HOUR(ABN5),MINUTE(ABN5),0)=TIME(HOUR('ANALISE AGENTE'!$I7),MINUTE('ANALISE AGENTE'!$I7),0)),2,0))))</f>
        <v>0</v>
      </c>
      <c r="ABO6" s="30">
        <f>IF(OR(TIME(HOUR(ABO5),MINUTE(ABO5),0)=TIME(HOUR('ANALISE AGENTE'!$C7),MINUTE('ANALISE AGENTE'!$C7),0),TIME(HOUR(ABO5),MINUTE(ABO5),0)=TIME(HOUR('ANALISE AGENTE'!$J7),MINUTE('ANALISE AGENTE'!$J7),0)),1,IF(OR(TIME(HOUR(ABO5),MINUTE(ABO5),0)=TIME(HOUR('ANALISE AGENTE'!$D7),MINUTE('ANALISE AGENTE'!$D7),0),TIME(HOUR(ABO5),MINUTE(ABO5),0)=TIME(HOUR('ANALISE AGENTE'!$E7),MINUTE('ANALISE AGENTE'!$E7),0)),2,IF(OR(TIME(HOUR(ABO5),MINUTE(ABO5),0)=TIME(HOUR('ANALISE AGENTE'!$F7),MINUTE('ANALISE AGENTE'!$F7),0),TIME(HOUR(ABO5),MINUTE(ABO5),0)=TIME(HOUR('ANALISE AGENTE'!$G7),MINUTE('ANALISE AGENTE'!$G7),0)),3,IF(OR(TIME(HOUR(ABO5),MINUTE(ABO5),0)=TIME(HOUR('ANALISE AGENTE'!$H7),MINUTE('ANALISE AGENTE'!$H7),0),TIME(HOUR(ABO5),MINUTE(ABO5),0)=TIME(HOUR('ANALISE AGENTE'!$I7),MINUTE('ANALISE AGENTE'!$I7),0)),2,0))))</f>
        <v>0</v>
      </c>
      <c r="ABP6" s="30">
        <f>IF(OR(TIME(HOUR(ABP5),MINUTE(ABP5),0)=TIME(HOUR('ANALISE AGENTE'!$C7),MINUTE('ANALISE AGENTE'!$C7),0),TIME(HOUR(ABP5),MINUTE(ABP5),0)=TIME(HOUR('ANALISE AGENTE'!$J7),MINUTE('ANALISE AGENTE'!$J7),0)),1,IF(OR(TIME(HOUR(ABP5),MINUTE(ABP5),0)=TIME(HOUR('ANALISE AGENTE'!$D7),MINUTE('ANALISE AGENTE'!$D7),0),TIME(HOUR(ABP5),MINUTE(ABP5),0)=TIME(HOUR('ANALISE AGENTE'!$E7),MINUTE('ANALISE AGENTE'!$E7),0)),2,IF(OR(TIME(HOUR(ABP5),MINUTE(ABP5),0)=TIME(HOUR('ANALISE AGENTE'!$F7),MINUTE('ANALISE AGENTE'!$F7),0),TIME(HOUR(ABP5),MINUTE(ABP5),0)=TIME(HOUR('ANALISE AGENTE'!$G7),MINUTE('ANALISE AGENTE'!$G7),0)),3,IF(OR(TIME(HOUR(ABP5),MINUTE(ABP5),0)=TIME(HOUR('ANALISE AGENTE'!$H7),MINUTE('ANALISE AGENTE'!$H7),0),TIME(HOUR(ABP5),MINUTE(ABP5),0)=TIME(HOUR('ANALISE AGENTE'!$I7),MINUTE('ANALISE AGENTE'!$I7),0)),2,0))))</f>
        <v>0</v>
      </c>
      <c r="ABQ6" s="30">
        <f>IF(OR(TIME(HOUR(ABQ5),MINUTE(ABQ5),0)=TIME(HOUR('ANALISE AGENTE'!$C7),MINUTE('ANALISE AGENTE'!$C7),0),TIME(HOUR(ABQ5),MINUTE(ABQ5),0)=TIME(HOUR('ANALISE AGENTE'!$J7),MINUTE('ANALISE AGENTE'!$J7),0)),1,IF(OR(TIME(HOUR(ABQ5),MINUTE(ABQ5),0)=TIME(HOUR('ANALISE AGENTE'!$D7),MINUTE('ANALISE AGENTE'!$D7),0),TIME(HOUR(ABQ5),MINUTE(ABQ5),0)=TIME(HOUR('ANALISE AGENTE'!$E7),MINUTE('ANALISE AGENTE'!$E7),0)),2,IF(OR(TIME(HOUR(ABQ5),MINUTE(ABQ5),0)=TIME(HOUR('ANALISE AGENTE'!$F7),MINUTE('ANALISE AGENTE'!$F7),0),TIME(HOUR(ABQ5),MINUTE(ABQ5),0)=TIME(HOUR('ANALISE AGENTE'!$G7),MINUTE('ANALISE AGENTE'!$G7),0)),3,IF(OR(TIME(HOUR(ABQ5),MINUTE(ABQ5),0)=TIME(HOUR('ANALISE AGENTE'!$H7),MINUTE('ANALISE AGENTE'!$H7),0),TIME(HOUR(ABQ5),MINUTE(ABQ5),0)=TIME(HOUR('ANALISE AGENTE'!$I7),MINUTE('ANALISE AGENTE'!$I7),0)),2,0))))</f>
        <v>0</v>
      </c>
      <c r="ABR6" s="30">
        <f>IF(OR(TIME(HOUR(ABR5),MINUTE(ABR5),0)=TIME(HOUR('ANALISE AGENTE'!$C7),MINUTE('ANALISE AGENTE'!$C7),0),TIME(HOUR(ABR5),MINUTE(ABR5),0)=TIME(HOUR('ANALISE AGENTE'!$J7),MINUTE('ANALISE AGENTE'!$J7),0)),1,IF(OR(TIME(HOUR(ABR5),MINUTE(ABR5),0)=TIME(HOUR('ANALISE AGENTE'!$D7),MINUTE('ANALISE AGENTE'!$D7),0),TIME(HOUR(ABR5),MINUTE(ABR5),0)=TIME(HOUR('ANALISE AGENTE'!$E7),MINUTE('ANALISE AGENTE'!$E7),0)),2,IF(OR(TIME(HOUR(ABR5),MINUTE(ABR5),0)=TIME(HOUR('ANALISE AGENTE'!$F7),MINUTE('ANALISE AGENTE'!$F7),0),TIME(HOUR(ABR5),MINUTE(ABR5),0)=TIME(HOUR('ANALISE AGENTE'!$G7),MINUTE('ANALISE AGENTE'!$G7),0)),3,IF(OR(TIME(HOUR(ABR5),MINUTE(ABR5),0)=TIME(HOUR('ANALISE AGENTE'!$H7),MINUTE('ANALISE AGENTE'!$H7),0),TIME(HOUR(ABR5),MINUTE(ABR5),0)=TIME(HOUR('ANALISE AGENTE'!$I7),MINUTE('ANALISE AGENTE'!$I7),0)),2,0))))</f>
        <v>0</v>
      </c>
      <c r="ABS6" s="30">
        <f>IF(OR(TIME(HOUR(ABS5),MINUTE(ABS5),0)=TIME(HOUR('ANALISE AGENTE'!$C7),MINUTE('ANALISE AGENTE'!$C7),0),TIME(HOUR(ABS5),MINUTE(ABS5),0)=TIME(HOUR('ANALISE AGENTE'!$J7),MINUTE('ANALISE AGENTE'!$J7),0)),1,IF(OR(TIME(HOUR(ABS5),MINUTE(ABS5),0)=TIME(HOUR('ANALISE AGENTE'!$D7),MINUTE('ANALISE AGENTE'!$D7),0),TIME(HOUR(ABS5),MINUTE(ABS5),0)=TIME(HOUR('ANALISE AGENTE'!$E7),MINUTE('ANALISE AGENTE'!$E7),0)),2,IF(OR(TIME(HOUR(ABS5),MINUTE(ABS5),0)=TIME(HOUR('ANALISE AGENTE'!$F7),MINUTE('ANALISE AGENTE'!$F7),0),TIME(HOUR(ABS5),MINUTE(ABS5),0)=TIME(HOUR('ANALISE AGENTE'!$G7),MINUTE('ANALISE AGENTE'!$G7),0)),3,IF(OR(TIME(HOUR(ABS5),MINUTE(ABS5),0)=TIME(HOUR('ANALISE AGENTE'!$H7),MINUTE('ANALISE AGENTE'!$H7),0),TIME(HOUR(ABS5),MINUTE(ABS5),0)=TIME(HOUR('ANALISE AGENTE'!$I7),MINUTE('ANALISE AGENTE'!$I7),0)),2,0))))</f>
        <v>0</v>
      </c>
      <c r="ABT6" s="30">
        <f>IF(OR(TIME(HOUR(ABT5),MINUTE(ABT5),0)=TIME(HOUR('ANALISE AGENTE'!$C7),MINUTE('ANALISE AGENTE'!$C7),0),TIME(HOUR(ABT5),MINUTE(ABT5),0)=TIME(HOUR('ANALISE AGENTE'!$J7),MINUTE('ANALISE AGENTE'!$J7),0)),1,IF(OR(TIME(HOUR(ABT5),MINUTE(ABT5),0)=TIME(HOUR('ANALISE AGENTE'!$D7),MINUTE('ANALISE AGENTE'!$D7),0),TIME(HOUR(ABT5),MINUTE(ABT5),0)=TIME(HOUR('ANALISE AGENTE'!$E7),MINUTE('ANALISE AGENTE'!$E7),0)),2,IF(OR(TIME(HOUR(ABT5),MINUTE(ABT5),0)=TIME(HOUR('ANALISE AGENTE'!$F7),MINUTE('ANALISE AGENTE'!$F7),0),TIME(HOUR(ABT5),MINUTE(ABT5),0)=TIME(HOUR('ANALISE AGENTE'!$G7),MINUTE('ANALISE AGENTE'!$G7),0)),3,IF(OR(TIME(HOUR(ABT5),MINUTE(ABT5),0)=TIME(HOUR('ANALISE AGENTE'!$H7),MINUTE('ANALISE AGENTE'!$H7),0),TIME(HOUR(ABT5),MINUTE(ABT5),0)=TIME(HOUR('ANALISE AGENTE'!$I7),MINUTE('ANALISE AGENTE'!$I7),0)),2,0))))</f>
        <v>0</v>
      </c>
      <c r="ABU6" s="30">
        <f>IF(OR(TIME(HOUR(ABU5),MINUTE(ABU5),0)=TIME(HOUR('ANALISE AGENTE'!$C7),MINUTE('ANALISE AGENTE'!$C7),0),TIME(HOUR(ABU5),MINUTE(ABU5),0)=TIME(HOUR('ANALISE AGENTE'!$J7),MINUTE('ANALISE AGENTE'!$J7),0)),1,IF(OR(TIME(HOUR(ABU5),MINUTE(ABU5),0)=TIME(HOUR('ANALISE AGENTE'!$D7),MINUTE('ANALISE AGENTE'!$D7),0),TIME(HOUR(ABU5),MINUTE(ABU5),0)=TIME(HOUR('ANALISE AGENTE'!$E7),MINUTE('ANALISE AGENTE'!$E7),0)),2,IF(OR(TIME(HOUR(ABU5),MINUTE(ABU5),0)=TIME(HOUR('ANALISE AGENTE'!$F7),MINUTE('ANALISE AGENTE'!$F7),0),TIME(HOUR(ABU5),MINUTE(ABU5),0)=TIME(HOUR('ANALISE AGENTE'!$G7),MINUTE('ANALISE AGENTE'!$G7),0)),3,IF(OR(TIME(HOUR(ABU5),MINUTE(ABU5),0)=TIME(HOUR('ANALISE AGENTE'!$H7),MINUTE('ANALISE AGENTE'!$H7),0),TIME(HOUR(ABU5),MINUTE(ABU5),0)=TIME(HOUR('ANALISE AGENTE'!$I7),MINUTE('ANALISE AGENTE'!$I7),0)),2,0))))</f>
        <v>0</v>
      </c>
      <c r="ABV6" s="30">
        <f>IF(OR(TIME(HOUR(ABV5),MINUTE(ABV5),0)=TIME(HOUR('ANALISE AGENTE'!$C7),MINUTE('ANALISE AGENTE'!$C7),0),TIME(HOUR(ABV5),MINUTE(ABV5),0)=TIME(HOUR('ANALISE AGENTE'!$J7),MINUTE('ANALISE AGENTE'!$J7),0)),1,IF(OR(TIME(HOUR(ABV5),MINUTE(ABV5),0)=TIME(HOUR('ANALISE AGENTE'!$D7),MINUTE('ANALISE AGENTE'!$D7),0),TIME(HOUR(ABV5),MINUTE(ABV5),0)=TIME(HOUR('ANALISE AGENTE'!$E7),MINUTE('ANALISE AGENTE'!$E7),0)),2,IF(OR(TIME(HOUR(ABV5),MINUTE(ABV5),0)=TIME(HOUR('ANALISE AGENTE'!$F7),MINUTE('ANALISE AGENTE'!$F7),0),TIME(HOUR(ABV5),MINUTE(ABV5),0)=TIME(HOUR('ANALISE AGENTE'!$G7),MINUTE('ANALISE AGENTE'!$G7),0)),3,IF(OR(TIME(HOUR(ABV5),MINUTE(ABV5),0)=TIME(HOUR('ANALISE AGENTE'!$H7),MINUTE('ANALISE AGENTE'!$H7),0),TIME(HOUR(ABV5),MINUTE(ABV5),0)=TIME(HOUR('ANALISE AGENTE'!$I7),MINUTE('ANALISE AGENTE'!$I7),0)),2,0))))</f>
        <v>0</v>
      </c>
      <c r="ABW6" s="30">
        <f>IF(OR(TIME(HOUR(ABW5),MINUTE(ABW5),0)=TIME(HOUR('ANALISE AGENTE'!$C7),MINUTE('ANALISE AGENTE'!$C7),0),TIME(HOUR(ABW5),MINUTE(ABW5),0)=TIME(HOUR('ANALISE AGENTE'!$J7),MINUTE('ANALISE AGENTE'!$J7),0)),1,IF(OR(TIME(HOUR(ABW5),MINUTE(ABW5),0)=TIME(HOUR('ANALISE AGENTE'!$D7),MINUTE('ANALISE AGENTE'!$D7),0),TIME(HOUR(ABW5),MINUTE(ABW5),0)=TIME(HOUR('ANALISE AGENTE'!$E7),MINUTE('ANALISE AGENTE'!$E7),0)),2,IF(OR(TIME(HOUR(ABW5),MINUTE(ABW5),0)=TIME(HOUR('ANALISE AGENTE'!$F7),MINUTE('ANALISE AGENTE'!$F7),0),TIME(HOUR(ABW5),MINUTE(ABW5),0)=TIME(HOUR('ANALISE AGENTE'!$G7),MINUTE('ANALISE AGENTE'!$G7),0)),3,IF(OR(TIME(HOUR(ABW5),MINUTE(ABW5),0)=TIME(HOUR('ANALISE AGENTE'!$H7),MINUTE('ANALISE AGENTE'!$H7),0),TIME(HOUR(ABW5),MINUTE(ABW5),0)=TIME(HOUR('ANALISE AGENTE'!$I7),MINUTE('ANALISE AGENTE'!$I7),0)),2,0))))</f>
        <v>0</v>
      </c>
      <c r="ABX6" s="30">
        <f>IF(OR(TIME(HOUR(ABX5),MINUTE(ABX5),0)=TIME(HOUR('ANALISE AGENTE'!$C7),MINUTE('ANALISE AGENTE'!$C7),0),TIME(HOUR(ABX5),MINUTE(ABX5),0)=TIME(HOUR('ANALISE AGENTE'!$J7),MINUTE('ANALISE AGENTE'!$J7),0)),1,IF(OR(TIME(HOUR(ABX5),MINUTE(ABX5),0)=TIME(HOUR('ANALISE AGENTE'!$D7),MINUTE('ANALISE AGENTE'!$D7),0),TIME(HOUR(ABX5),MINUTE(ABX5),0)=TIME(HOUR('ANALISE AGENTE'!$E7),MINUTE('ANALISE AGENTE'!$E7),0)),2,IF(OR(TIME(HOUR(ABX5),MINUTE(ABX5),0)=TIME(HOUR('ANALISE AGENTE'!$F7),MINUTE('ANALISE AGENTE'!$F7),0),TIME(HOUR(ABX5),MINUTE(ABX5),0)=TIME(HOUR('ANALISE AGENTE'!$G7),MINUTE('ANALISE AGENTE'!$G7),0)),3,IF(OR(TIME(HOUR(ABX5),MINUTE(ABX5),0)=TIME(HOUR('ANALISE AGENTE'!$H7),MINUTE('ANALISE AGENTE'!$H7),0),TIME(HOUR(ABX5),MINUTE(ABX5),0)=TIME(HOUR('ANALISE AGENTE'!$I7),MINUTE('ANALISE AGENTE'!$I7),0)),2,0))))</f>
        <v>0</v>
      </c>
      <c r="ABY6" s="30">
        <f>IF(OR(TIME(HOUR(ABY5),MINUTE(ABY5),0)=TIME(HOUR('ANALISE AGENTE'!$C7),MINUTE('ANALISE AGENTE'!$C7),0),TIME(HOUR(ABY5),MINUTE(ABY5),0)=TIME(HOUR('ANALISE AGENTE'!$J7),MINUTE('ANALISE AGENTE'!$J7),0)),1,IF(OR(TIME(HOUR(ABY5),MINUTE(ABY5),0)=TIME(HOUR('ANALISE AGENTE'!$D7),MINUTE('ANALISE AGENTE'!$D7),0),TIME(HOUR(ABY5),MINUTE(ABY5),0)=TIME(HOUR('ANALISE AGENTE'!$E7),MINUTE('ANALISE AGENTE'!$E7),0)),2,IF(OR(TIME(HOUR(ABY5),MINUTE(ABY5),0)=TIME(HOUR('ANALISE AGENTE'!$F7),MINUTE('ANALISE AGENTE'!$F7),0),TIME(HOUR(ABY5),MINUTE(ABY5),0)=TIME(HOUR('ANALISE AGENTE'!$G7),MINUTE('ANALISE AGENTE'!$G7),0)),3,IF(OR(TIME(HOUR(ABY5),MINUTE(ABY5),0)=TIME(HOUR('ANALISE AGENTE'!$H7),MINUTE('ANALISE AGENTE'!$H7),0),TIME(HOUR(ABY5),MINUTE(ABY5),0)=TIME(HOUR('ANALISE AGENTE'!$I7),MINUTE('ANALISE AGENTE'!$I7),0)),2,0))))</f>
        <v>0</v>
      </c>
      <c r="ABZ6" s="30">
        <f>IF(OR(TIME(HOUR(ABZ5),MINUTE(ABZ5),0)=TIME(HOUR('ANALISE AGENTE'!$C7),MINUTE('ANALISE AGENTE'!$C7),0),TIME(HOUR(ABZ5),MINUTE(ABZ5),0)=TIME(HOUR('ANALISE AGENTE'!$J7),MINUTE('ANALISE AGENTE'!$J7),0)),1,IF(OR(TIME(HOUR(ABZ5),MINUTE(ABZ5),0)=TIME(HOUR('ANALISE AGENTE'!$D7),MINUTE('ANALISE AGENTE'!$D7),0),TIME(HOUR(ABZ5),MINUTE(ABZ5),0)=TIME(HOUR('ANALISE AGENTE'!$E7),MINUTE('ANALISE AGENTE'!$E7),0)),2,IF(OR(TIME(HOUR(ABZ5),MINUTE(ABZ5),0)=TIME(HOUR('ANALISE AGENTE'!$F7),MINUTE('ANALISE AGENTE'!$F7),0),TIME(HOUR(ABZ5),MINUTE(ABZ5),0)=TIME(HOUR('ANALISE AGENTE'!$G7),MINUTE('ANALISE AGENTE'!$G7),0)),3,IF(OR(TIME(HOUR(ABZ5),MINUTE(ABZ5),0)=TIME(HOUR('ANALISE AGENTE'!$H7),MINUTE('ANALISE AGENTE'!$H7),0),TIME(HOUR(ABZ5),MINUTE(ABZ5),0)=TIME(HOUR('ANALISE AGENTE'!$I7),MINUTE('ANALISE AGENTE'!$I7),0)),2,0))))</f>
        <v>0</v>
      </c>
      <c r="ACA6" s="30">
        <f>IF(OR(TIME(HOUR(ACA5),MINUTE(ACA5),0)=TIME(HOUR('ANALISE AGENTE'!$C7),MINUTE('ANALISE AGENTE'!$C7),0),TIME(HOUR(ACA5),MINUTE(ACA5),0)=TIME(HOUR('ANALISE AGENTE'!$J7),MINUTE('ANALISE AGENTE'!$J7),0)),1,IF(OR(TIME(HOUR(ACA5),MINUTE(ACA5),0)=TIME(HOUR('ANALISE AGENTE'!$D7),MINUTE('ANALISE AGENTE'!$D7),0),TIME(HOUR(ACA5),MINUTE(ACA5),0)=TIME(HOUR('ANALISE AGENTE'!$E7),MINUTE('ANALISE AGENTE'!$E7),0)),2,IF(OR(TIME(HOUR(ACA5),MINUTE(ACA5),0)=TIME(HOUR('ANALISE AGENTE'!$F7),MINUTE('ANALISE AGENTE'!$F7),0),TIME(HOUR(ACA5),MINUTE(ACA5),0)=TIME(HOUR('ANALISE AGENTE'!$G7),MINUTE('ANALISE AGENTE'!$G7),0)),3,IF(OR(TIME(HOUR(ACA5),MINUTE(ACA5),0)=TIME(HOUR('ANALISE AGENTE'!$H7),MINUTE('ANALISE AGENTE'!$H7),0),TIME(HOUR(ACA5),MINUTE(ACA5),0)=TIME(HOUR('ANALISE AGENTE'!$I7),MINUTE('ANALISE AGENTE'!$I7),0)),2,0))))</f>
        <v>0</v>
      </c>
      <c r="ACB6" s="30">
        <f>IF(OR(TIME(HOUR(ACB5),MINUTE(ACB5),0)=TIME(HOUR('ANALISE AGENTE'!$C7),MINUTE('ANALISE AGENTE'!$C7),0),TIME(HOUR(ACB5),MINUTE(ACB5),0)=TIME(HOUR('ANALISE AGENTE'!$J7),MINUTE('ANALISE AGENTE'!$J7),0)),1,IF(OR(TIME(HOUR(ACB5),MINUTE(ACB5),0)=TIME(HOUR('ANALISE AGENTE'!$D7),MINUTE('ANALISE AGENTE'!$D7),0),TIME(HOUR(ACB5),MINUTE(ACB5),0)=TIME(HOUR('ANALISE AGENTE'!$E7),MINUTE('ANALISE AGENTE'!$E7),0)),2,IF(OR(TIME(HOUR(ACB5),MINUTE(ACB5),0)=TIME(HOUR('ANALISE AGENTE'!$F7),MINUTE('ANALISE AGENTE'!$F7),0),TIME(HOUR(ACB5),MINUTE(ACB5),0)=TIME(HOUR('ANALISE AGENTE'!$G7),MINUTE('ANALISE AGENTE'!$G7),0)),3,IF(OR(TIME(HOUR(ACB5),MINUTE(ACB5),0)=TIME(HOUR('ANALISE AGENTE'!$H7),MINUTE('ANALISE AGENTE'!$H7),0),TIME(HOUR(ACB5),MINUTE(ACB5),0)=TIME(HOUR('ANALISE AGENTE'!$I7),MINUTE('ANALISE AGENTE'!$I7),0)),2,0))))</f>
        <v>0</v>
      </c>
      <c r="ACC6" s="30">
        <f>IF(OR(TIME(HOUR(ACC5),MINUTE(ACC5),0)=TIME(HOUR('ANALISE AGENTE'!$C7),MINUTE('ANALISE AGENTE'!$C7),0),TIME(HOUR(ACC5),MINUTE(ACC5),0)=TIME(HOUR('ANALISE AGENTE'!$J7),MINUTE('ANALISE AGENTE'!$J7),0)),1,IF(OR(TIME(HOUR(ACC5),MINUTE(ACC5),0)=TIME(HOUR('ANALISE AGENTE'!$D7),MINUTE('ANALISE AGENTE'!$D7),0),TIME(HOUR(ACC5),MINUTE(ACC5),0)=TIME(HOUR('ANALISE AGENTE'!$E7),MINUTE('ANALISE AGENTE'!$E7),0)),2,IF(OR(TIME(HOUR(ACC5),MINUTE(ACC5),0)=TIME(HOUR('ANALISE AGENTE'!$F7),MINUTE('ANALISE AGENTE'!$F7),0),TIME(HOUR(ACC5),MINUTE(ACC5),0)=TIME(HOUR('ANALISE AGENTE'!$G7),MINUTE('ANALISE AGENTE'!$G7),0)),3,IF(OR(TIME(HOUR(ACC5),MINUTE(ACC5),0)=TIME(HOUR('ANALISE AGENTE'!$H7),MINUTE('ANALISE AGENTE'!$H7),0),TIME(HOUR(ACC5),MINUTE(ACC5),0)=TIME(HOUR('ANALISE AGENTE'!$I7),MINUTE('ANALISE AGENTE'!$I7),0)),2,0))))</f>
        <v>0</v>
      </c>
      <c r="ACD6" s="30">
        <f>IF(OR(TIME(HOUR(ACD5),MINUTE(ACD5),0)=TIME(HOUR('ANALISE AGENTE'!$C7),MINUTE('ANALISE AGENTE'!$C7),0),TIME(HOUR(ACD5),MINUTE(ACD5),0)=TIME(HOUR('ANALISE AGENTE'!$J7),MINUTE('ANALISE AGENTE'!$J7),0)),1,IF(OR(TIME(HOUR(ACD5),MINUTE(ACD5),0)=TIME(HOUR('ANALISE AGENTE'!$D7),MINUTE('ANALISE AGENTE'!$D7),0),TIME(HOUR(ACD5),MINUTE(ACD5),0)=TIME(HOUR('ANALISE AGENTE'!$E7),MINUTE('ANALISE AGENTE'!$E7),0)),2,IF(OR(TIME(HOUR(ACD5),MINUTE(ACD5),0)=TIME(HOUR('ANALISE AGENTE'!$F7),MINUTE('ANALISE AGENTE'!$F7),0),TIME(HOUR(ACD5),MINUTE(ACD5),0)=TIME(HOUR('ANALISE AGENTE'!$G7),MINUTE('ANALISE AGENTE'!$G7),0)),3,IF(OR(TIME(HOUR(ACD5),MINUTE(ACD5),0)=TIME(HOUR('ANALISE AGENTE'!$H7),MINUTE('ANALISE AGENTE'!$H7),0),TIME(HOUR(ACD5),MINUTE(ACD5),0)=TIME(HOUR('ANALISE AGENTE'!$I7),MINUTE('ANALISE AGENTE'!$I7),0)),2,0))))</f>
        <v>0</v>
      </c>
      <c r="ACE6" s="30">
        <f>IF(OR(TIME(HOUR(ACE5),MINUTE(ACE5),0)=TIME(HOUR('ANALISE AGENTE'!$C7),MINUTE('ANALISE AGENTE'!$C7),0),TIME(HOUR(ACE5),MINUTE(ACE5),0)=TIME(HOUR('ANALISE AGENTE'!$J7),MINUTE('ANALISE AGENTE'!$J7),0)),1,IF(OR(TIME(HOUR(ACE5),MINUTE(ACE5),0)=TIME(HOUR('ANALISE AGENTE'!$D7),MINUTE('ANALISE AGENTE'!$D7),0),TIME(HOUR(ACE5),MINUTE(ACE5),0)=TIME(HOUR('ANALISE AGENTE'!$E7),MINUTE('ANALISE AGENTE'!$E7),0)),2,IF(OR(TIME(HOUR(ACE5),MINUTE(ACE5),0)=TIME(HOUR('ANALISE AGENTE'!$F7),MINUTE('ANALISE AGENTE'!$F7),0),TIME(HOUR(ACE5),MINUTE(ACE5),0)=TIME(HOUR('ANALISE AGENTE'!$G7),MINUTE('ANALISE AGENTE'!$G7),0)),3,IF(OR(TIME(HOUR(ACE5),MINUTE(ACE5),0)=TIME(HOUR('ANALISE AGENTE'!$H7),MINUTE('ANALISE AGENTE'!$H7),0),TIME(HOUR(ACE5),MINUTE(ACE5),0)=TIME(HOUR('ANALISE AGENTE'!$I7),MINUTE('ANALISE AGENTE'!$I7),0)),2,0))))</f>
        <v>0</v>
      </c>
      <c r="ACF6" s="30">
        <f>IF(OR(TIME(HOUR(ACF5),MINUTE(ACF5),0)=TIME(HOUR('ANALISE AGENTE'!$C7),MINUTE('ANALISE AGENTE'!$C7),0),TIME(HOUR(ACF5),MINUTE(ACF5),0)=TIME(HOUR('ANALISE AGENTE'!$J7),MINUTE('ANALISE AGENTE'!$J7),0)),1,IF(OR(TIME(HOUR(ACF5),MINUTE(ACF5),0)=TIME(HOUR('ANALISE AGENTE'!$D7),MINUTE('ANALISE AGENTE'!$D7),0),TIME(HOUR(ACF5),MINUTE(ACF5),0)=TIME(HOUR('ANALISE AGENTE'!$E7),MINUTE('ANALISE AGENTE'!$E7),0)),2,IF(OR(TIME(HOUR(ACF5),MINUTE(ACF5),0)=TIME(HOUR('ANALISE AGENTE'!$F7),MINUTE('ANALISE AGENTE'!$F7),0),TIME(HOUR(ACF5),MINUTE(ACF5),0)=TIME(HOUR('ANALISE AGENTE'!$G7),MINUTE('ANALISE AGENTE'!$G7),0)),3,IF(OR(TIME(HOUR(ACF5),MINUTE(ACF5),0)=TIME(HOUR('ANALISE AGENTE'!$H7),MINUTE('ANALISE AGENTE'!$H7),0),TIME(HOUR(ACF5),MINUTE(ACF5),0)=TIME(HOUR('ANALISE AGENTE'!$I7),MINUTE('ANALISE AGENTE'!$I7),0)),2,0))))</f>
        <v>0</v>
      </c>
      <c r="ACG6" s="30">
        <f>IF(OR(TIME(HOUR(ACG5),MINUTE(ACG5),0)=TIME(HOUR('ANALISE AGENTE'!$C7),MINUTE('ANALISE AGENTE'!$C7),0),TIME(HOUR(ACG5),MINUTE(ACG5),0)=TIME(HOUR('ANALISE AGENTE'!$J7),MINUTE('ANALISE AGENTE'!$J7),0)),1,IF(OR(TIME(HOUR(ACG5),MINUTE(ACG5),0)=TIME(HOUR('ANALISE AGENTE'!$D7),MINUTE('ANALISE AGENTE'!$D7),0),TIME(HOUR(ACG5),MINUTE(ACG5),0)=TIME(HOUR('ANALISE AGENTE'!$E7),MINUTE('ANALISE AGENTE'!$E7),0)),2,IF(OR(TIME(HOUR(ACG5),MINUTE(ACG5),0)=TIME(HOUR('ANALISE AGENTE'!$F7),MINUTE('ANALISE AGENTE'!$F7),0),TIME(HOUR(ACG5),MINUTE(ACG5),0)=TIME(HOUR('ANALISE AGENTE'!$G7),MINUTE('ANALISE AGENTE'!$G7),0)),3,IF(OR(TIME(HOUR(ACG5),MINUTE(ACG5),0)=TIME(HOUR('ANALISE AGENTE'!$H7),MINUTE('ANALISE AGENTE'!$H7),0),TIME(HOUR(ACG5),MINUTE(ACG5),0)=TIME(HOUR('ANALISE AGENTE'!$I7),MINUTE('ANALISE AGENTE'!$I7),0)),2,0))))</f>
        <v>0</v>
      </c>
      <c r="ACH6" s="30">
        <f>IF(OR(TIME(HOUR(ACH5),MINUTE(ACH5),0)=TIME(HOUR('ANALISE AGENTE'!$C7),MINUTE('ANALISE AGENTE'!$C7),0),TIME(HOUR(ACH5),MINUTE(ACH5),0)=TIME(HOUR('ANALISE AGENTE'!$J7),MINUTE('ANALISE AGENTE'!$J7),0)),1,IF(OR(TIME(HOUR(ACH5),MINUTE(ACH5),0)=TIME(HOUR('ANALISE AGENTE'!$D7),MINUTE('ANALISE AGENTE'!$D7),0),TIME(HOUR(ACH5),MINUTE(ACH5),0)=TIME(HOUR('ANALISE AGENTE'!$E7),MINUTE('ANALISE AGENTE'!$E7),0)),2,IF(OR(TIME(HOUR(ACH5),MINUTE(ACH5),0)=TIME(HOUR('ANALISE AGENTE'!$F7),MINUTE('ANALISE AGENTE'!$F7),0),TIME(HOUR(ACH5),MINUTE(ACH5),0)=TIME(HOUR('ANALISE AGENTE'!$G7),MINUTE('ANALISE AGENTE'!$G7),0)),3,IF(OR(TIME(HOUR(ACH5),MINUTE(ACH5),0)=TIME(HOUR('ANALISE AGENTE'!$H7),MINUTE('ANALISE AGENTE'!$H7),0),TIME(HOUR(ACH5),MINUTE(ACH5),0)=TIME(HOUR('ANALISE AGENTE'!$I7),MINUTE('ANALISE AGENTE'!$I7),0)),2,0))))</f>
        <v>0</v>
      </c>
      <c r="ACI6" s="30">
        <f>IF(OR(TIME(HOUR(ACI5),MINUTE(ACI5),0)=TIME(HOUR('ANALISE AGENTE'!$C7),MINUTE('ANALISE AGENTE'!$C7),0),TIME(HOUR(ACI5),MINUTE(ACI5),0)=TIME(HOUR('ANALISE AGENTE'!$J7),MINUTE('ANALISE AGENTE'!$J7),0)),1,IF(OR(TIME(HOUR(ACI5),MINUTE(ACI5),0)=TIME(HOUR('ANALISE AGENTE'!$D7),MINUTE('ANALISE AGENTE'!$D7),0),TIME(HOUR(ACI5),MINUTE(ACI5),0)=TIME(HOUR('ANALISE AGENTE'!$E7),MINUTE('ANALISE AGENTE'!$E7),0)),2,IF(OR(TIME(HOUR(ACI5),MINUTE(ACI5),0)=TIME(HOUR('ANALISE AGENTE'!$F7),MINUTE('ANALISE AGENTE'!$F7),0),TIME(HOUR(ACI5),MINUTE(ACI5),0)=TIME(HOUR('ANALISE AGENTE'!$G7),MINUTE('ANALISE AGENTE'!$G7),0)),3,IF(OR(TIME(HOUR(ACI5),MINUTE(ACI5),0)=TIME(HOUR('ANALISE AGENTE'!$H7),MINUTE('ANALISE AGENTE'!$H7),0),TIME(HOUR(ACI5),MINUTE(ACI5),0)=TIME(HOUR('ANALISE AGENTE'!$I7),MINUTE('ANALISE AGENTE'!$I7),0)),2,0))))</f>
        <v>0</v>
      </c>
      <c r="ACJ6" s="30">
        <f>IF(OR(TIME(HOUR(ACJ5),MINUTE(ACJ5),0)=TIME(HOUR('ANALISE AGENTE'!$C7),MINUTE('ANALISE AGENTE'!$C7),0),TIME(HOUR(ACJ5),MINUTE(ACJ5),0)=TIME(HOUR('ANALISE AGENTE'!$J7),MINUTE('ANALISE AGENTE'!$J7),0)),1,IF(OR(TIME(HOUR(ACJ5),MINUTE(ACJ5),0)=TIME(HOUR('ANALISE AGENTE'!$D7),MINUTE('ANALISE AGENTE'!$D7),0),TIME(HOUR(ACJ5),MINUTE(ACJ5),0)=TIME(HOUR('ANALISE AGENTE'!$E7),MINUTE('ANALISE AGENTE'!$E7),0)),2,IF(OR(TIME(HOUR(ACJ5),MINUTE(ACJ5),0)=TIME(HOUR('ANALISE AGENTE'!$F7),MINUTE('ANALISE AGENTE'!$F7),0),TIME(HOUR(ACJ5),MINUTE(ACJ5),0)=TIME(HOUR('ANALISE AGENTE'!$G7),MINUTE('ANALISE AGENTE'!$G7),0)),3,IF(OR(TIME(HOUR(ACJ5),MINUTE(ACJ5),0)=TIME(HOUR('ANALISE AGENTE'!$H7),MINUTE('ANALISE AGENTE'!$H7),0),TIME(HOUR(ACJ5),MINUTE(ACJ5),0)=TIME(HOUR('ANALISE AGENTE'!$I7),MINUTE('ANALISE AGENTE'!$I7),0)),2,0))))</f>
        <v>0</v>
      </c>
      <c r="ACK6" s="30">
        <f>IF(OR(TIME(HOUR(ACK5),MINUTE(ACK5),0)=TIME(HOUR('ANALISE AGENTE'!$C7),MINUTE('ANALISE AGENTE'!$C7),0),TIME(HOUR(ACK5),MINUTE(ACK5),0)=TIME(HOUR('ANALISE AGENTE'!$J7),MINUTE('ANALISE AGENTE'!$J7),0)),1,IF(OR(TIME(HOUR(ACK5),MINUTE(ACK5),0)=TIME(HOUR('ANALISE AGENTE'!$D7),MINUTE('ANALISE AGENTE'!$D7),0),TIME(HOUR(ACK5),MINUTE(ACK5),0)=TIME(HOUR('ANALISE AGENTE'!$E7),MINUTE('ANALISE AGENTE'!$E7),0)),2,IF(OR(TIME(HOUR(ACK5),MINUTE(ACK5),0)=TIME(HOUR('ANALISE AGENTE'!$F7),MINUTE('ANALISE AGENTE'!$F7),0),TIME(HOUR(ACK5),MINUTE(ACK5),0)=TIME(HOUR('ANALISE AGENTE'!$G7),MINUTE('ANALISE AGENTE'!$G7),0)),3,IF(OR(TIME(HOUR(ACK5),MINUTE(ACK5),0)=TIME(HOUR('ANALISE AGENTE'!$H7),MINUTE('ANALISE AGENTE'!$H7),0),TIME(HOUR(ACK5),MINUTE(ACK5),0)=TIME(HOUR('ANALISE AGENTE'!$I7),MINUTE('ANALISE AGENTE'!$I7),0)),2,0))))</f>
        <v>0</v>
      </c>
      <c r="ACL6" s="30">
        <f>IF(OR(TIME(HOUR(ACL5),MINUTE(ACL5),0)=TIME(HOUR('ANALISE AGENTE'!$C7),MINUTE('ANALISE AGENTE'!$C7),0),TIME(HOUR(ACL5),MINUTE(ACL5),0)=TIME(HOUR('ANALISE AGENTE'!$J7),MINUTE('ANALISE AGENTE'!$J7),0)),1,IF(OR(TIME(HOUR(ACL5),MINUTE(ACL5),0)=TIME(HOUR('ANALISE AGENTE'!$D7),MINUTE('ANALISE AGENTE'!$D7),0),TIME(HOUR(ACL5),MINUTE(ACL5),0)=TIME(HOUR('ANALISE AGENTE'!$E7),MINUTE('ANALISE AGENTE'!$E7),0)),2,IF(OR(TIME(HOUR(ACL5),MINUTE(ACL5),0)=TIME(HOUR('ANALISE AGENTE'!$F7),MINUTE('ANALISE AGENTE'!$F7),0),TIME(HOUR(ACL5),MINUTE(ACL5),0)=TIME(HOUR('ANALISE AGENTE'!$G7),MINUTE('ANALISE AGENTE'!$G7),0)),3,IF(OR(TIME(HOUR(ACL5),MINUTE(ACL5),0)=TIME(HOUR('ANALISE AGENTE'!$H7),MINUTE('ANALISE AGENTE'!$H7),0),TIME(HOUR(ACL5),MINUTE(ACL5),0)=TIME(HOUR('ANALISE AGENTE'!$I7),MINUTE('ANALISE AGENTE'!$I7),0)),2,0))))</f>
        <v>0</v>
      </c>
      <c r="ACM6" s="30">
        <f>IF(OR(TIME(HOUR(ACM5),MINUTE(ACM5),0)=TIME(HOUR('ANALISE AGENTE'!$C7),MINUTE('ANALISE AGENTE'!$C7),0),TIME(HOUR(ACM5),MINUTE(ACM5),0)=TIME(HOUR('ANALISE AGENTE'!$J7),MINUTE('ANALISE AGENTE'!$J7),0)),1,IF(OR(TIME(HOUR(ACM5),MINUTE(ACM5),0)=TIME(HOUR('ANALISE AGENTE'!$D7),MINUTE('ANALISE AGENTE'!$D7),0),TIME(HOUR(ACM5),MINUTE(ACM5),0)=TIME(HOUR('ANALISE AGENTE'!$E7),MINUTE('ANALISE AGENTE'!$E7),0)),2,IF(OR(TIME(HOUR(ACM5),MINUTE(ACM5),0)=TIME(HOUR('ANALISE AGENTE'!$F7),MINUTE('ANALISE AGENTE'!$F7),0),TIME(HOUR(ACM5),MINUTE(ACM5),0)=TIME(HOUR('ANALISE AGENTE'!$G7),MINUTE('ANALISE AGENTE'!$G7),0)),3,IF(OR(TIME(HOUR(ACM5),MINUTE(ACM5),0)=TIME(HOUR('ANALISE AGENTE'!$H7),MINUTE('ANALISE AGENTE'!$H7),0),TIME(HOUR(ACM5),MINUTE(ACM5),0)=TIME(HOUR('ANALISE AGENTE'!$I7),MINUTE('ANALISE AGENTE'!$I7),0)),2,0))))</f>
        <v>0</v>
      </c>
      <c r="ACN6" s="30">
        <f>IF(OR(TIME(HOUR(ACN5),MINUTE(ACN5),0)=TIME(HOUR('ANALISE AGENTE'!$C7),MINUTE('ANALISE AGENTE'!$C7),0),TIME(HOUR(ACN5),MINUTE(ACN5),0)=TIME(HOUR('ANALISE AGENTE'!$J7),MINUTE('ANALISE AGENTE'!$J7),0)),1,IF(OR(TIME(HOUR(ACN5),MINUTE(ACN5),0)=TIME(HOUR('ANALISE AGENTE'!$D7),MINUTE('ANALISE AGENTE'!$D7),0),TIME(HOUR(ACN5),MINUTE(ACN5),0)=TIME(HOUR('ANALISE AGENTE'!$E7),MINUTE('ANALISE AGENTE'!$E7),0)),2,IF(OR(TIME(HOUR(ACN5),MINUTE(ACN5),0)=TIME(HOUR('ANALISE AGENTE'!$F7),MINUTE('ANALISE AGENTE'!$F7),0),TIME(HOUR(ACN5),MINUTE(ACN5),0)=TIME(HOUR('ANALISE AGENTE'!$G7),MINUTE('ANALISE AGENTE'!$G7),0)),3,IF(OR(TIME(HOUR(ACN5),MINUTE(ACN5),0)=TIME(HOUR('ANALISE AGENTE'!$H7),MINUTE('ANALISE AGENTE'!$H7),0),TIME(HOUR(ACN5),MINUTE(ACN5),0)=TIME(HOUR('ANALISE AGENTE'!$I7),MINUTE('ANALISE AGENTE'!$I7),0)),2,0))))</f>
        <v>0</v>
      </c>
      <c r="ACO6" s="30">
        <f>IF(OR(TIME(HOUR(ACO5),MINUTE(ACO5),0)=TIME(HOUR('ANALISE AGENTE'!$C7),MINUTE('ANALISE AGENTE'!$C7),0),TIME(HOUR(ACO5),MINUTE(ACO5),0)=TIME(HOUR('ANALISE AGENTE'!$J7),MINUTE('ANALISE AGENTE'!$J7),0)),1,IF(OR(TIME(HOUR(ACO5),MINUTE(ACO5),0)=TIME(HOUR('ANALISE AGENTE'!$D7),MINUTE('ANALISE AGENTE'!$D7),0),TIME(HOUR(ACO5),MINUTE(ACO5),0)=TIME(HOUR('ANALISE AGENTE'!$E7),MINUTE('ANALISE AGENTE'!$E7),0)),2,IF(OR(TIME(HOUR(ACO5),MINUTE(ACO5),0)=TIME(HOUR('ANALISE AGENTE'!$F7),MINUTE('ANALISE AGENTE'!$F7),0),TIME(HOUR(ACO5),MINUTE(ACO5),0)=TIME(HOUR('ANALISE AGENTE'!$G7),MINUTE('ANALISE AGENTE'!$G7),0)),3,IF(OR(TIME(HOUR(ACO5),MINUTE(ACO5),0)=TIME(HOUR('ANALISE AGENTE'!$H7),MINUTE('ANALISE AGENTE'!$H7),0),TIME(HOUR(ACO5),MINUTE(ACO5),0)=TIME(HOUR('ANALISE AGENTE'!$I7),MINUTE('ANALISE AGENTE'!$I7),0)),2,0))))</f>
        <v>0</v>
      </c>
      <c r="ACP6" s="30">
        <f>IF(OR(TIME(HOUR(ACP5),MINUTE(ACP5),0)=TIME(HOUR('ANALISE AGENTE'!$C7),MINUTE('ANALISE AGENTE'!$C7),0),TIME(HOUR(ACP5),MINUTE(ACP5),0)=TIME(HOUR('ANALISE AGENTE'!$J7),MINUTE('ANALISE AGENTE'!$J7),0)),1,IF(OR(TIME(HOUR(ACP5),MINUTE(ACP5),0)=TIME(HOUR('ANALISE AGENTE'!$D7),MINUTE('ANALISE AGENTE'!$D7),0),TIME(HOUR(ACP5),MINUTE(ACP5),0)=TIME(HOUR('ANALISE AGENTE'!$E7),MINUTE('ANALISE AGENTE'!$E7),0)),2,IF(OR(TIME(HOUR(ACP5),MINUTE(ACP5),0)=TIME(HOUR('ANALISE AGENTE'!$F7),MINUTE('ANALISE AGENTE'!$F7),0),TIME(HOUR(ACP5),MINUTE(ACP5),0)=TIME(HOUR('ANALISE AGENTE'!$G7),MINUTE('ANALISE AGENTE'!$G7),0)),3,IF(OR(TIME(HOUR(ACP5),MINUTE(ACP5),0)=TIME(HOUR('ANALISE AGENTE'!$H7),MINUTE('ANALISE AGENTE'!$H7),0),TIME(HOUR(ACP5),MINUTE(ACP5),0)=TIME(HOUR('ANALISE AGENTE'!$I7),MINUTE('ANALISE AGENTE'!$I7),0)),2,0))))</f>
        <v>0</v>
      </c>
      <c r="ACQ6" s="30">
        <f>IF(OR(TIME(HOUR(ACQ5),MINUTE(ACQ5),0)=TIME(HOUR('ANALISE AGENTE'!$C7),MINUTE('ANALISE AGENTE'!$C7),0),TIME(HOUR(ACQ5),MINUTE(ACQ5),0)=TIME(HOUR('ANALISE AGENTE'!$J7),MINUTE('ANALISE AGENTE'!$J7),0)),1,IF(OR(TIME(HOUR(ACQ5),MINUTE(ACQ5),0)=TIME(HOUR('ANALISE AGENTE'!$D7),MINUTE('ANALISE AGENTE'!$D7),0),TIME(HOUR(ACQ5),MINUTE(ACQ5),0)=TIME(HOUR('ANALISE AGENTE'!$E7),MINUTE('ANALISE AGENTE'!$E7),0)),2,IF(OR(TIME(HOUR(ACQ5),MINUTE(ACQ5),0)=TIME(HOUR('ANALISE AGENTE'!$F7),MINUTE('ANALISE AGENTE'!$F7),0),TIME(HOUR(ACQ5),MINUTE(ACQ5),0)=TIME(HOUR('ANALISE AGENTE'!$G7),MINUTE('ANALISE AGENTE'!$G7),0)),3,IF(OR(TIME(HOUR(ACQ5),MINUTE(ACQ5),0)=TIME(HOUR('ANALISE AGENTE'!$H7),MINUTE('ANALISE AGENTE'!$H7),0),TIME(HOUR(ACQ5),MINUTE(ACQ5),0)=TIME(HOUR('ANALISE AGENTE'!$I7),MINUTE('ANALISE AGENTE'!$I7),0)),2,0))))</f>
        <v>0</v>
      </c>
      <c r="ACR6" s="30">
        <f>IF(OR(TIME(HOUR(ACR5),MINUTE(ACR5),0)=TIME(HOUR('ANALISE AGENTE'!$C7),MINUTE('ANALISE AGENTE'!$C7),0),TIME(HOUR(ACR5),MINUTE(ACR5),0)=TIME(HOUR('ANALISE AGENTE'!$J7),MINUTE('ANALISE AGENTE'!$J7),0)),1,IF(OR(TIME(HOUR(ACR5),MINUTE(ACR5),0)=TIME(HOUR('ANALISE AGENTE'!$D7),MINUTE('ANALISE AGENTE'!$D7),0),TIME(HOUR(ACR5),MINUTE(ACR5),0)=TIME(HOUR('ANALISE AGENTE'!$E7),MINUTE('ANALISE AGENTE'!$E7),0)),2,IF(OR(TIME(HOUR(ACR5),MINUTE(ACR5),0)=TIME(HOUR('ANALISE AGENTE'!$F7),MINUTE('ANALISE AGENTE'!$F7),0),TIME(HOUR(ACR5),MINUTE(ACR5),0)=TIME(HOUR('ANALISE AGENTE'!$G7),MINUTE('ANALISE AGENTE'!$G7),0)),3,IF(OR(TIME(HOUR(ACR5),MINUTE(ACR5),0)=TIME(HOUR('ANALISE AGENTE'!$H7),MINUTE('ANALISE AGENTE'!$H7),0),TIME(HOUR(ACR5),MINUTE(ACR5),0)=TIME(HOUR('ANALISE AGENTE'!$I7),MINUTE('ANALISE AGENTE'!$I7),0)),2,0))))</f>
        <v>0</v>
      </c>
      <c r="ACS6" s="30">
        <f>IF(OR(TIME(HOUR(ACS5),MINUTE(ACS5),0)=TIME(HOUR('ANALISE AGENTE'!$C7),MINUTE('ANALISE AGENTE'!$C7),0),TIME(HOUR(ACS5),MINUTE(ACS5),0)=TIME(HOUR('ANALISE AGENTE'!$J7),MINUTE('ANALISE AGENTE'!$J7),0)),1,IF(OR(TIME(HOUR(ACS5),MINUTE(ACS5),0)=TIME(HOUR('ANALISE AGENTE'!$D7),MINUTE('ANALISE AGENTE'!$D7),0),TIME(HOUR(ACS5),MINUTE(ACS5),0)=TIME(HOUR('ANALISE AGENTE'!$E7),MINUTE('ANALISE AGENTE'!$E7),0)),2,IF(OR(TIME(HOUR(ACS5),MINUTE(ACS5),0)=TIME(HOUR('ANALISE AGENTE'!$F7),MINUTE('ANALISE AGENTE'!$F7),0),TIME(HOUR(ACS5),MINUTE(ACS5),0)=TIME(HOUR('ANALISE AGENTE'!$G7),MINUTE('ANALISE AGENTE'!$G7),0)),3,IF(OR(TIME(HOUR(ACS5),MINUTE(ACS5),0)=TIME(HOUR('ANALISE AGENTE'!$H7),MINUTE('ANALISE AGENTE'!$H7),0),TIME(HOUR(ACS5),MINUTE(ACS5),0)=TIME(HOUR('ANALISE AGENTE'!$I7),MINUTE('ANALISE AGENTE'!$I7),0)),2,0))))</f>
        <v>0</v>
      </c>
      <c r="ACT6" s="30">
        <f>IF(OR(TIME(HOUR(ACT5),MINUTE(ACT5),0)=TIME(HOUR('ANALISE AGENTE'!$C7),MINUTE('ANALISE AGENTE'!$C7),0),TIME(HOUR(ACT5),MINUTE(ACT5),0)=TIME(HOUR('ANALISE AGENTE'!$J7),MINUTE('ANALISE AGENTE'!$J7),0)),1,IF(OR(TIME(HOUR(ACT5),MINUTE(ACT5),0)=TIME(HOUR('ANALISE AGENTE'!$D7),MINUTE('ANALISE AGENTE'!$D7),0),TIME(HOUR(ACT5),MINUTE(ACT5),0)=TIME(HOUR('ANALISE AGENTE'!$E7),MINUTE('ANALISE AGENTE'!$E7),0)),2,IF(OR(TIME(HOUR(ACT5),MINUTE(ACT5),0)=TIME(HOUR('ANALISE AGENTE'!$F7),MINUTE('ANALISE AGENTE'!$F7),0),TIME(HOUR(ACT5),MINUTE(ACT5),0)=TIME(HOUR('ANALISE AGENTE'!$G7),MINUTE('ANALISE AGENTE'!$G7),0)),3,IF(OR(TIME(HOUR(ACT5),MINUTE(ACT5),0)=TIME(HOUR('ANALISE AGENTE'!$H7),MINUTE('ANALISE AGENTE'!$H7),0),TIME(HOUR(ACT5),MINUTE(ACT5),0)=TIME(HOUR('ANALISE AGENTE'!$I7),MINUTE('ANALISE AGENTE'!$I7),0)),2,0))))</f>
        <v>0</v>
      </c>
      <c r="ACU6" s="30">
        <f>IF(OR(TIME(HOUR(ACU5),MINUTE(ACU5),0)=TIME(HOUR('ANALISE AGENTE'!$C7),MINUTE('ANALISE AGENTE'!$C7),0),TIME(HOUR(ACU5),MINUTE(ACU5),0)=TIME(HOUR('ANALISE AGENTE'!$J7),MINUTE('ANALISE AGENTE'!$J7),0)),1,IF(OR(TIME(HOUR(ACU5),MINUTE(ACU5),0)=TIME(HOUR('ANALISE AGENTE'!$D7),MINUTE('ANALISE AGENTE'!$D7),0),TIME(HOUR(ACU5),MINUTE(ACU5),0)=TIME(HOUR('ANALISE AGENTE'!$E7),MINUTE('ANALISE AGENTE'!$E7),0)),2,IF(OR(TIME(HOUR(ACU5),MINUTE(ACU5),0)=TIME(HOUR('ANALISE AGENTE'!$F7),MINUTE('ANALISE AGENTE'!$F7),0),TIME(HOUR(ACU5),MINUTE(ACU5),0)=TIME(HOUR('ANALISE AGENTE'!$G7),MINUTE('ANALISE AGENTE'!$G7),0)),3,IF(OR(TIME(HOUR(ACU5),MINUTE(ACU5),0)=TIME(HOUR('ANALISE AGENTE'!$H7),MINUTE('ANALISE AGENTE'!$H7),0),TIME(HOUR(ACU5),MINUTE(ACU5),0)=TIME(HOUR('ANALISE AGENTE'!$I7),MINUTE('ANALISE AGENTE'!$I7),0)),2,0))))</f>
        <v>0</v>
      </c>
      <c r="ACV6" s="30">
        <f>IF(OR(TIME(HOUR(ACV5),MINUTE(ACV5),0)=TIME(HOUR('ANALISE AGENTE'!$C7),MINUTE('ANALISE AGENTE'!$C7),0),TIME(HOUR(ACV5),MINUTE(ACV5),0)=TIME(HOUR('ANALISE AGENTE'!$J7),MINUTE('ANALISE AGENTE'!$J7),0)),1,IF(OR(TIME(HOUR(ACV5),MINUTE(ACV5),0)=TIME(HOUR('ANALISE AGENTE'!$D7),MINUTE('ANALISE AGENTE'!$D7),0),TIME(HOUR(ACV5),MINUTE(ACV5),0)=TIME(HOUR('ANALISE AGENTE'!$E7),MINUTE('ANALISE AGENTE'!$E7),0)),2,IF(OR(TIME(HOUR(ACV5),MINUTE(ACV5),0)=TIME(HOUR('ANALISE AGENTE'!$F7),MINUTE('ANALISE AGENTE'!$F7),0),TIME(HOUR(ACV5),MINUTE(ACV5),0)=TIME(HOUR('ANALISE AGENTE'!$G7),MINUTE('ANALISE AGENTE'!$G7),0)),3,IF(OR(TIME(HOUR(ACV5),MINUTE(ACV5),0)=TIME(HOUR('ANALISE AGENTE'!$H7),MINUTE('ANALISE AGENTE'!$H7),0),TIME(HOUR(ACV5),MINUTE(ACV5),0)=TIME(HOUR('ANALISE AGENTE'!$I7),MINUTE('ANALISE AGENTE'!$I7),0)),2,0))))</f>
        <v>0</v>
      </c>
      <c r="ACW6" s="30">
        <f>IF(OR(TIME(HOUR(ACW5),MINUTE(ACW5),0)=TIME(HOUR('ANALISE AGENTE'!$C7),MINUTE('ANALISE AGENTE'!$C7),0),TIME(HOUR(ACW5),MINUTE(ACW5),0)=TIME(HOUR('ANALISE AGENTE'!$J7),MINUTE('ANALISE AGENTE'!$J7),0)),1,IF(OR(TIME(HOUR(ACW5),MINUTE(ACW5),0)=TIME(HOUR('ANALISE AGENTE'!$D7),MINUTE('ANALISE AGENTE'!$D7),0),TIME(HOUR(ACW5),MINUTE(ACW5),0)=TIME(HOUR('ANALISE AGENTE'!$E7),MINUTE('ANALISE AGENTE'!$E7),0)),2,IF(OR(TIME(HOUR(ACW5),MINUTE(ACW5),0)=TIME(HOUR('ANALISE AGENTE'!$F7),MINUTE('ANALISE AGENTE'!$F7),0),TIME(HOUR(ACW5),MINUTE(ACW5),0)=TIME(HOUR('ANALISE AGENTE'!$G7),MINUTE('ANALISE AGENTE'!$G7),0)),3,IF(OR(TIME(HOUR(ACW5),MINUTE(ACW5),0)=TIME(HOUR('ANALISE AGENTE'!$H7),MINUTE('ANALISE AGENTE'!$H7),0),TIME(HOUR(ACW5),MINUTE(ACW5),0)=TIME(HOUR('ANALISE AGENTE'!$I7),MINUTE('ANALISE AGENTE'!$I7),0)),2,0))))</f>
        <v>0</v>
      </c>
      <c r="ACX6" s="30">
        <f>IF(OR(TIME(HOUR(ACX5),MINUTE(ACX5),0)=TIME(HOUR('ANALISE AGENTE'!$C7),MINUTE('ANALISE AGENTE'!$C7),0),TIME(HOUR(ACX5),MINUTE(ACX5),0)=TIME(HOUR('ANALISE AGENTE'!$J7),MINUTE('ANALISE AGENTE'!$J7),0)),1,IF(OR(TIME(HOUR(ACX5),MINUTE(ACX5),0)=TIME(HOUR('ANALISE AGENTE'!$D7),MINUTE('ANALISE AGENTE'!$D7),0),TIME(HOUR(ACX5),MINUTE(ACX5),0)=TIME(HOUR('ANALISE AGENTE'!$E7),MINUTE('ANALISE AGENTE'!$E7),0)),2,IF(OR(TIME(HOUR(ACX5),MINUTE(ACX5),0)=TIME(HOUR('ANALISE AGENTE'!$F7),MINUTE('ANALISE AGENTE'!$F7),0),TIME(HOUR(ACX5),MINUTE(ACX5),0)=TIME(HOUR('ANALISE AGENTE'!$G7),MINUTE('ANALISE AGENTE'!$G7),0)),3,IF(OR(TIME(HOUR(ACX5),MINUTE(ACX5),0)=TIME(HOUR('ANALISE AGENTE'!$H7),MINUTE('ANALISE AGENTE'!$H7),0),TIME(HOUR(ACX5),MINUTE(ACX5),0)=TIME(HOUR('ANALISE AGENTE'!$I7),MINUTE('ANALISE AGENTE'!$I7),0)),2,0))))</f>
        <v>0</v>
      </c>
      <c r="ACY6" s="30">
        <f>IF(OR(TIME(HOUR(ACY5),MINUTE(ACY5),0)=TIME(HOUR('ANALISE AGENTE'!$C7),MINUTE('ANALISE AGENTE'!$C7),0),TIME(HOUR(ACY5),MINUTE(ACY5),0)=TIME(HOUR('ANALISE AGENTE'!$J7),MINUTE('ANALISE AGENTE'!$J7),0)),1,IF(OR(TIME(HOUR(ACY5),MINUTE(ACY5),0)=TIME(HOUR('ANALISE AGENTE'!$D7),MINUTE('ANALISE AGENTE'!$D7),0),TIME(HOUR(ACY5),MINUTE(ACY5),0)=TIME(HOUR('ANALISE AGENTE'!$E7),MINUTE('ANALISE AGENTE'!$E7),0)),2,IF(OR(TIME(HOUR(ACY5),MINUTE(ACY5),0)=TIME(HOUR('ANALISE AGENTE'!$F7),MINUTE('ANALISE AGENTE'!$F7),0),TIME(HOUR(ACY5),MINUTE(ACY5),0)=TIME(HOUR('ANALISE AGENTE'!$G7),MINUTE('ANALISE AGENTE'!$G7),0)),3,IF(OR(TIME(HOUR(ACY5),MINUTE(ACY5),0)=TIME(HOUR('ANALISE AGENTE'!$H7),MINUTE('ANALISE AGENTE'!$H7),0),TIME(HOUR(ACY5),MINUTE(ACY5),0)=TIME(HOUR('ANALISE AGENTE'!$I7),MINUTE('ANALISE AGENTE'!$I7),0)),2,0))))</f>
        <v>0</v>
      </c>
      <c r="ACZ6" s="30">
        <f>IF(OR(TIME(HOUR(ACZ5),MINUTE(ACZ5),0)=TIME(HOUR('ANALISE AGENTE'!$C7),MINUTE('ANALISE AGENTE'!$C7),0),TIME(HOUR(ACZ5),MINUTE(ACZ5),0)=TIME(HOUR('ANALISE AGENTE'!$J7),MINUTE('ANALISE AGENTE'!$J7),0)),1,IF(OR(TIME(HOUR(ACZ5),MINUTE(ACZ5),0)=TIME(HOUR('ANALISE AGENTE'!$D7),MINUTE('ANALISE AGENTE'!$D7),0),TIME(HOUR(ACZ5),MINUTE(ACZ5),0)=TIME(HOUR('ANALISE AGENTE'!$E7),MINUTE('ANALISE AGENTE'!$E7),0)),2,IF(OR(TIME(HOUR(ACZ5),MINUTE(ACZ5),0)=TIME(HOUR('ANALISE AGENTE'!$F7),MINUTE('ANALISE AGENTE'!$F7),0),TIME(HOUR(ACZ5),MINUTE(ACZ5),0)=TIME(HOUR('ANALISE AGENTE'!$G7),MINUTE('ANALISE AGENTE'!$G7),0)),3,IF(OR(TIME(HOUR(ACZ5),MINUTE(ACZ5),0)=TIME(HOUR('ANALISE AGENTE'!$H7),MINUTE('ANALISE AGENTE'!$H7),0),TIME(HOUR(ACZ5),MINUTE(ACZ5),0)=TIME(HOUR('ANALISE AGENTE'!$I7),MINUTE('ANALISE AGENTE'!$I7),0)),2,0))))</f>
        <v>0</v>
      </c>
      <c r="ADA6" s="30">
        <f>IF(OR(TIME(HOUR(ADA5),MINUTE(ADA5),0)=TIME(HOUR('ANALISE AGENTE'!$C7),MINUTE('ANALISE AGENTE'!$C7),0),TIME(HOUR(ADA5),MINUTE(ADA5),0)=TIME(HOUR('ANALISE AGENTE'!$J7),MINUTE('ANALISE AGENTE'!$J7),0)),1,IF(OR(TIME(HOUR(ADA5),MINUTE(ADA5),0)=TIME(HOUR('ANALISE AGENTE'!$D7),MINUTE('ANALISE AGENTE'!$D7),0),TIME(HOUR(ADA5),MINUTE(ADA5),0)=TIME(HOUR('ANALISE AGENTE'!$E7),MINUTE('ANALISE AGENTE'!$E7),0)),2,IF(OR(TIME(HOUR(ADA5),MINUTE(ADA5),0)=TIME(HOUR('ANALISE AGENTE'!$F7),MINUTE('ANALISE AGENTE'!$F7),0),TIME(HOUR(ADA5),MINUTE(ADA5),0)=TIME(HOUR('ANALISE AGENTE'!$G7),MINUTE('ANALISE AGENTE'!$G7),0)),3,IF(OR(TIME(HOUR(ADA5),MINUTE(ADA5),0)=TIME(HOUR('ANALISE AGENTE'!$H7),MINUTE('ANALISE AGENTE'!$H7),0),TIME(HOUR(ADA5),MINUTE(ADA5),0)=TIME(HOUR('ANALISE AGENTE'!$I7),MINUTE('ANALISE AGENTE'!$I7),0)),2,0))))</f>
        <v>0</v>
      </c>
      <c r="ADB6" s="30">
        <f>IF(OR(TIME(HOUR(ADB5),MINUTE(ADB5),0)=TIME(HOUR('ANALISE AGENTE'!$C7),MINUTE('ANALISE AGENTE'!$C7),0),TIME(HOUR(ADB5),MINUTE(ADB5),0)=TIME(HOUR('ANALISE AGENTE'!$J7),MINUTE('ANALISE AGENTE'!$J7),0)),1,IF(OR(TIME(HOUR(ADB5),MINUTE(ADB5),0)=TIME(HOUR('ANALISE AGENTE'!$D7),MINUTE('ANALISE AGENTE'!$D7),0),TIME(HOUR(ADB5),MINUTE(ADB5),0)=TIME(HOUR('ANALISE AGENTE'!$E7),MINUTE('ANALISE AGENTE'!$E7),0)),2,IF(OR(TIME(HOUR(ADB5),MINUTE(ADB5),0)=TIME(HOUR('ANALISE AGENTE'!$F7),MINUTE('ANALISE AGENTE'!$F7),0),TIME(HOUR(ADB5),MINUTE(ADB5),0)=TIME(HOUR('ANALISE AGENTE'!$G7),MINUTE('ANALISE AGENTE'!$G7),0)),3,IF(OR(TIME(HOUR(ADB5),MINUTE(ADB5),0)=TIME(HOUR('ANALISE AGENTE'!$H7),MINUTE('ANALISE AGENTE'!$H7),0),TIME(HOUR(ADB5),MINUTE(ADB5),0)=TIME(HOUR('ANALISE AGENTE'!$I7),MINUTE('ANALISE AGENTE'!$I7),0)),2,0))))</f>
        <v>0</v>
      </c>
      <c r="ADC6" s="30">
        <f>IF(OR(TIME(HOUR(ADC5),MINUTE(ADC5),0)=TIME(HOUR('ANALISE AGENTE'!$C7),MINUTE('ANALISE AGENTE'!$C7),0),TIME(HOUR(ADC5),MINUTE(ADC5),0)=TIME(HOUR('ANALISE AGENTE'!$J7),MINUTE('ANALISE AGENTE'!$J7),0)),1,IF(OR(TIME(HOUR(ADC5),MINUTE(ADC5),0)=TIME(HOUR('ANALISE AGENTE'!$D7),MINUTE('ANALISE AGENTE'!$D7),0),TIME(HOUR(ADC5),MINUTE(ADC5),0)=TIME(HOUR('ANALISE AGENTE'!$E7),MINUTE('ANALISE AGENTE'!$E7),0)),2,IF(OR(TIME(HOUR(ADC5),MINUTE(ADC5),0)=TIME(HOUR('ANALISE AGENTE'!$F7),MINUTE('ANALISE AGENTE'!$F7),0),TIME(HOUR(ADC5),MINUTE(ADC5),0)=TIME(HOUR('ANALISE AGENTE'!$G7),MINUTE('ANALISE AGENTE'!$G7),0)),3,IF(OR(TIME(HOUR(ADC5),MINUTE(ADC5),0)=TIME(HOUR('ANALISE AGENTE'!$H7),MINUTE('ANALISE AGENTE'!$H7),0),TIME(HOUR(ADC5),MINUTE(ADC5),0)=TIME(HOUR('ANALISE AGENTE'!$I7),MINUTE('ANALISE AGENTE'!$I7),0)),2,0))))</f>
        <v>0</v>
      </c>
      <c r="ADD6" s="30">
        <f>IF(OR(TIME(HOUR(ADD5),MINUTE(ADD5),0)=TIME(HOUR('ANALISE AGENTE'!$C7),MINUTE('ANALISE AGENTE'!$C7),0),TIME(HOUR(ADD5),MINUTE(ADD5),0)=TIME(HOUR('ANALISE AGENTE'!$J7),MINUTE('ANALISE AGENTE'!$J7),0)),1,IF(OR(TIME(HOUR(ADD5),MINUTE(ADD5),0)=TIME(HOUR('ANALISE AGENTE'!$D7),MINUTE('ANALISE AGENTE'!$D7),0),TIME(HOUR(ADD5),MINUTE(ADD5),0)=TIME(HOUR('ANALISE AGENTE'!$E7),MINUTE('ANALISE AGENTE'!$E7),0)),2,IF(OR(TIME(HOUR(ADD5),MINUTE(ADD5),0)=TIME(HOUR('ANALISE AGENTE'!$F7),MINUTE('ANALISE AGENTE'!$F7),0),TIME(HOUR(ADD5),MINUTE(ADD5),0)=TIME(HOUR('ANALISE AGENTE'!$G7),MINUTE('ANALISE AGENTE'!$G7),0)),3,IF(OR(TIME(HOUR(ADD5),MINUTE(ADD5),0)=TIME(HOUR('ANALISE AGENTE'!$H7),MINUTE('ANALISE AGENTE'!$H7),0),TIME(HOUR(ADD5),MINUTE(ADD5),0)=TIME(HOUR('ANALISE AGENTE'!$I7),MINUTE('ANALISE AGENTE'!$I7),0)),2,0))))</f>
        <v>0</v>
      </c>
      <c r="ADE6" s="30">
        <f>IF(OR(TIME(HOUR(ADE5),MINUTE(ADE5),0)=TIME(HOUR('ANALISE AGENTE'!$C7),MINUTE('ANALISE AGENTE'!$C7),0),TIME(HOUR(ADE5),MINUTE(ADE5),0)=TIME(HOUR('ANALISE AGENTE'!$J7),MINUTE('ANALISE AGENTE'!$J7),0)),1,IF(OR(TIME(HOUR(ADE5),MINUTE(ADE5),0)=TIME(HOUR('ANALISE AGENTE'!$D7),MINUTE('ANALISE AGENTE'!$D7),0),TIME(HOUR(ADE5),MINUTE(ADE5),0)=TIME(HOUR('ANALISE AGENTE'!$E7),MINUTE('ANALISE AGENTE'!$E7),0)),2,IF(OR(TIME(HOUR(ADE5),MINUTE(ADE5),0)=TIME(HOUR('ANALISE AGENTE'!$F7),MINUTE('ANALISE AGENTE'!$F7),0),TIME(HOUR(ADE5),MINUTE(ADE5),0)=TIME(HOUR('ANALISE AGENTE'!$G7),MINUTE('ANALISE AGENTE'!$G7),0)),3,IF(OR(TIME(HOUR(ADE5),MINUTE(ADE5),0)=TIME(HOUR('ANALISE AGENTE'!$H7),MINUTE('ANALISE AGENTE'!$H7),0),TIME(HOUR(ADE5),MINUTE(ADE5),0)=TIME(HOUR('ANALISE AGENTE'!$I7),MINUTE('ANALISE AGENTE'!$I7),0)),2,0))))</f>
        <v>0</v>
      </c>
      <c r="ADF6" s="30">
        <f>IF(OR(TIME(HOUR(ADF5),MINUTE(ADF5),0)=TIME(HOUR('ANALISE AGENTE'!$C7),MINUTE('ANALISE AGENTE'!$C7),0),TIME(HOUR(ADF5),MINUTE(ADF5),0)=TIME(HOUR('ANALISE AGENTE'!$J7),MINUTE('ANALISE AGENTE'!$J7),0)),1,IF(OR(TIME(HOUR(ADF5),MINUTE(ADF5),0)=TIME(HOUR('ANALISE AGENTE'!$D7),MINUTE('ANALISE AGENTE'!$D7),0),TIME(HOUR(ADF5),MINUTE(ADF5),0)=TIME(HOUR('ANALISE AGENTE'!$E7),MINUTE('ANALISE AGENTE'!$E7),0)),2,IF(OR(TIME(HOUR(ADF5),MINUTE(ADF5),0)=TIME(HOUR('ANALISE AGENTE'!$F7),MINUTE('ANALISE AGENTE'!$F7),0),TIME(HOUR(ADF5),MINUTE(ADF5),0)=TIME(HOUR('ANALISE AGENTE'!$G7),MINUTE('ANALISE AGENTE'!$G7),0)),3,IF(OR(TIME(HOUR(ADF5),MINUTE(ADF5),0)=TIME(HOUR('ANALISE AGENTE'!$H7),MINUTE('ANALISE AGENTE'!$H7),0),TIME(HOUR(ADF5),MINUTE(ADF5),0)=TIME(HOUR('ANALISE AGENTE'!$I7),MINUTE('ANALISE AGENTE'!$I7),0)),2,0))))</f>
        <v>0</v>
      </c>
      <c r="ADG6" s="30">
        <f>IF(OR(TIME(HOUR(ADG5),MINUTE(ADG5),0)=TIME(HOUR('ANALISE AGENTE'!$C7),MINUTE('ANALISE AGENTE'!$C7),0),TIME(HOUR(ADG5),MINUTE(ADG5),0)=TIME(HOUR('ANALISE AGENTE'!$J7),MINUTE('ANALISE AGENTE'!$J7),0)),1,IF(OR(TIME(HOUR(ADG5),MINUTE(ADG5),0)=TIME(HOUR('ANALISE AGENTE'!$D7),MINUTE('ANALISE AGENTE'!$D7),0),TIME(HOUR(ADG5),MINUTE(ADG5),0)=TIME(HOUR('ANALISE AGENTE'!$E7),MINUTE('ANALISE AGENTE'!$E7),0)),2,IF(OR(TIME(HOUR(ADG5),MINUTE(ADG5),0)=TIME(HOUR('ANALISE AGENTE'!$F7),MINUTE('ANALISE AGENTE'!$F7),0),TIME(HOUR(ADG5),MINUTE(ADG5),0)=TIME(HOUR('ANALISE AGENTE'!$G7),MINUTE('ANALISE AGENTE'!$G7),0)),3,IF(OR(TIME(HOUR(ADG5),MINUTE(ADG5),0)=TIME(HOUR('ANALISE AGENTE'!$H7),MINUTE('ANALISE AGENTE'!$H7),0),TIME(HOUR(ADG5),MINUTE(ADG5),0)=TIME(HOUR('ANALISE AGENTE'!$I7),MINUTE('ANALISE AGENTE'!$I7),0)),2,0))))</f>
        <v>0</v>
      </c>
      <c r="ADH6" s="30">
        <f>IF(OR(TIME(HOUR(ADH5),MINUTE(ADH5),0)=TIME(HOUR('ANALISE AGENTE'!$C7),MINUTE('ANALISE AGENTE'!$C7),0),TIME(HOUR(ADH5),MINUTE(ADH5),0)=TIME(HOUR('ANALISE AGENTE'!$J7),MINUTE('ANALISE AGENTE'!$J7),0)),1,IF(OR(TIME(HOUR(ADH5),MINUTE(ADH5),0)=TIME(HOUR('ANALISE AGENTE'!$D7),MINUTE('ANALISE AGENTE'!$D7),0),TIME(HOUR(ADH5),MINUTE(ADH5),0)=TIME(HOUR('ANALISE AGENTE'!$E7),MINUTE('ANALISE AGENTE'!$E7),0)),2,IF(OR(TIME(HOUR(ADH5),MINUTE(ADH5),0)=TIME(HOUR('ANALISE AGENTE'!$F7),MINUTE('ANALISE AGENTE'!$F7),0),TIME(HOUR(ADH5),MINUTE(ADH5),0)=TIME(HOUR('ANALISE AGENTE'!$G7),MINUTE('ANALISE AGENTE'!$G7),0)),3,IF(OR(TIME(HOUR(ADH5),MINUTE(ADH5),0)=TIME(HOUR('ANALISE AGENTE'!$H7),MINUTE('ANALISE AGENTE'!$H7),0),TIME(HOUR(ADH5),MINUTE(ADH5),0)=TIME(HOUR('ANALISE AGENTE'!$I7),MINUTE('ANALISE AGENTE'!$I7),0)),2,0))))</f>
        <v>0</v>
      </c>
      <c r="ADI6" s="30">
        <f>IF(OR(TIME(HOUR(ADI5),MINUTE(ADI5),0)=TIME(HOUR('ANALISE AGENTE'!$C7),MINUTE('ANALISE AGENTE'!$C7),0),TIME(HOUR(ADI5),MINUTE(ADI5),0)=TIME(HOUR('ANALISE AGENTE'!$J7),MINUTE('ANALISE AGENTE'!$J7),0)),1,IF(OR(TIME(HOUR(ADI5),MINUTE(ADI5),0)=TIME(HOUR('ANALISE AGENTE'!$D7),MINUTE('ANALISE AGENTE'!$D7),0),TIME(HOUR(ADI5),MINUTE(ADI5),0)=TIME(HOUR('ANALISE AGENTE'!$E7),MINUTE('ANALISE AGENTE'!$E7),0)),2,IF(OR(TIME(HOUR(ADI5),MINUTE(ADI5),0)=TIME(HOUR('ANALISE AGENTE'!$F7),MINUTE('ANALISE AGENTE'!$F7),0),TIME(HOUR(ADI5),MINUTE(ADI5),0)=TIME(HOUR('ANALISE AGENTE'!$G7),MINUTE('ANALISE AGENTE'!$G7),0)),3,IF(OR(TIME(HOUR(ADI5),MINUTE(ADI5),0)=TIME(HOUR('ANALISE AGENTE'!$H7),MINUTE('ANALISE AGENTE'!$H7),0),TIME(HOUR(ADI5),MINUTE(ADI5),0)=TIME(HOUR('ANALISE AGENTE'!$I7),MINUTE('ANALISE AGENTE'!$I7),0)),2,0))))</f>
        <v>0</v>
      </c>
      <c r="ADJ6" s="30">
        <f>IF(OR(TIME(HOUR(ADJ5),MINUTE(ADJ5),0)=TIME(HOUR('ANALISE AGENTE'!$C7),MINUTE('ANALISE AGENTE'!$C7),0),TIME(HOUR(ADJ5),MINUTE(ADJ5),0)=TIME(HOUR('ANALISE AGENTE'!$J7),MINUTE('ANALISE AGENTE'!$J7),0)),1,IF(OR(TIME(HOUR(ADJ5),MINUTE(ADJ5),0)=TIME(HOUR('ANALISE AGENTE'!$D7),MINUTE('ANALISE AGENTE'!$D7),0),TIME(HOUR(ADJ5),MINUTE(ADJ5),0)=TIME(HOUR('ANALISE AGENTE'!$E7),MINUTE('ANALISE AGENTE'!$E7),0)),2,IF(OR(TIME(HOUR(ADJ5),MINUTE(ADJ5),0)=TIME(HOUR('ANALISE AGENTE'!$F7),MINUTE('ANALISE AGENTE'!$F7),0),TIME(HOUR(ADJ5),MINUTE(ADJ5),0)=TIME(HOUR('ANALISE AGENTE'!$G7),MINUTE('ANALISE AGENTE'!$G7),0)),3,IF(OR(TIME(HOUR(ADJ5),MINUTE(ADJ5),0)=TIME(HOUR('ANALISE AGENTE'!$H7),MINUTE('ANALISE AGENTE'!$H7),0),TIME(HOUR(ADJ5),MINUTE(ADJ5),0)=TIME(HOUR('ANALISE AGENTE'!$I7),MINUTE('ANALISE AGENTE'!$I7),0)),2,0))))</f>
        <v>0</v>
      </c>
      <c r="ADK6" s="30">
        <f>IF(OR(TIME(HOUR(ADK5),MINUTE(ADK5),0)=TIME(HOUR('ANALISE AGENTE'!$C7),MINUTE('ANALISE AGENTE'!$C7),0),TIME(HOUR(ADK5),MINUTE(ADK5),0)=TIME(HOUR('ANALISE AGENTE'!$J7),MINUTE('ANALISE AGENTE'!$J7),0)),1,IF(OR(TIME(HOUR(ADK5),MINUTE(ADK5),0)=TIME(HOUR('ANALISE AGENTE'!$D7),MINUTE('ANALISE AGENTE'!$D7),0),TIME(HOUR(ADK5),MINUTE(ADK5),0)=TIME(HOUR('ANALISE AGENTE'!$E7),MINUTE('ANALISE AGENTE'!$E7),0)),2,IF(OR(TIME(HOUR(ADK5),MINUTE(ADK5),0)=TIME(HOUR('ANALISE AGENTE'!$F7),MINUTE('ANALISE AGENTE'!$F7),0),TIME(HOUR(ADK5),MINUTE(ADK5),0)=TIME(HOUR('ANALISE AGENTE'!$G7),MINUTE('ANALISE AGENTE'!$G7),0)),3,IF(OR(TIME(HOUR(ADK5),MINUTE(ADK5),0)=TIME(HOUR('ANALISE AGENTE'!$H7),MINUTE('ANALISE AGENTE'!$H7),0),TIME(HOUR(ADK5),MINUTE(ADK5),0)=TIME(HOUR('ANALISE AGENTE'!$I7),MINUTE('ANALISE AGENTE'!$I7),0)),2,0))))</f>
        <v>0</v>
      </c>
      <c r="ADL6" s="30">
        <f>IF(OR(TIME(HOUR(ADL5),MINUTE(ADL5),0)=TIME(HOUR('ANALISE AGENTE'!$C7),MINUTE('ANALISE AGENTE'!$C7),0),TIME(HOUR(ADL5),MINUTE(ADL5),0)=TIME(HOUR('ANALISE AGENTE'!$J7),MINUTE('ANALISE AGENTE'!$J7),0)),1,IF(OR(TIME(HOUR(ADL5),MINUTE(ADL5),0)=TIME(HOUR('ANALISE AGENTE'!$D7),MINUTE('ANALISE AGENTE'!$D7),0),TIME(HOUR(ADL5),MINUTE(ADL5),0)=TIME(HOUR('ANALISE AGENTE'!$E7),MINUTE('ANALISE AGENTE'!$E7),0)),2,IF(OR(TIME(HOUR(ADL5),MINUTE(ADL5),0)=TIME(HOUR('ANALISE AGENTE'!$F7),MINUTE('ANALISE AGENTE'!$F7),0),TIME(HOUR(ADL5),MINUTE(ADL5),0)=TIME(HOUR('ANALISE AGENTE'!$G7),MINUTE('ANALISE AGENTE'!$G7),0)),3,IF(OR(TIME(HOUR(ADL5),MINUTE(ADL5),0)=TIME(HOUR('ANALISE AGENTE'!$H7),MINUTE('ANALISE AGENTE'!$H7),0),TIME(HOUR(ADL5),MINUTE(ADL5),0)=TIME(HOUR('ANALISE AGENTE'!$I7),MINUTE('ANALISE AGENTE'!$I7),0)),2,0))))</f>
        <v>0</v>
      </c>
      <c r="ADM6" s="30">
        <f>IF(OR(TIME(HOUR(ADM5),MINUTE(ADM5),0)=TIME(HOUR('ANALISE AGENTE'!$C7),MINUTE('ANALISE AGENTE'!$C7),0),TIME(HOUR(ADM5),MINUTE(ADM5),0)=TIME(HOUR('ANALISE AGENTE'!$J7),MINUTE('ANALISE AGENTE'!$J7),0)),1,IF(OR(TIME(HOUR(ADM5),MINUTE(ADM5),0)=TIME(HOUR('ANALISE AGENTE'!$D7),MINUTE('ANALISE AGENTE'!$D7),0),TIME(HOUR(ADM5),MINUTE(ADM5),0)=TIME(HOUR('ANALISE AGENTE'!$E7),MINUTE('ANALISE AGENTE'!$E7),0)),2,IF(OR(TIME(HOUR(ADM5),MINUTE(ADM5),0)=TIME(HOUR('ANALISE AGENTE'!$F7),MINUTE('ANALISE AGENTE'!$F7),0),TIME(HOUR(ADM5),MINUTE(ADM5),0)=TIME(HOUR('ANALISE AGENTE'!$G7),MINUTE('ANALISE AGENTE'!$G7),0)),3,IF(OR(TIME(HOUR(ADM5),MINUTE(ADM5),0)=TIME(HOUR('ANALISE AGENTE'!$H7),MINUTE('ANALISE AGENTE'!$H7),0),TIME(HOUR(ADM5),MINUTE(ADM5),0)=TIME(HOUR('ANALISE AGENTE'!$I7),MINUTE('ANALISE AGENTE'!$I7),0)),2,0))))</f>
        <v>0</v>
      </c>
      <c r="ADN6" s="30">
        <f>IF(OR(TIME(HOUR(ADN5),MINUTE(ADN5),0)=TIME(HOUR('ANALISE AGENTE'!$C7),MINUTE('ANALISE AGENTE'!$C7),0),TIME(HOUR(ADN5),MINUTE(ADN5),0)=TIME(HOUR('ANALISE AGENTE'!$J7),MINUTE('ANALISE AGENTE'!$J7),0)),1,IF(OR(TIME(HOUR(ADN5),MINUTE(ADN5),0)=TIME(HOUR('ANALISE AGENTE'!$D7),MINUTE('ANALISE AGENTE'!$D7),0),TIME(HOUR(ADN5),MINUTE(ADN5),0)=TIME(HOUR('ANALISE AGENTE'!$E7),MINUTE('ANALISE AGENTE'!$E7),0)),2,IF(OR(TIME(HOUR(ADN5),MINUTE(ADN5),0)=TIME(HOUR('ANALISE AGENTE'!$F7),MINUTE('ANALISE AGENTE'!$F7),0),TIME(HOUR(ADN5),MINUTE(ADN5),0)=TIME(HOUR('ANALISE AGENTE'!$G7),MINUTE('ANALISE AGENTE'!$G7),0)),3,IF(OR(TIME(HOUR(ADN5),MINUTE(ADN5),0)=TIME(HOUR('ANALISE AGENTE'!$H7),MINUTE('ANALISE AGENTE'!$H7),0),TIME(HOUR(ADN5),MINUTE(ADN5),0)=TIME(HOUR('ANALISE AGENTE'!$I7),MINUTE('ANALISE AGENTE'!$I7),0)),2,0))))</f>
        <v>0</v>
      </c>
      <c r="ADO6" s="30">
        <f>IF(OR(TIME(HOUR(ADO5),MINUTE(ADO5),0)=TIME(HOUR('ANALISE AGENTE'!$C7),MINUTE('ANALISE AGENTE'!$C7),0),TIME(HOUR(ADO5),MINUTE(ADO5),0)=TIME(HOUR('ANALISE AGENTE'!$J7),MINUTE('ANALISE AGENTE'!$J7),0)),1,IF(OR(TIME(HOUR(ADO5),MINUTE(ADO5),0)=TIME(HOUR('ANALISE AGENTE'!$D7),MINUTE('ANALISE AGENTE'!$D7),0),TIME(HOUR(ADO5),MINUTE(ADO5),0)=TIME(HOUR('ANALISE AGENTE'!$E7),MINUTE('ANALISE AGENTE'!$E7),0)),2,IF(OR(TIME(HOUR(ADO5),MINUTE(ADO5),0)=TIME(HOUR('ANALISE AGENTE'!$F7),MINUTE('ANALISE AGENTE'!$F7),0),TIME(HOUR(ADO5),MINUTE(ADO5),0)=TIME(HOUR('ANALISE AGENTE'!$G7),MINUTE('ANALISE AGENTE'!$G7),0)),3,IF(OR(TIME(HOUR(ADO5),MINUTE(ADO5),0)=TIME(HOUR('ANALISE AGENTE'!$H7),MINUTE('ANALISE AGENTE'!$H7),0),TIME(HOUR(ADO5),MINUTE(ADO5),0)=TIME(HOUR('ANALISE AGENTE'!$I7),MINUTE('ANALISE AGENTE'!$I7),0)),2,0))))</f>
        <v>0</v>
      </c>
      <c r="ADP6" s="30">
        <f>IF(OR(TIME(HOUR(ADP5),MINUTE(ADP5),0)=TIME(HOUR('ANALISE AGENTE'!$C7),MINUTE('ANALISE AGENTE'!$C7),0),TIME(HOUR(ADP5),MINUTE(ADP5),0)=TIME(HOUR('ANALISE AGENTE'!$J7),MINUTE('ANALISE AGENTE'!$J7),0)),1,IF(OR(TIME(HOUR(ADP5),MINUTE(ADP5),0)=TIME(HOUR('ANALISE AGENTE'!$D7),MINUTE('ANALISE AGENTE'!$D7),0),TIME(HOUR(ADP5),MINUTE(ADP5),0)=TIME(HOUR('ANALISE AGENTE'!$E7),MINUTE('ANALISE AGENTE'!$E7),0)),2,IF(OR(TIME(HOUR(ADP5),MINUTE(ADP5),0)=TIME(HOUR('ANALISE AGENTE'!$F7),MINUTE('ANALISE AGENTE'!$F7),0),TIME(HOUR(ADP5),MINUTE(ADP5),0)=TIME(HOUR('ANALISE AGENTE'!$G7),MINUTE('ANALISE AGENTE'!$G7),0)),3,IF(OR(TIME(HOUR(ADP5),MINUTE(ADP5),0)=TIME(HOUR('ANALISE AGENTE'!$H7),MINUTE('ANALISE AGENTE'!$H7),0),TIME(HOUR(ADP5),MINUTE(ADP5),0)=TIME(HOUR('ANALISE AGENTE'!$I7),MINUTE('ANALISE AGENTE'!$I7),0)),2,0))))</f>
        <v>0</v>
      </c>
      <c r="ADQ6" s="30">
        <f>IF(OR(TIME(HOUR(ADQ5),MINUTE(ADQ5),0)=TIME(HOUR('ANALISE AGENTE'!$C7),MINUTE('ANALISE AGENTE'!$C7),0),TIME(HOUR(ADQ5),MINUTE(ADQ5),0)=TIME(HOUR('ANALISE AGENTE'!$J7),MINUTE('ANALISE AGENTE'!$J7),0)),1,IF(OR(TIME(HOUR(ADQ5),MINUTE(ADQ5),0)=TIME(HOUR('ANALISE AGENTE'!$D7),MINUTE('ANALISE AGENTE'!$D7),0),TIME(HOUR(ADQ5),MINUTE(ADQ5),0)=TIME(HOUR('ANALISE AGENTE'!$E7),MINUTE('ANALISE AGENTE'!$E7),0)),2,IF(OR(TIME(HOUR(ADQ5),MINUTE(ADQ5),0)=TIME(HOUR('ANALISE AGENTE'!$F7),MINUTE('ANALISE AGENTE'!$F7),0),TIME(HOUR(ADQ5),MINUTE(ADQ5),0)=TIME(HOUR('ANALISE AGENTE'!$G7),MINUTE('ANALISE AGENTE'!$G7),0)),3,IF(OR(TIME(HOUR(ADQ5),MINUTE(ADQ5),0)=TIME(HOUR('ANALISE AGENTE'!$H7),MINUTE('ANALISE AGENTE'!$H7),0),TIME(HOUR(ADQ5),MINUTE(ADQ5),0)=TIME(HOUR('ANALISE AGENTE'!$I7),MINUTE('ANALISE AGENTE'!$I7),0)),2,0))))</f>
        <v>0</v>
      </c>
      <c r="ADR6" s="30">
        <f>IF(OR(TIME(HOUR(ADR5),MINUTE(ADR5),0)=TIME(HOUR('ANALISE AGENTE'!$C7),MINUTE('ANALISE AGENTE'!$C7),0),TIME(HOUR(ADR5),MINUTE(ADR5),0)=TIME(HOUR('ANALISE AGENTE'!$J7),MINUTE('ANALISE AGENTE'!$J7),0)),1,IF(OR(TIME(HOUR(ADR5),MINUTE(ADR5),0)=TIME(HOUR('ANALISE AGENTE'!$D7),MINUTE('ANALISE AGENTE'!$D7),0),TIME(HOUR(ADR5),MINUTE(ADR5),0)=TIME(HOUR('ANALISE AGENTE'!$E7),MINUTE('ANALISE AGENTE'!$E7),0)),2,IF(OR(TIME(HOUR(ADR5),MINUTE(ADR5),0)=TIME(HOUR('ANALISE AGENTE'!$F7),MINUTE('ANALISE AGENTE'!$F7),0),TIME(HOUR(ADR5),MINUTE(ADR5),0)=TIME(HOUR('ANALISE AGENTE'!$G7),MINUTE('ANALISE AGENTE'!$G7),0)),3,IF(OR(TIME(HOUR(ADR5),MINUTE(ADR5),0)=TIME(HOUR('ANALISE AGENTE'!$H7),MINUTE('ANALISE AGENTE'!$H7),0),TIME(HOUR(ADR5),MINUTE(ADR5),0)=TIME(HOUR('ANALISE AGENTE'!$I7),MINUTE('ANALISE AGENTE'!$I7),0)),2,0))))</f>
        <v>0</v>
      </c>
      <c r="ADS6" s="30">
        <f>IF(OR(TIME(HOUR(ADS5),MINUTE(ADS5),0)=TIME(HOUR('ANALISE AGENTE'!$C7),MINUTE('ANALISE AGENTE'!$C7),0),TIME(HOUR(ADS5),MINUTE(ADS5),0)=TIME(HOUR('ANALISE AGENTE'!$J7),MINUTE('ANALISE AGENTE'!$J7),0)),1,IF(OR(TIME(HOUR(ADS5),MINUTE(ADS5),0)=TIME(HOUR('ANALISE AGENTE'!$D7),MINUTE('ANALISE AGENTE'!$D7),0),TIME(HOUR(ADS5),MINUTE(ADS5),0)=TIME(HOUR('ANALISE AGENTE'!$E7),MINUTE('ANALISE AGENTE'!$E7),0)),2,IF(OR(TIME(HOUR(ADS5),MINUTE(ADS5),0)=TIME(HOUR('ANALISE AGENTE'!$F7),MINUTE('ANALISE AGENTE'!$F7),0),TIME(HOUR(ADS5),MINUTE(ADS5),0)=TIME(HOUR('ANALISE AGENTE'!$G7),MINUTE('ANALISE AGENTE'!$G7),0)),3,IF(OR(TIME(HOUR(ADS5),MINUTE(ADS5),0)=TIME(HOUR('ANALISE AGENTE'!$H7),MINUTE('ANALISE AGENTE'!$H7),0),TIME(HOUR(ADS5),MINUTE(ADS5),0)=TIME(HOUR('ANALISE AGENTE'!$I7),MINUTE('ANALISE AGENTE'!$I7),0)),2,0))))</f>
        <v>0</v>
      </c>
      <c r="ADT6" s="30">
        <f>IF(OR(TIME(HOUR(ADT5),MINUTE(ADT5),0)=TIME(HOUR('ANALISE AGENTE'!$C7),MINUTE('ANALISE AGENTE'!$C7),0),TIME(HOUR(ADT5),MINUTE(ADT5),0)=TIME(HOUR('ANALISE AGENTE'!$J7),MINUTE('ANALISE AGENTE'!$J7),0)),1,IF(OR(TIME(HOUR(ADT5),MINUTE(ADT5),0)=TIME(HOUR('ANALISE AGENTE'!$D7),MINUTE('ANALISE AGENTE'!$D7),0),TIME(HOUR(ADT5),MINUTE(ADT5),0)=TIME(HOUR('ANALISE AGENTE'!$E7),MINUTE('ANALISE AGENTE'!$E7),0)),2,IF(OR(TIME(HOUR(ADT5),MINUTE(ADT5),0)=TIME(HOUR('ANALISE AGENTE'!$F7),MINUTE('ANALISE AGENTE'!$F7),0),TIME(HOUR(ADT5),MINUTE(ADT5),0)=TIME(HOUR('ANALISE AGENTE'!$G7),MINUTE('ANALISE AGENTE'!$G7),0)),3,IF(OR(TIME(HOUR(ADT5),MINUTE(ADT5),0)=TIME(HOUR('ANALISE AGENTE'!$H7),MINUTE('ANALISE AGENTE'!$H7),0),TIME(HOUR(ADT5),MINUTE(ADT5),0)=TIME(HOUR('ANALISE AGENTE'!$I7),MINUTE('ANALISE AGENTE'!$I7),0)),2,0))))</f>
        <v>0</v>
      </c>
      <c r="ADU6" s="30">
        <f>IF(OR(TIME(HOUR(ADU5),MINUTE(ADU5),0)=TIME(HOUR('ANALISE AGENTE'!$C7),MINUTE('ANALISE AGENTE'!$C7),0),TIME(HOUR(ADU5),MINUTE(ADU5),0)=TIME(HOUR('ANALISE AGENTE'!$J7),MINUTE('ANALISE AGENTE'!$J7),0)),1,IF(OR(TIME(HOUR(ADU5),MINUTE(ADU5),0)=TIME(HOUR('ANALISE AGENTE'!$D7),MINUTE('ANALISE AGENTE'!$D7),0),TIME(HOUR(ADU5),MINUTE(ADU5),0)=TIME(HOUR('ANALISE AGENTE'!$E7),MINUTE('ANALISE AGENTE'!$E7),0)),2,IF(OR(TIME(HOUR(ADU5),MINUTE(ADU5),0)=TIME(HOUR('ANALISE AGENTE'!$F7),MINUTE('ANALISE AGENTE'!$F7),0),TIME(HOUR(ADU5),MINUTE(ADU5),0)=TIME(HOUR('ANALISE AGENTE'!$G7),MINUTE('ANALISE AGENTE'!$G7),0)),3,IF(OR(TIME(HOUR(ADU5),MINUTE(ADU5),0)=TIME(HOUR('ANALISE AGENTE'!$H7),MINUTE('ANALISE AGENTE'!$H7),0),TIME(HOUR(ADU5),MINUTE(ADU5),0)=TIME(HOUR('ANALISE AGENTE'!$I7),MINUTE('ANALISE AGENTE'!$I7),0)),2,0))))</f>
        <v>0</v>
      </c>
      <c r="ADV6" s="30">
        <f>IF(OR(TIME(HOUR(ADV5),MINUTE(ADV5),0)=TIME(HOUR('ANALISE AGENTE'!$C7),MINUTE('ANALISE AGENTE'!$C7),0),TIME(HOUR(ADV5),MINUTE(ADV5),0)=TIME(HOUR('ANALISE AGENTE'!$J7),MINUTE('ANALISE AGENTE'!$J7),0)),1,IF(OR(TIME(HOUR(ADV5),MINUTE(ADV5),0)=TIME(HOUR('ANALISE AGENTE'!$D7),MINUTE('ANALISE AGENTE'!$D7),0),TIME(HOUR(ADV5),MINUTE(ADV5),0)=TIME(HOUR('ANALISE AGENTE'!$E7),MINUTE('ANALISE AGENTE'!$E7),0)),2,IF(OR(TIME(HOUR(ADV5),MINUTE(ADV5),0)=TIME(HOUR('ANALISE AGENTE'!$F7),MINUTE('ANALISE AGENTE'!$F7),0),TIME(HOUR(ADV5),MINUTE(ADV5),0)=TIME(HOUR('ANALISE AGENTE'!$G7),MINUTE('ANALISE AGENTE'!$G7),0)),3,IF(OR(TIME(HOUR(ADV5),MINUTE(ADV5),0)=TIME(HOUR('ANALISE AGENTE'!$H7),MINUTE('ANALISE AGENTE'!$H7),0),TIME(HOUR(ADV5),MINUTE(ADV5),0)=TIME(HOUR('ANALISE AGENTE'!$I7),MINUTE('ANALISE AGENTE'!$I7),0)),2,0))))</f>
        <v>0</v>
      </c>
      <c r="ADW6" s="30">
        <f>IF(OR(TIME(HOUR(ADW5),MINUTE(ADW5),0)=TIME(HOUR('ANALISE AGENTE'!$C7),MINUTE('ANALISE AGENTE'!$C7),0),TIME(HOUR(ADW5),MINUTE(ADW5),0)=TIME(HOUR('ANALISE AGENTE'!$J7),MINUTE('ANALISE AGENTE'!$J7),0)),1,IF(OR(TIME(HOUR(ADW5),MINUTE(ADW5),0)=TIME(HOUR('ANALISE AGENTE'!$D7),MINUTE('ANALISE AGENTE'!$D7),0),TIME(HOUR(ADW5),MINUTE(ADW5),0)=TIME(HOUR('ANALISE AGENTE'!$E7),MINUTE('ANALISE AGENTE'!$E7),0)),2,IF(OR(TIME(HOUR(ADW5),MINUTE(ADW5),0)=TIME(HOUR('ANALISE AGENTE'!$F7),MINUTE('ANALISE AGENTE'!$F7),0),TIME(HOUR(ADW5),MINUTE(ADW5),0)=TIME(HOUR('ANALISE AGENTE'!$G7),MINUTE('ANALISE AGENTE'!$G7),0)),3,IF(OR(TIME(HOUR(ADW5),MINUTE(ADW5),0)=TIME(HOUR('ANALISE AGENTE'!$H7),MINUTE('ANALISE AGENTE'!$H7),0),TIME(HOUR(ADW5),MINUTE(ADW5),0)=TIME(HOUR('ANALISE AGENTE'!$I7),MINUTE('ANALISE AGENTE'!$I7),0)),2,0))))</f>
        <v>0</v>
      </c>
      <c r="ADX6" s="30">
        <f>IF(OR(TIME(HOUR(ADX5),MINUTE(ADX5),0)=TIME(HOUR('ANALISE AGENTE'!$C7),MINUTE('ANALISE AGENTE'!$C7),0),TIME(HOUR(ADX5),MINUTE(ADX5),0)=TIME(HOUR('ANALISE AGENTE'!$J7),MINUTE('ANALISE AGENTE'!$J7),0)),1,IF(OR(TIME(HOUR(ADX5),MINUTE(ADX5),0)=TIME(HOUR('ANALISE AGENTE'!$D7),MINUTE('ANALISE AGENTE'!$D7),0),TIME(HOUR(ADX5),MINUTE(ADX5),0)=TIME(HOUR('ANALISE AGENTE'!$E7),MINUTE('ANALISE AGENTE'!$E7),0)),2,IF(OR(TIME(HOUR(ADX5),MINUTE(ADX5),0)=TIME(HOUR('ANALISE AGENTE'!$F7),MINUTE('ANALISE AGENTE'!$F7),0),TIME(HOUR(ADX5),MINUTE(ADX5),0)=TIME(HOUR('ANALISE AGENTE'!$G7),MINUTE('ANALISE AGENTE'!$G7),0)),3,IF(OR(TIME(HOUR(ADX5),MINUTE(ADX5),0)=TIME(HOUR('ANALISE AGENTE'!$H7),MINUTE('ANALISE AGENTE'!$H7),0),TIME(HOUR(ADX5),MINUTE(ADX5),0)=TIME(HOUR('ANALISE AGENTE'!$I7),MINUTE('ANALISE AGENTE'!$I7),0)),2,0))))</f>
        <v>0</v>
      </c>
      <c r="ADY6" s="30">
        <f>IF(OR(TIME(HOUR(ADY5),MINUTE(ADY5),0)=TIME(HOUR('ANALISE AGENTE'!$C7),MINUTE('ANALISE AGENTE'!$C7),0),TIME(HOUR(ADY5),MINUTE(ADY5),0)=TIME(HOUR('ANALISE AGENTE'!$J7),MINUTE('ANALISE AGENTE'!$J7),0)),1,IF(OR(TIME(HOUR(ADY5),MINUTE(ADY5),0)=TIME(HOUR('ANALISE AGENTE'!$D7),MINUTE('ANALISE AGENTE'!$D7),0),TIME(HOUR(ADY5),MINUTE(ADY5),0)=TIME(HOUR('ANALISE AGENTE'!$E7),MINUTE('ANALISE AGENTE'!$E7),0)),2,IF(OR(TIME(HOUR(ADY5),MINUTE(ADY5),0)=TIME(HOUR('ANALISE AGENTE'!$F7),MINUTE('ANALISE AGENTE'!$F7),0),TIME(HOUR(ADY5),MINUTE(ADY5),0)=TIME(HOUR('ANALISE AGENTE'!$G7),MINUTE('ANALISE AGENTE'!$G7),0)),3,IF(OR(TIME(HOUR(ADY5),MINUTE(ADY5),0)=TIME(HOUR('ANALISE AGENTE'!$H7),MINUTE('ANALISE AGENTE'!$H7),0),TIME(HOUR(ADY5),MINUTE(ADY5),0)=TIME(HOUR('ANALISE AGENTE'!$I7),MINUTE('ANALISE AGENTE'!$I7),0)),2,0))))</f>
        <v>0</v>
      </c>
      <c r="ADZ6" s="30">
        <f>IF(OR(TIME(HOUR(ADZ5),MINUTE(ADZ5),0)=TIME(HOUR('ANALISE AGENTE'!$C7),MINUTE('ANALISE AGENTE'!$C7),0),TIME(HOUR(ADZ5),MINUTE(ADZ5),0)=TIME(HOUR('ANALISE AGENTE'!$J7),MINUTE('ANALISE AGENTE'!$J7),0)),1,IF(OR(TIME(HOUR(ADZ5),MINUTE(ADZ5),0)=TIME(HOUR('ANALISE AGENTE'!$D7),MINUTE('ANALISE AGENTE'!$D7),0),TIME(HOUR(ADZ5),MINUTE(ADZ5),0)=TIME(HOUR('ANALISE AGENTE'!$E7),MINUTE('ANALISE AGENTE'!$E7),0)),2,IF(OR(TIME(HOUR(ADZ5),MINUTE(ADZ5),0)=TIME(HOUR('ANALISE AGENTE'!$F7),MINUTE('ANALISE AGENTE'!$F7),0),TIME(HOUR(ADZ5),MINUTE(ADZ5),0)=TIME(HOUR('ANALISE AGENTE'!$G7),MINUTE('ANALISE AGENTE'!$G7),0)),3,IF(OR(TIME(HOUR(ADZ5),MINUTE(ADZ5),0)=TIME(HOUR('ANALISE AGENTE'!$H7),MINUTE('ANALISE AGENTE'!$H7),0),TIME(HOUR(ADZ5),MINUTE(ADZ5),0)=TIME(HOUR('ANALISE AGENTE'!$I7),MINUTE('ANALISE AGENTE'!$I7),0)),2,0))))</f>
        <v>0</v>
      </c>
      <c r="AEA6" s="30">
        <f>IF(OR(TIME(HOUR(AEA5),MINUTE(AEA5),0)=TIME(HOUR('ANALISE AGENTE'!$C7),MINUTE('ANALISE AGENTE'!$C7),0),TIME(HOUR(AEA5),MINUTE(AEA5),0)=TIME(HOUR('ANALISE AGENTE'!$J7),MINUTE('ANALISE AGENTE'!$J7),0)),1,IF(OR(TIME(HOUR(AEA5),MINUTE(AEA5),0)=TIME(HOUR('ANALISE AGENTE'!$D7),MINUTE('ANALISE AGENTE'!$D7),0),TIME(HOUR(AEA5),MINUTE(AEA5),0)=TIME(HOUR('ANALISE AGENTE'!$E7),MINUTE('ANALISE AGENTE'!$E7),0)),2,IF(OR(TIME(HOUR(AEA5),MINUTE(AEA5),0)=TIME(HOUR('ANALISE AGENTE'!$F7),MINUTE('ANALISE AGENTE'!$F7),0),TIME(HOUR(AEA5),MINUTE(AEA5),0)=TIME(HOUR('ANALISE AGENTE'!$G7),MINUTE('ANALISE AGENTE'!$G7),0)),3,IF(OR(TIME(HOUR(AEA5),MINUTE(AEA5),0)=TIME(HOUR('ANALISE AGENTE'!$H7),MINUTE('ANALISE AGENTE'!$H7),0),TIME(HOUR(AEA5),MINUTE(AEA5),0)=TIME(HOUR('ANALISE AGENTE'!$I7),MINUTE('ANALISE AGENTE'!$I7),0)),2,0))))</f>
        <v>0</v>
      </c>
      <c r="AEB6" s="30">
        <f>IF(OR(TIME(HOUR(AEB5),MINUTE(AEB5),0)=TIME(HOUR('ANALISE AGENTE'!$C7),MINUTE('ANALISE AGENTE'!$C7),0),TIME(HOUR(AEB5),MINUTE(AEB5),0)=TIME(HOUR('ANALISE AGENTE'!$J7),MINUTE('ANALISE AGENTE'!$J7),0)),1,IF(OR(TIME(HOUR(AEB5),MINUTE(AEB5),0)=TIME(HOUR('ANALISE AGENTE'!$D7),MINUTE('ANALISE AGENTE'!$D7),0),TIME(HOUR(AEB5),MINUTE(AEB5),0)=TIME(HOUR('ANALISE AGENTE'!$E7),MINUTE('ANALISE AGENTE'!$E7),0)),2,IF(OR(TIME(HOUR(AEB5),MINUTE(AEB5),0)=TIME(HOUR('ANALISE AGENTE'!$F7),MINUTE('ANALISE AGENTE'!$F7),0),TIME(HOUR(AEB5),MINUTE(AEB5),0)=TIME(HOUR('ANALISE AGENTE'!$G7),MINUTE('ANALISE AGENTE'!$G7),0)),3,IF(OR(TIME(HOUR(AEB5),MINUTE(AEB5),0)=TIME(HOUR('ANALISE AGENTE'!$H7),MINUTE('ANALISE AGENTE'!$H7),0),TIME(HOUR(AEB5),MINUTE(AEB5),0)=TIME(HOUR('ANALISE AGENTE'!$I7),MINUTE('ANALISE AGENTE'!$I7),0)),2,0))))</f>
        <v>0</v>
      </c>
      <c r="AEC6" s="30">
        <f>IF(OR(TIME(HOUR(AEC5),MINUTE(AEC5),0)=TIME(HOUR('ANALISE AGENTE'!$C7),MINUTE('ANALISE AGENTE'!$C7),0),TIME(HOUR(AEC5),MINUTE(AEC5),0)=TIME(HOUR('ANALISE AGENTE'!$J7),MINUTE('ANALISE AGENTE'!$J7),0)),1,IF(OR(TIME(HOUR(AEC5),MINUTE(AEC5),0)=TIME(HOUR('ANALISE AGENTE'!$D7),MINUTE('ANALISE AGENTE'!$D7),0),TIME(HOUR(AEC5),MINUTE(AEC5),0)=TIME(HOUR('ANALISE AGENTE'!$E7),MINUTE('ANALISE AGENTE'!$E7),0)),2,IF(OR(TIME(HOUR(AEC5),MINUTE(AEC5),0)=TIME(HOUR('ANALISE AGENTE'!$F7),MINUTE('ANALISE AGENTE'!$F7),0),TIME(HOUR(AEC5),MINUTE(AEC5),0)=TIME(HOUR('ANALISE AGENTE'!$G7),MINUTE('ANALISE AGENTE'!$G7),0)),3,IF(OR(TIME(HOUR(AEC5),MINUTE(AEC5),0)=TIME(HOUR('ANALISE AGENTE'!$H7),MINUTE('ANALISE AGENTE'!$H7),0),TIME(HOUR(AEC5),MINUTE(AEC5),0)=TIME(HOUR('ANALISE AGENTE'!$I7),MINUTE('ANALISE AGENTE'!$I7),0)),2,0))))</f>
        <v>0</v>
      </c>
      <c r="AED6" s="30">
        <f>IF(OR(TIME(HOUR(AED5),MINUTE(AED5),0)=TIME(HOUR('ANALISE AGENTE'!$C7),MINUTE('ANALISE AGENTE'!$C7),0),TIME(HOUR(AED5),MINUTE(AED5),0)=TIME(HOUR('ANALISE AGENTE'!$J7),MINUTE('ANALISE AGENTE'!$J7),0)),1,IF(OR(TIME(HOUR(AED5),MINUTE(AED5),0)=TIME(HOUR('ANALISE AGENTE'!$D7),MINUTE('ANALISE AGENTE'!$D7),0),TIME(HOUR(AED5),MINUTE(AED5),0)=TIME(HOUR('ANALISE AGENTE'!$E7),MINUTE('ANALISE AGENTE'!$E7),0)),2,IF(OR(TIME(HOUR(AED5),MINUTE(AED5),0)=TIME(HOUR('ANALISE AGENTE'!$F7),MINUTE('ANALISE AGENTE'!$F7),0),TIME(HOUR(AED5),MINUTE(AED5),0)=TIME(HOUR('ANALISE AGENTE'!$G7),MINUTE('ANALISE AGENTE'!$G7),0)),3,IF(OR(TIME(HOUR(AED5),MINUTE(AED5),0)=TIME(HOUR('ANALISE AGENTE'!$H7),MINUTE('ANALISE AGENTE'!$H7),0),TIME(HOUR(AED5),MINUTE(AED5),0)=TIME(HOUR('ANALISE AGENTE'!$I7),MINUTE('ANALISE AGENTE'!$I7),0)),2,0))))</f>
        <v>0</v>
      </c>
      <c r="AEE6" s="30">
        <f>IF(OR(TIME(HOUR(AEE5),MINUTE(AEE5),0)=TIME(HOUR('ANALISE AGENTE'!$C7),MINUTE('ANALISE AGENTE'!$C7),0),TIME(HOUR(AEE5),MINUTE(AEE5),0)=TIME(HOUR('ANALISE AGENTE'!$J7),MINUTE('ANALISE AGENTE'!$J7),0)),1,IF(OR(TIME(HOUR(AEE5),MINUTE(AEE5),0)=TIME(HOUR('ANALISE AGENTE'!$D7),MINUTE('ANALISE AGENTE'!$D7),0),TIME(HOUR(AEE5),MINUTE(AEE5),0)=TIME(HOUR('ANALISE AGENTE'!$E7),MINUTE('ANALISE AGENTE'!$E7),0)),2,IF(OR(TIME(HOUR(AEE5),MINUTE(AEE5),0)=TIME(HOUR('ANALISE AGENTE'!$F7),MINUTE('ANALISE AGENTE'!$F7),0),TIME(HOUR(AEE5),MINUTE(AEE5),0)=TIME(HOUR('ANALISE AGENTE'!$G7),MINUTE('ANALISE AGENTE'!$G7),0)),3,IF(OR(TIME(HOUR(AEE5),MINUTE(AEE5),0)=TIME(HOUR('ANALISE AGENTE'!$H7),MINUTE('ANALISE AGENTE'!$H7),0),TIME(HOUR(AEE5),MINUTE(AEE5),0)=TIME(HOUR('ANALISE AGENTE'!$I7),MINUTE('ANALISE AGENTE'!$I7),0)),2,0))))</f>
        <v>0</v>
      </c>
      <c r="AEF6" s="30">
        <f>IF(OR(TIME(HOUR(AEF5),MINUTE(AEF5),0)=TIME(HOUR('ANALISE AGENTE'!$C7),MINUTE('ANALISE AGENTE'!$C7),0),TIME(HOUR(AEF5),MINUTE(AEF5),0)=TIME(HOUR('ANALISE AGENTE'!$J7),MINUTE('ANALISE AGENTE'!$J7),0)),1,IF(OR(TIME(HOUR(AEF5),MINUTE(AEF5),0)=TIME(HOUR('ANALISE AGENTE'!$D7),MINUTE('ANALISE AGENTE'!$D7),0),TIME(HOUR(AEF5),MINUTE(AEF5),0)=TIME(HOUR('ANALISE AGENTE'!$E7),MINUTE('ANALISE AGENTE'!$E7),0)),2,IF(OR(TIME(HOUR(AEF5),MINUTE(AEF5),0)=TIME(HOUR('ANALISE AGENTE'!$F7),MINUTE('ANALISE AGENTE'!$F7),0),TIME(HOUR(AEF5),MINUTE(AEF5),0)=TIME(HOUR('ANALISE AGENTE'!$G7),MINUTE('ANALISE AGENTE'!$G7),0)),3,IF(OR(TIME(HOUR(AEF5),MINUTE(AEF5),0)=TIME(HOUR('ANALISE AGENTE'!$H7),MINUTE('ANALISE AGENTE'!$H7),0),TIME(HOUR(AEF5),MINUTE(AEF5),0)=TIME(HOUR('ANALISE AGENTE'!$I7),MINUTE('ANALISE AGENTE'!$I7),0)),2,0))))</f>
        <v>0</v>
      </c>
      <c r="AEG6" s="30">
        <f>IF(OR(TIME(HOUR(AEG5),MINUTE(AEG5),0)=TIME(HOUR('ANALISE AGENTE'!$C7),MINUTE('ANALISE AGENTE'!$C7),0),TIME(HOUR(AEG5),MINUTE(AEG5),0)=TIME(HOUR('ANALISE AGENTE'!$J7),MINUTE('ANALISE AGENTE'!$J7),0)),1,IF(OR(TIME(HOUR(AEG5),MINUTE(AEG5),0)=TIME(HOUR('ANALISE AGENTE'!$D7),MINUTE('ANALISE AGENTE'!$D7),0),TIME(HOUR(AEG5),MINUTE(AEG5),0)=TIME(HOUR('ANALISE AGENTE'!$E7),MINUTE('ANALISE AGENTE'!$E7),0)),2,IF(OR(TIME(HOUR(AEG5),MINUTE(AEG5),0)=TIME(HOUR('ANALISE AGENTE'!$F7),MINUTE('ANALISE AGENTE'!$F7),0),TIME(HOUR(AEG5),MINUTE(AEG5),0)=TIME(HOUR('ANALISE AGENTE'!$G7),MINUTE('ANALISE AGENTE'!$G7),0)),3,IF(OR(TIME(HOUR(AEG5),MINUTE(AEG5),0)=TIME(HOUR('ANALISE AGENTE'!$H7),MINUTE('ANALISE AGENTE'!$H7),0),TIME(HOUR(AEG5),MINUTE(AEG5),0)=TIME(HOUR('ANALISE AGENTE'!$I7),MINUTE('ANALISE AGENTE'!$I7),0)),2,0))))</f>
        <v>0</v>
      </c>
      <c r="AEH6" s="30">
        <f>IF(OR(TIME(HOUR(AEH5),MINUTE(AEH5),0)=TIME(HOUR('ANALISE AGENTE'!$C7),MINUTE('ANALISE AGENTE'!$C7),0),TIME(HOUR(AEH5),MINUTE(AEH5),0)=TIME(HOUR('ANALISE AGENTE'!$J7),MINUTE('ANALISE AGENTE'!$J7),0)),1,IF(OR(TIME(HOUR(AEH5),MINUTE(AEH5),0)=TIME(HOUR('ANALISE AGENTE'!$D7),MINUTE('ANALISE AGENTE'!$D7),0),TIME(HOUR(AEH5),MINUTE(AEH5),0)=TIME(HOUR('ANALISE AGENTE'!$E7),MINUTE('ANALISE AGENTE'!$E7),0)),2,IF(OR(TIME(HOUR(AEH5),MINUTE(AEH5),0)=TIME(HOUR('ANALISE AGENTE'!$F7),MINUTE('ANALISE AGENTE'!$F7),0),TIME(HOUR(AEH5),MINUTE(AEH5),0)=TIME(HOUR('ANALISE AGENTE'!$G7),MINUTE('ANALISE AGENTE'!$G7),0)),3,IF(OR(TIME(HOUR(AEH5),MINUTE(AEH5),0)=TIME(HOUR('ANALISE AGENTE'!$H7),MINUTE('ANALISE AGENTE'!$H7),0),TIME(HOUR(AEH5),MINUTE(AEH5),0)=TIME(HOUR('ANALISE AGENTE'!$I7),MINUTE('ANALISE AGENTE'!$I7),0)),2,0))))</f>
        <v>0</v>
      </c>
      <c r="AEI6" s="30">
        <f>IF(OR(TIME(HOUR(AEI5),MINUTE(AEI5),0)=TIME(HOUR('ANALISE AGENTE'!$C7),MINUTE('ANALISE AGENTE'!$C7),0),TIME(HOUR(AEI5),MINUTE(AEI5),0)=TIME(HOUR('ANALISE AGENTE'!$J7),MINUTE('ANALISE AGENTE'!$J7),0)),1,IF(OR(TIME(HOUR(AEI5),MINUTE(AEI5),0)=TIME(HOUR('ANALISE AGENTE'!$D7),MINUTE('ANALISE AGENTE'!$D7),0),TIME(HOUR(AEI5),MINUTE(AEI5),0)=TIME(HOUR('ANALISE AGENTE'!$E7),MINUTE('ANALISE AGENTE'!$E7),0)),2,IF(OR(TIME(HOUR(AEI5),MINUTE(AEI5),0)=TIME(HOUR('ANALISE AGENTE'!$F7),MINUTE('ANALISE AGENTE'!$F7),0),TIME(HOUR(AEI5),MINUTE(AEI5),0)=TIME(HOUR('ANALISE AGENTE'!$G7),MINUTE('ANALISE AGENTE'!$G7),0)),3,IF(OR(TIME(HOUR(AEI5),MINUTE(AEI5),0)=TIME(HOUR('ANALISE AGENTE'!$H7),MINUTE('ANALISE AGENTE'!$H7),0),TIME(HOUR(AEI5),MINUTE(AEI5),0)=TIME(HOUR('ANALISE AGENTE'!$I7),MINUTE('ANALISE AGENTE'!$I7),0)),2,0))))</f>
        <v>0</v>
      </c>
      <c r="AEJ6" s="30">
        <f>IF(OR(TIME(HOUR(AEJ5),MINUTE(AEJ5),0)=TIME(HOUR('ANALISE AGENTE'!$C7),MINUTE('ANALISE AGENTE'!$C7),0),TIME(HOUR(AEJ5),MINUTE(AEJ5),0)=TIME(HOUR('ANALISE AGENTE'!$J7),MINUTE('ANALISE AGENTE'!$J7),0)),1,IF(OR(TIME(HOUR(AEJ5),MINUTE(AEJ5),0)=TIME(HOUR('ANALISE AGENTE'!$D7),MINUTE('ANALISE AGENTE'!$D7),0),TIME(HOUR(AEJ5),MINUTE(AEJ5),0)=TIME(HOUR('ANALISE AGENTE'!$E7),MINUTE('ANALISE AGENTE'!$E7),0)),2,IF(OR(TIME(HOUR(AEJ5),MINUTE(AEJ5),0)=TIME(HOUR('ANALISE AGENTE'!$F7),MINUTE('ANALISE AGENTE'!$F7),0),TIME(HOUR(AEJ5),MINUTE(AEJ5),0)=TIME(HOUR('ANALISE AGENTE'!$G7),MINUTE('ANALISE AGENTE'!$G7),0)),3,IF(OR(TIME(HOUR(AEJ5),MINUTE(AEJ5),0)=TIME(HOUR('ANALISE AGENTE'!$H7),MINUTE('ANALISE AGENTE'!$H7),0),TIME(HOUR(AEJ5),MINUTE(AEJ5),0)=TIME(HOUR('ANALISE AGENTE'!$I7),MINUTE('ANALISE AGENTE'!$I7),0)),2,0))))</f>
        <v>0</v>
      </c>
      <c r="AEK6" s="30">
        <f>IF(OR(TIME(HOUR(AEK5),MINUTE(AEK5),0)=TIME(HOUR('ANALISE AGENTE'!$C7),MINUTE('ANALISE AGENTE'!$C7),0),TIME(HOUR(AEK5),MINUTE(AEK5),0)=TIME(HOUR('ANALISE AGENTE'!$J7),MINUTE('ANALISE AGENTE'!$J7),0)),1,IF(OR(TIME(HOUR(AEK5),MINUTE(AEK5),0)=TIME(HOUR('ANALISE AGENTE'!$D7),MINUTE('ANALISE AGENTE'!$D7),0),TIME(HOUR(AEK5),MINUTE(AEK5),0)=TIME(HOUR('ANALISE AGENTE'!$E7),MINUTE('ANALISE AGENTE'!$E7),0)),2,IF(OR(TIME(HOUR(AEK5),MINUTE(AEK5),0)=TIME(HOUR('ANALISE AGENTE'!$F7),MINUTE('ANALISE AGENTE'!$F7),0),TIME(HOUR(AEK5),MINUTE(AEK5),0)=TIME(HOUR('ANALISE AGENTE'!$G7),MINUTE('ANALISE AGENTE'!$G7),0)),3,IF(OR(TIME(HOUR(AEK5),MINUTE(AEK5),0)=TIME(HOUR('ANALISE AGENTE'!$H7),MINUTE('ANALISE AGENTE'!$H7),0),TIME(HOUR(AEK5),MINUTE(AEK5),0)=TIME(HOUR('ANALISE AGENTE'!$I7),MINUTE('ANALISE AGENTE'!$I7),0)),2,0))))</f>
        <v>0</v>
      </c>
      <c r="AEL6" s="30">
        <f>IF(OR(TIME(HOUR(AEL5),MINUTE(AEL5),0)=TIME(HOUR('ANALISE AGENTE'!$C7),MINUTE('ANALISE AGENTE'!$C7),0),TIME(HOUR(AEL5),MINUTE(AEL5),0)=TIME(HOUR('ANALISE AGENTE'!$J7),MINUTE('ANALISE AGENTE'!$J7),0)),1,IF(OR(TIME(HOUR(AEL5),MINUTE(AEL5),0)=TIME(HOUR('ANALISE AGENTE'!$D7),MINUTE('ANALISE AGENTE'!$D7),0),TIME(HOUR(AEL5),MINUTE(AEL5),0)=TIME(HOUR('ANALISE AGENTE'!$E7),MINUTE('ANALISE AGENTE'!$E7),0)),2,IF(OR(TIME(HOUR(AEL5),MINUTE(AEL5),0)=TIME(HOUR('ANALISE AGENTE'!$F7),MINUTE('ANALISE AGENTE'!$F7),0),TIME(HOUR(AEL5),MINUTE(AEL5),0)=TIME(HOUR('ANALISE AGENTE'!$G7),MINUTE('ANALISE AGENTE'!$G7),0)),3,IF(OR(TIME(HOUR(AEL5),MINUTE(AEL5),0)=TIME(HOUR('ANALISE AGENTE'!$H7),MINUTE('ANALISE AGENTE'!$H7),0),TIME(HOUR(AEL5),MINUTE(AEL5),0)=TIME(HOUR('ANALISE AGENTE'!$I7),MINUTE('ANALISE AGENTE'!$I7),0)),2,0))))</f>
        <v>0</v>
      </c>
      <c r="AEM6" s="30">
        <f>IF(OR(TIME(HOUR(AEM5),MINUTE(AEM5),0)=TIME(HOUR('ANALISE AGENTE'!$C7),MINUTE('ANALISE AGENTE'!$C7),0),TIME(HOUR(AEM5),MINUTE(AEM5),0)=TIME(HOUR('ANALISE AGENTE'!$J7),MINUTE('ANALISE AGENTE'!$J7),0)),1,IF(OR(TIME(HOUR(AEM5),MINUTE(AEM5),0)=TIME(HOUR('ANALISE AGENTE'!$D7),MINUTE('ANALISE AGENTE'!$D7),0),TIME(HOUR(AEM5),MINUTE(AEM5),0)=TIME(HOUR('ANALISE AGENTE'!$E7),MINUTE('ANALISE AGENTE'!$E7),0)),2,IF(OR(TIME(HOUR(AEM5),MINUTE(AEM5),0)=TIME(HOUR('ANALISE AGENTE'!$F7),MINUTE('ANALISE AGENTE'!$F7),0),TIME(HOUR(AEM5),MINUTE(AEM5),0)=TIME(HOUR('ANALISE AGENTE'!$G7),MINUTE('ANALISE AGENTE'!$G7),0)),3,IF(OR(TIME(HOUR(AEM5),MINUTE(AEM5),0)=TIME(HOUR('ANALISE AGENTE'!$H7),MINUTE('ANALISE AGENTE'!$H7),0),TIME(HOUR(AEM5),MINUTE(AEM5),0)=TIME(HOUR('ANALISE AGENTE'!$I7),MINUTE('ANALISE AGENTE'!$I7),0)),2,0))))</f>
        <v>0</v>
      </c>
      <c r="AEN6" s="30">
        <f>IF(OR(TIME(HOUR(AEN5),MINUTE(AEN5),0)=TIME(HOUR('ANALISE AGENTE'!$C7),MINUTE('ANALISE AGENTE'!$C7),0),TIME(HOUR(AEN5),MINUTE(AEN5),0)=TIME(HOUR('ANALISE AGENTE'!$J7),MINUTE('ANALISE AGENTE'!$J7),0)),1,IF(OR(TIME(HOUR(AEN5),MINUTE(AEN5),0)=TIME(HOUR('ANALISE AGENTE'!$D7),MINUTE('ANALISE AGENTE'!$D7),0),TIME(HOUR(AEN5),MINUTE(AEN5),0)=TIME(HOUR('ANALISE AGENTE'!$E7),MINUTE('ANALISE AGENTE'!$E7),0)),2,IF(OR(TIME(HOUR(AEN5),MINUTE(AEN5),0)=TIME(HOUR('ANALISE AGENTE'!$F7),MINUTE('ANALISE AGENTE'!$F7),0),TIME(HOUR(AEN5),MINUTE(AEN5),0)=TIME(HOUR('ANALISE AGENTE'!$G7),MINUTE('ANALISE AGENTE'!$G7),0)),3,IF(OR(TIME(HOUR(AEN5),MINUTE(AEN5),0)=TIME(HOUR('ANALISE AGENTE'!$H7),MINUTE('ANALISE AGENTE'!$H7),0),TIME(HOUR(AEN5),MINUTE(AEN5),0)=TIME(HOUR('ANALISE AGENTE'!$I7),MINUTE('ANALISE AGENTE'!$I7),0)),2,0))))</f>
        <v>0</v>
      </c>
      <c r="AEO6" s="30">
        <f>IF(OR(TIME(HOUR(AEO5),MINUTE(AEO5),0)=TIME(HOUR('ANALISE AGENTE'!$C7),MINUTE('ANALISE AGENTE'!$C7),0),TIME(HOUR(AEO5),MINUTE(AEO5),0)=TIME(HOUR('ANALISE AGENTE'!$J7),MINUTE('ANALISE AGENTE'!$J7),0)),1,IF(OR(TIME(HOUR(AEO5),MINUTE(AEO5),0)=TIME(HOUR('ANALISE AGENTE'!$D7),MINUTE('ANALISE AGENTE'!$D7),0),TIME(HOUR(AEO5),MINUTE(AEO5),0)=TIME(HOUR('ANALISE AGENTE'!$E7),MINUTE('ANALISE AGENTE'!$E7),0)),2,IF(OR(TIME(HOUR(AEO5),MINUTE(AEO5),0)=TIME(HOUR('ANALISE AGENTE'!$F7),MINUTE('ANALISE AGENTE'!$F7),0),TIME(HOUR(AEO5),MINUTE(AEO5),0)=TIME(HOUR('ANALISE AGENTE'!$G7),MINUTE('ANALISE AGENTE'!$G7),0)),3,IF(OR(TIME(HOUR(AEO5),MINUTE(AEO5),0)=TIME(HOUR('ANALISE AGENTE'!$H7),MINUTE('ANALISE AGENTE'!$H7),0),TIME(HOUR(AEO5),MINUTE(AEO5),0)=TIME(HOUR('ANALISE AGENTE'!$I7),MINUTE('ANALISE AGENTE'!$I7),0)),2,0))))</f>
        <v>0</v>
      </c>
      <c r="AEP6" s="30">
        <f>IF(OR(TIME(HOUR(AEP5),MINUTE(AEP5),0)=TIME(HOUR('ANALISE AGENTE'!$C7),MINUTE('ANALISE AGENTE'!$C7),0),TIME(HOUR(AEP5),MINUTE(AEP5),0)=TIME(HOUR('ANALISE AGENTE'!$J7),MINUTE('ANALISE AGENTE'!$J7),0)),1,IF(OR(TIME(HOUR(AEP5),MINUTE(AEP5),0)=TIME(HOUR('ANALISE AGENTE'!$D7),MINUTE('ANALISE AGENTE'!$D7),0),TIME(HOUR(AEP5),MINUTE(AEP5),0)=TIME(HOUR('ANALISE AGENTE'!$E7),MINUTE('ANALISE AGENTE'!$E7),0)),2,IF(OR(TIME(HOUR(AEP5),MINUTE(AEP5),0)=TIME(HOUR('ANALISE AGENTE'!$F7),MINUTE('ANALISE AGENTE'!$F7),0),TIME(HOUR(AEP5),MINUTE(AEP5),0)=TIME(HOUR('ANALISE AGENTE'!$G7),MINUTE('ANALISE AGENTE'!$G7),0)),3,IF(OR(TIME(HOUR(AEP5),MINUTE(AEP5),0)=TIME(HOUR('ANALISE AGENTE'!$H7),MINUTE('ANALISE AGENTE'!$H7),0),TIME(HOUR(AEP5),MINUTE(AEP5),0)=TIME(HOUR('ANALISE AGENTE'!$I7),MINUTE('ANALISE AGENTE'!$I7),0)),2,0))))</f>
        <v>0</v>
      </c>
      <c r="AEQ6" s="30">
        <f>IF(OR(TIME(HOUR(AEQ5),MINUTE(AEQ5),0)=TIME(HOUR('ANALISE AGENTE'!$C7),MINUTE('ANALISE AGENTE'!$C7),0),TIME(HOUR(AEQ5),MINUTE(AEQ5),0)=TIME(HOUR('ANALISE AGENTE'!$J7),MINUTE('ANALISE AGENTE'!$J7),0)),1,IF(OR(TIME(HOUR(AEQ5),MINUTE(AEQ5),0)=TIME(HOUR('ANALISE AGENTE'!$D7),MINUTE('ANALISE AGENTE'!$D7),0),TIME(HOUR(AEQ5),MINUTE(AEQ5),0)=TIME(HOUR('ANALISE AGENTE'!$E7),MINUTE('ANALISE AGENTE'!$E7),0)),2,IF(OR(TIME(HOUR(AEQ5),MINUTE(AEQ5),0)=TIME(HOUR('ANALISE AGENTE'!$F7),MINUTE('ANALISE AGENTE'!$F7),0),TIME(HOUR(AEQ5),MINUTE(AEQ5),0)=TIME(HOUR('ANALISE AGENTE'!$G7),MINUTE('ANALISE AGENTE'!$G7),0)),3,IF(OR(TIME(HOUR(AEQ5),MINUTE(AEQ5),0)=TIME(HOUR('ANALISE AGENTE'!$H7),MINUTE('ANALISE AGENTE'!$H7),0),TIME(HOUR(AEQ5),MINUTE(AEQ5),0)=TIME(HOUR('ANALISE AGENTE'!$I7),MINUTE('ANALISE AGENTE'!$I7),0)),2,0))))</f>
        <v>0</v>
      </c>
      <c r="AER6" s="30">
        <f>IF(OR(TIME(HOUR(AER5),MINUTE(AER5),0)=TIME(HOUR('ANALISE AGENTE'!$C7),MINUTE('ANALISE AGENTE'!$C7),0),TIME(HOUR(AER5),MINUTE(AER5),0)=TIME(HOUR('ANALISE AGENTE'!$J7),MINUTE('ANALISE AGENTE'!$J7),0)),1,IF(OR(TIME(HOUR(AER5),MINUTE(AER5),0)=TIME(HOUR('ANALISE AGENTE'!$D7),MINUTE('ANALISE AGENTE'!$D7),0),TIME(HOUR(AER5),MINUTE(AER5),0)=TIME(HOUR('ANALISE AGENTE'!$E7),MINUTE('ANALISE AGENTE'!$E7),0)),2,IF(OR(TIME(HOUR(AER5),MINUTE(AER5),0)=TIME(HOUR('ANALISE AGENTE'!$F7),MINUTE('ANALISE AGENTE'!$F7),0),TIME(HOUR(AER5),MINUTE(AER5),0)=TIME(HOUR('ANALISE AGENTE'!$G7),MINUTE('ANALISE AGENTE'!$G7),0)),3,IF(OR(TIME(HOUR(AER5),MINUTE(AER5),0)=TIME(HOUR('ANALISE AGENTE'!$H7),MINUTE('ANALISE AGENTE'!$H7),0),TIME(HOUR(AER5),MINUTE(AER5),0)=TIME(HOUR('ANALISE AGENTE'!$I7),MINUTE('ANALISE AGENTE'!$I7),0)),2,0))))</f>
        <v>0</v>
      </c>
      <c r="AES6" s="30">
        <f>IF(OR(TIME(HOUR(AES5),MINUTE(AES5),0)=TIME(HOUR('ANALISE AGENTE'!$C7),MINUTE('ANALISE AGENTE'!$C7),0),TIME(HOUR(AES5),MINUTE(AES5),0)=TIME(HOUR('ANALISE AGENTE'!$J7),MINUTE('ANALISE AGENTE'!$J7),0)),1,IF(OR(TIME(HOUR(AES5),MINUTE(AES5),0)=TIME(HOUR('ANALISE AGENTE'!$D7),MINUTE('ANALISE AGENTE'!$D7),0),TIME(HOUR(AES5),MINUTE(AES5),0)=TIME(HOUR('ANALISE AGENTE'!$E7),MINUTE('ANALISE AGENTE'!$E7),0)),2,IF(OR(TIME(HOUR(AES5),MINUTE(AES5),0)=TIME(HOUR('ANALISE AGENTE'!$F7),MINUTE('ANALISE AGENTE'!$F7),0),TIME(HOUR(AES5),MINUTE(AES5),0)=TIME(HOUR('ANALISE AGENTE'!$G7),MINUTE('ANALISE AGENTE'!$G7),0)),3,IF(OR(TIME(HOUR(AES5),MINUTE(AES5),0)=TIME(HOUR('ANALISE AGENTE'!$H7),MINUTE('ANALISE AGENTE'!$H7),0),TIME(HOUR(AES5),MINUTE(AES5),0)=TIME(HOUR('ANALISE AGENTE'!$I7),MINUTE('ANALISE AGENTE'!$I7),0)),2,0))))</f>
        <v>0</v>
      </c>
      <c r="AET6" s="30">
        <f>IF(OR(TIME(HOUR(AET5),MINUTE(AET5),0)=TIME(HOUR('ANALISE AGENTE'!$C7),MINUTE('ANALISE AGENTE'!$C7),0),TIME(HOUR(AET5),MINUTE(AET5),0)=TIME(HOUR('ANALISE AGENTE'!$J7),MINUTE('ANALISE AGENTE'!$J7),0)),1,IF(OR(TIME(HOUR(AET5),MINUTE(AET5),0)=TIME(HOUR('ANALISE AGENTE'!$D7),MINUTE('ANALISE AGENTE'!$D7),0),TIME(HOUR(AET5),MINUTE(AET5),0)=TIME(HOUR('ANALISE AGENTE'!$E7),MINUTE('ANALISE AGENTE'!$E7),0)),2,IF(OR(TIME(HOUR(AET5),MINUTE(AET5),0)=TIME(HOUR('ANALISE AGENTE'!$F7),MINUTE('ANALISE AGENTE'!$F7),0),TIME(HOUR(AET5),MINUTE(AET5),0)=TIME(HOUR('ANALISE AGENTE'!$G7),MINUTE('ANALISE AGENTE'!$G7),0)),3,IF(OR(TIME(HOUR(AET5),MINUTE(AET5),0)=TIME(HOUR('ANALISE AGENTE'!$H7),MINUTE('ANALISE AGENTE'!$H7),0),TIME(HOUR(AET5),MINUTE(AET5),0)=TIME(HOUR('ANALISE AGENTE'!$I7),MINUTE('ANALISE AGENTE'!$I7),0)),2,0))))</f>
        <v>0</v>
      </c>
      <c r="AEU6" s="30">
        <f>IF(OR(TIME(HOUR(AEU5),MINUTE(AEU5),0)=TIME(HOUR('ANALISE AGENTE'!$C7),MINUTE('ANALISE AGENTE'!$C7),0),TIME(HOUR(AEU5),MINUTE(AEU5),0)=TIME(HOUR('ANALISE AGENTE'!$J7),MINUTE('ANALISE AGENTE'!$J7),0)),1,IF(OR(TIME(HOUR(AEU5),MINUTE(AEU5),0)=TIME(HOUR('ANALISE AGENTE'!$D7),MINUTE('ANALISE AGENTE'!$D7),0),TIME(HOUR(AEU5),MINUTE(AEU5),0)=TIME(HOUR('ANALISE AGENTE'!$E7),MINUTE('ANALISE AGENTE'!$E7),0)),2,IF(OR(TIME(HOUR(AEU5),MINUTE(AEU5),0)=TIME(HOUR('ANALISE AGENTE'!$F7),MINUTE('ANALISE AGENTE'!$F7),0),TIME(HOUR(AEU5),MINUTE(AEU5),0)=TIME(HOUR('ANALISE AGENTE'!$G7),MINUTE('ANALISE AGENTE'!$G7),0)),3,IF(OR(TIME(HOUR(AEU5),MINUTE(AEU5),0)=TIME(HOUR('ANALISE AGENTE'!$H7),MINUTE('ANALISE AGENTE'!$H7),0),TIME(HOUR(AEU5),MINUTE(AEU5),0)=TIME(HOUR('ANALISE AGENTE'!$I7),MINUTE('ANALISE AGENTE'!$I7),0)),2,0))))</f>
        <v>0</v>
      </c>
      <c r="AEV6" s="30">
        <f>IF(OR(TIME(HOUR(AEV5),MINUTE(AEV5),0)=TIME(HOUR('ANALISE AGENTE'!$C7),MINUTE('ANALISE AGENTE'!$C7),0),TIME(HOUR(AEV5),MINUTE(AEV5),0)=TIME(HOUR('ANALISE AGENTE'!$J7),MINUTE('ANALISE AGENTE'!$J7),0)),1,IF(OR(TIME(HOUR(AEV5),MINUTE(AEV5),0)=TIME(HOUR('ANALISE AGENTE'!$D7),MINUTE('ANALISE AGENTE'!$D7),0),TIME(HOUR(AEV5),MINUTE(AEV5),0)=TIME(HOUR('ANALISE AGENTE'!$E7),MINUTE('ANALISE AGENTE'!$E7),0)),2,IF(OR(TIME(HOUR(AEV5),MINUTE(AEV5),0)=TIME(HOUR('ANALISE AGENTE'!$F7),MINUTE('ANALISE AGENTE'!$F7),0),TIME(HOUR(AEV5),MINUTE(AEV5),0)=TIME(HOUR('ANALISE AGENTE'!$G7),MINUTE('ANALISE AGENTE'!$G7),0)),3,IF(OR(TIME(HOUR(AEV5),MINUTE(AEV5),0)=TIME(HOUR('ANALISE AGENTE'!$H7),MINUTE('ANALISE AGENTE'!$H7),0),TIME(HOUR(AEV5),MINUTE(AEV5),0)=TIME(HOUR('ANALISE AGENTE'!$I7),MINUTE('ANALISE AGENTE'!$I7),0)),2,0))))</f>
        <v>0</v>
      </c>
      <c r="AEW6" s="30">
        <f>IF(OR(TIME(HOUR(AEW5),MINUTE(AEW5),0)=TIME(HOUR('ANALISE AGENTE'!$C7),MINUTE('ANALISE AGENTE'!$C7),0),TIME(HOUR(AEW5),MINUTE(AEW5),0)=TIME(HOUR('ANALISE AGENTE'!$J7),MINUTE('ANALISE AGENTE'!$J7),0)),1,IF(OR(TIME(HOUR(AEW5),MINUTE(AEW5),0)=TIME(HOUR('ANALISE AGENTE'!$D7),MINUTE('ANALISE AGENTE'!$D7),0),TIME(HOUR(AEW5),MINUTE(AEW5),0)=TIME(HOUR('ANALISE AGENTE'!$E7),MINUTE('ANALISE AGENTE'!$E7),0)),2,IF(OR(TIME(HOUR(AEW5),MINUTE(AEW5),0)=TIME(HOUR('ANALISE AGENTE'!$F7),MINUTE('ANALISE AGENTE'!$F7),0),TIME(HOUR(AEW5),MINUTE(AEW5),0)=TIME(HOUR('ANALISE AGENTE'!$G7),MINUTE('ANALISE AGENTE'!$G7),0)),3,IF(OR(TIME(HOUR(AEW5),MINUTE(AEW5),0)=TIME(HOUR('ANALISE AGENTE'!$H7),MINUTE('ANALISE AGENTE'!$H7),0),TIME(HOUR(AEW5),MINUTE(AEW5),0)=TIME(HOUR('ANALISE AGENTE'!$I7),MINUTE('ANALISE AGENTE'!$I7),0)),2,0))))</f>
        <v>0</v>
      </c>
      <c r="AEX6" s="30">
        <f>IF(OR(TIME(HOUR(AEX5),MINUTE(AEX5),0)=TIME(HOUR('ANALISE AGENTE'!$C7),MINUTE('ANALISE AGENTE'!$C7),0),TIME(HOUR(AEX5),MINUTE(AEX5),0)=TIME(HOUR('ANALISE AGENTE'!$J7),MINUTE('ANALISE AGENTE'!$J7),0)),1,IF(OR(TIME(HOUR(AEX5),MINUTE(AEX5),0)=TIME(HOUR('ANALISE AGENTE'!$D7),MINUTE('ANALISE AGENTE'!$D7),0),TIME(HOUR(AEX5),MINUTE(AEX5),0)=TIME(HOUR('ANALISE AGENTE'!$E7),MINUTE('ANALISE AGENTE'!$E7),0)),2,IF(OR(TIME(HOUR(AEX5),MINUTE(AEX5),0)=TIME(HOUR('ANALISE AGENTE'!$F7),MINUTE('ANALISE AGENTE'!$F7),0),TIME(HOUR(AEX5),MINUTE(AEX5),0)=TIME(HOUR('ANALISE AGENTE'!$G7),MINUTE('ANALISE AGENTE'!$G7),0)),3,IF(OR(TIME(HOUR(AEX5),MINUTE(AEX5),0)=TIME(HOUR('ANALISE AGENTE'!$H7),MINUTE('ANALISE AGENTE'!$H7),0),TIME(HOUR(AEX5),MINUTE(AEX5),0)=TIME(HOUR('ANALISE AGENTE'!$I7),MINUTE('ANALISE AGENTE'!$I7),0)),2,0))))</f>
        <v>0</v>
      </c>
      <c r="AEY6" s="30">
        <f>IF(OR(TIME(HOUR(AEY5),MINUTE(AEY5),0)=TIME(HOUR('ANALISE AGENTE'!$C7),MINUTE('ANALISE AGENTE'!$C7),0),TIME(HOUR(AEY5),MINUTE(AEY5),0)=TIME(HOUR('ANALISE AGENTE'!$J7),MINUTE('ANALISE AGENTE'!$J7),0)),1,IF(OR(TIME(HOUR(AEY5),MINUTE(AEY5),0)=TIME(HOUR('ANALISE AGENTE'!$D7),MINUTE('ANALISE AGENTE'!$D7),0),TIME(HOUR(AEY5),MINUTE(AEY5),0)=TIME(HOUR('ANALISE AGENTE'!$E7),MINUTE('ANALISE AGENTE'!$E7),0)),2,IF(OR(TIME(HOUR(AEY5),MINUTE(AEY5),0)=TIME(HOUR('ANALISE AGENTE'!$F7),MINUTE('ANALISE AGENTE'!$F7),0),TIME(HOUR(AEY5),MINUTE(AEY5),0)=TIME(HOUR('ANALISE AGENTE'!$G7),MINUTE('ANALISE AGENTE'!$G7),0)),3,IF(OR(TIME(HOUR(AEY5),MINUTE(AEY5),0)=TIME(HOUR('ANALISE AGENTE'!$H7),MINUTE('ANALISE AGENTE'!$H7),0),TIME(HOUR(AEY5),MINUTE(AEY5),0)=TIME(HOUR('ANALISE AGENTE'!$I7),MINUTE('ANALISE AGENTE'!$I7),0)),2,0))))</f>
        <v>0</v>
      </c>
      <c r="AEZ6" s="30">
        <f>IF(OR(TIME(HOUR(AEZ5),MINUTE(AEZ5),0)=TIME(HOUR('ANALISE AGENTE'!$C7),MINUTE('ANALISE AGENTE'!$C7),0),TIME(HOUR(AEZ5),MINUTE(AEZ5),0)=TIME(HOUR('ANALISE AGENTE'!$J7),MINUTE('ANALISE AGENTE'!$J7),0)),1,IF(OR(TIME(HOUR(AEZ5),MINUTE(AEZ5),0)=TIME(HOUR('ANALISE AGENTE'!$D7),MINUTE('ANALISE AGENTE'!$D7),0),TIME(HOUR(AEZ5),MINUTE(AEZ5),0)=TIME(HOUR('ANALISE AGENTE'!$E7),MINUTE('ANALISE AGENTE'!$E7),0)),2,IF(OR(TIME(HOUR(AEZ5),MINUTE(AEZ5),0)=TIME(HOUR('ANALISE AGENTE'!$F7),MINUTE('ANALISE AGENTE'!$F7),0),TIME(HOUR(AEZ5),MINUTE(AEZ5),0)=TIME(HOUR('ANALISE AGENTE'!$G7),MINUTE('ANALISE AGENTE'!$G7),0)),3,IF(OR(TIME(HOUR(AEZ5),MINUTE(AEZ5),0)=TIME(HOUR('ANALISE AGENTE'!$H7),MINUTE('ANALISE AGENTE'!$H7),0),TIME(HOUR(AEZ5),MINUTE(AEZ5),0)=TIME(HOUR('ANALISE AGENTE'!$I7),MINUTE('ANALISE AGENTE'!$I7),0)),2,0))))</f>
        <v>0</v>
      </c>
      <c r="AFA6" s="30">
        <f>IF(OR(TIME(HOUR(AFA5),MINUTE(AFA5),0)=TIME(HOUR('ANALISE AGENTE'!$C7),MINUTE('ANALISE AGENTE'!$C7),0),TIME(HOUR(AFA5),MINUTE(AFA5),0)=TIME(HOUR('ANALISE AGENTE'!$J7),MINUTE('ANALISE AGENTE'!$J7),0)),1,IF(OR(TIME(HOUR(AFA5),MINUTE(AFA5),0)=TIME(HOUR('ANALISE AGENTE'!$D7),MINUTE('ANALISE AGENTE'!$D7),0),TIME(HOUR(AFA5),MINUTE(AFA5),0)=TIME(HOUR('ANALISE AGENTE'!$E7),MINUTE('ANALISE AGENTE'!$E7),0)),2,IF(OR(TIME(HOUR(AFA5),MINUTE(AFA5),0)=TIME(HOUR('ANALISE AGENTE'!$F7),MINUTE('ANALISE AGENTE'!$F7),0),TIME(HOUR(AFA5),MINUTE(AFA5),0)=TIME(HOUR('ANALISE AGENTE'!$G7),MINUTE('ANALISE AGENTE'!$G7),0)),3,IF(OR(TIME(HOUR(AFA5),MINUTE(AFA5),0)=TIME(HOUR('ANALISE AGENTE'!$H7),MINUTE('ANALISE AGENTE'!$H7),0),TIME(HOUR(AFA5),MINUTE(AFA5),0)=TIME(HOUR('ANALISE AGENTE'!$I7),MINUTE('ANALISE AGENTE'!$I7),0)),2,0))))</f>
        <v>0</v>
      </c>
      <c r="AFB6" s="30">
        <f>IF(OR(TIME(HOUR(AFB5),MINUTE(AFB5),0)=TIME(HOUR('ANALISE AGENTE'!$C7),MINUTE('ANALISE AGENTE'!$C7),0),TIME(HOUR(AFB5),MINUTE(AFB5),0)=TIME(HOUR('ANALISE AGENTE'!$J7),MINUTE('ANALISE AGENTE'!$J7),0)),1,IF(OR(TIME(HOUR(AFB5),MINUTE(AFB5),0)=TIME(HOUR('ANALISE AGENTE'!$D7),MINUTE('ANALISE AGENTE'!$D7),0),TIME(HOUR(AFB5),MINUTE(AFB5),0)=TIME(HOUR('ANALISE AGENTE'!$E7),MINUTE('ANALISE AGENTE'!$E7),0)),2,IF(OR(TIME(HOUR(AFB5),MINUTE(AFB5),0)=TIME(HOUR('ANALISE AGENTE'!$F7),MINUTE('ANALISE AGENTE'!$F7),0),TIME(HOUR(AFB5),MINUTE(AFB5),0)=TIME(HOUR('ANALISE AGENTE'!$G7),MINUTE('ANALISE AGENTE'!$G7),0)),3,IF(OR(TIME(HOUR(AFB5),MINUTE(AFB5),0)=TIME(HOUR('ANALISE AGENTE'!$H7),MINUTE('ANALISE AGENTE'!$H7),0),TIME(HOUR(AFB5),MINUTE(AFB5),0)=TIME(HOUR('ANALISE AGENTE'!$I7),MINUTE('ANALISE AGENTE'!$I7),0)),2,0))))</f>
        <v>0</v>
      </c>
      <c r="AFC6" s="30">
        <f>IF(OR(TIME(HOUR(AFC5),MINUTE(AFC5),0)=TIME(HOUR('ANALISE AGENTE'!$C7),MINUTE('ANALISE AGENTE'!$C7),0),TIME(HOUR(AFC5),MINUTE(AFC5),0)=TIME(HOUR('ANALISE AGENTE'!$J7),MINUTE('ANALISE AGENTE'!$J7),0)),1,IF(OR(TIME(HOUR(AFC5),MINUTE(AFC5),0)=TIME(HOUR('ANALISE AGENTE'!$D7),MINUTE('ANALISE AGENTE'!$D7),0),TIME(HOUR(AFC5),MINUTE(AFC5),0)=TIME(HOUR('ANALISE AGENTE'!$E7),MINUTE('ANALISE AGENTE'!$E7),0)),2,IF(OR(TIME(HOUR(AFC5),MINUTE(AFC5),0)=TIME(HOUR('ANALISE AGENTE'!$F7),MINUTE('ANALISE AGENTE'!$F7),0),TIME(HOUR(AFC5),MINUTE(AFC5),0)=TIME(HOUR('ANALISE AGENTE'!$G7),MINUTE('ANALISE AGENTE'!$G7),0)),3,IF(OR(TIME(HOUR(AFC5),MINUTE(AFC5),0)=TIME(HOUR('ANALISE AGENTE'!$H7),MINUTE('ANALISE AGENTE'!$H7),0),TIME(HOUR(AFC5),MINUTE(AFC5),0)=TIME(HOUR('ANALISE AGENTE'!$I7),MINUTE('ANALISE AGENTE'!$I7),0)),2,0))))</f>
        <v>0</v>
      </c>
      <c r="AFD6" s="30">
        <f>IF(OR(TIME(HOUR(AFD5),MINUTE(AFD5),0)=TIME(HOUR('ANALISE AGENTE'!$C7),MINUTE('ANALISE AGENTE'!$C7),0),TIME(HOUR(AFD5),MINUTE(AFD5),0)=TIME(HOUR('ANALISE AGENTE'!$J7),MINUTE('ANALISE AGENTE'!$J7),0)),1,IF(OR(TIME(HOUR(AFD5),MINUTE(AFD5),0)=TIME(HOUR('ANALISE AGENTE'!$D7),MINUTE('ANALISE AGENTE'!$D7),0),TIME(HOUR(AFD5),MINUTE(AFD5),0)=TIME(HOUR('ANALISE AGENTE'!$E7),MINUTE('ANALISE AGENTE'!$E7),0)),2,IF(OR(TIME(HOUR(AFD5),MINUTE(AFD5),0)=TIME(HOUR('ANALISE AGENTE'!$F7),MINUTE('ANALISE AGENTE'!$F7),0),TIME(HOUR(AFD5),MINUTE(AFD5),0)=TIME(HOUR('ANALISE AGENTE'!$G7),MINUTE('ANALISE AGENTE'!$G7),0)),3,IF(OR(TIME(HOUR(AFD5),MINUTE(AFD5),0)=TIME(HOUR('ANALISE AGENTE'!$H7),MINUTE('ANALISE AGENTE'!$H7),0),TIME(HOUR(AFD5),MINUTE(AFD5),0)=TIME(HOUR('ANALISE AGENTE'!$I7),MINUTE('ANALISE AGENTE'!$I7),0)),2,0))))</f>
        <v>0</v>
      </c>
      <c r="AFE6" s="30">
        <f>IF(OR(TIME(HOUR(AFE5),MINUTE(AFE5),0)=TIME(HOUR('ANALISE AGENTE'!$C7),MINUTE('ANALISE AGENTE'!$C7),0),TIME(HOUR(AFE5),MINUTE(AFE5),0)=TIME(HOUR('ANALISE AGENTE'!$J7),MINUTE('ANALISE AGENTE'!$J7),0)),1,IF(OR(TIME(HOUR(AFE5),MINUTE(AFE5),0)=TIME(HOUR('ANALISE AGENTE'!$D7),MINUTE('ANALISE AGENTE'!$D7),0),TIME(HOUR(AFE5),MINUTE(AFE5),0)=TIME(HOUR('ANALISE AGENTE'!$E7),MINUTE('ANALISE AGENTE'!$E7),0)),2,IF(OR(TIME(HOUR(AFE5),MINUTE(AFE5),0)=TIME(HOUR('ANALISE AGENTE'!$F7),MINUTE('ANALISE AGENTE'!$F7),0),TIME(HOUR(AFE5),MINUTE(AFE5),0)=TIME(HOUR('ANALISE AGENTE'!$G7),MINUTE('ANALISE AGENTE'!$G7),0)),3,IF(OR(TIME(HOUR(AFE5),MINUTE(AFE5),0)=TIME(HOUR('ANALISE AGENTE'!$H7),MINUTE('ANALISE AGENTE'!$H7),0),TIME(HOUR(AFE5),MINUTE(AFE5),0)=TIME(HOUR('ANALISE AGENTE'!$I7),MINUTE('ANALISE AGENTE'!$I7),0)),2,0))))</f>
        <v>0</v>
      </c>
      <c r="AFF6" s="30">
        <f>IF(OR(TIME(HOUR(AFF5),MINUTE(AFF5),0)=TIME(HOUR('ANALISE AGENTE'!$C7),MINUTE('ANALISE AGENTE'!$C7),0),TIME(HOUR(AFF5),MINUTE(AFF5),0)=TIME(HOUR('ANALISE AGENTE'!$J7),MINUTE('ANALISE AGENTE'!$J7),0)),1,IF(OR(TIME(HOUR(AFF5),MINUTE(AFF5),0)=TIME(HOUR('ANALISE AGENTE'!$D7),MINUTE('ANALISE AGENTE'!$D7),0),TIME(HOUR(AFF5),MINUTE(AFF5),0)=TIME(HOUR('ANALISE AGENTE'!$E7),MINUTE('ANALISE AGENTE'!$E7),0)),2,IF(OR(TIME(HOUR(AFF5),MINUTE(AFF5),0)=TIME(HOUR('ANALISE AGENTE'!$F7),MINUTE('ANALISE AGENTE'!$F7),0),TIME(HOUR(AFF5),MINUTE(AFF5),0)=TIME(HOUR('ANALISE AGENTE'!$G7),MINUTE('ANALISE AGENTE'!$G7),0)),3,IF(OR(TIME(HOUR(AFF5),MINUTE(AFF5),0)=TIME(HOUR('ANALISE AGENTE'!$H7),MINUTE('ANALISE AGENTE'!$H7),0),TIME(HOUR(AFF5),MINUTE(AFF5),0)=TIME(HOUR('ANALISE AGENTE'!$I7),MINUTE('ANALISE AGENTE'!$I7),0)),2,0))))</f>
        <v>0</v>
      </c>
      <c r="AFG6" s="30">
        <f>IF(OR(TIME(HOUR(AFG5),MINUTE(AFG5),0)=TIME(HOUR('ANALISE AGENTE'!$C7),MINUTE('ANALISE AGENTE'!$C7),0),TIME(HOUR(AFG5),MINUTE(AFG5),0)=TIME(HOUR('ANALISE AGENTE'!$J7),MINUTE('ANALISE AGENTE'!$J7),0)),1,IF(OR(TIME(HOUR(AFG5),MINUTE(AFG5),0)=TIME(HOUR('ANALISE AGENTE'!$D7),MINUTE('ANALISE AGENTE'!$D7),0),TIME(HOUR(AFG5),MINUTE(AFG5),0)=TIME(HOUR('ANALISE AGENTE'!$E7),MINUTE('ANALISE AGENTE'!$E7),0)),2,IF(OR(TIME(HOUR(AFG5),MINUTE(AFG5),0)=TIME(HOUR('ANALISE AGENTE'!$F7),MINUTE('ANALISE AGENTE'!$F7),0),TIME(HOUR(AFG5),MINUTE(AFG5),0)=TIME(HOUR('ANALISE AGENTE'!$G7),MINUTE('ANALISE AGENTE'!$G7),0)),3,IF(OR(TIME(HOUR(AFG5),MINUTE(AFG5),0)=TIME(HOUR('ANALISE AGENTE'!$H7),MINUTE('ANALISE AGENTE'!$H7),0),TIME(HOUR(AFG5),MINUTE(AFG5),0)=TIME(HOUR('ANALISE AGENTE'!$I7),MINUTE('ANALISE AGENTE'!$I7),0)),2,0))))</f>
        <v>0</v>
      </c>
      <c r="AFH6" s="30">
        <f>IF(OR(TIME(HOUR(AFH5),MINUTE(AFH5),0)=TIME(HOUR('ANALISE AGENTE'!$C7),MINUTE('ANALISE AGENTE'!$C7),0),TIME(HOUR(AFH5),MINUTE(AFH5),0)=TIME(HOUR('ANALISE AGENTE'!$J7),MINUTE('ANALISE AGENTE'!$J7),0)),1,IF(OR(TIME(HOUR(AFH5),MINUTE(AFH5),0)=TIME(HOUR('ANALISE AGENTE'!$D7),MINUTE('ANALISE AGENTE'!$D7),0),TIME(HOUR(AFH5),MINUTE(AFH5),0)=TIME(HOUR('ANALISE AGENTE'!$E7),MINUTE('ANALISE AGENTE'!$E7),0)),2,IF(OR(TIME(HOUR(AFH5),MINUTE(AFH5),0)=TIME(HOUR('ANALISE AGENTE'!$F7),MINUTE('ANALISE AGENTE'!$F7),0),TIME(HOUR(AFH5),MINUTE(AFH5),0)=TIME(HOUR('ANALISE AGENTE'!$G7),MINUTE('ANALISE AGENTE'!$G7),0)),3,IF(OR(TIME(HOUR(AFH5),MINUTE(AFH5),0)=TIME(HOUR('ANALISE AGENTE'!$H7),MINUTE('ANALISE AGENTE'!$H7),0),TIME(HOUR(AFH5),MINUTE(AFH5),0)=TIME(HOUR('ANALISE AGENTE'!$I7),MINUTE('ANALISE AGENTE'!$I7),0)),2,0))))</f>
        <v>0</v>
      </c>
      <c r="AFI6" s="30">
        <f>IF(OR(TIME(HOUR(AFI5),MINUTE(AFI5),0)=TIME(HOUR('ANALISE AGENTE'!$C7),MINUTE('ANALISE AGENTE'!$C7),0),TIME(HOUR(AFI5),MINUTE(AFI5),0)=TIME(HOUR('ANALISE AGENTE'!$J7),MINUTE('ANALISE AGENTE'!$J7),0)),1,IF(OR(TIME(HOUR(AFI5),MINUTE(AFI5),0)=TIME(HOUR('ANALISE AGENTE'!$D7),MINUTE('ANALISE AGENTE'!$D7),0),TIME(HOUR(AFI5),MINUTE(AFI5),0)=TIME(HOUR('ANALISE AGENTE'!$E7),MINUTE('ANALISE AGENTE'!$E7),0)),2,IF(OR(TIME(HOUR(AFI5),MINUTE(AFI5),0)=TIME(HOUR('ANALISE AGENTE'!$F7),MINUTE('ANALISE AGENTE'!$F7),0),TIME(HOUR(AFI5),MINUTE(AFI5),0)=TIME(HOUR('ANALISE AGENTE'!$G7),MINUTE('ANALISE AGENTE'!$G7),0)),3,IF(OR(TIME(HOUR(AFI5),MINUTE(AFI5),0)=TIME(HOUR('ANALISE AGENTE'!$H7),MINUTE('ANALISE AGENTE'!$H7),0),TIME(HOUR(AFI5),MINUTE(AFI5),0)=TIME(HOUR('ANALISE AGENTE'!$I7),MINUTE('ANALISE AGENTE'!$I7),0)),2,0))))</f>
        <v>0</v>
      </c>
      <c r="AFJ6" s="30">
        <f>IF(OR(TIME(HOUR(AFJ5),MINUTE(AFJ5),0)=TIME(HOUR('ANALISE AGENTE'!$C7),MINUTE('ANALISE AGENTE'!$C7),0),TIME(HOUR(AFJ5),MINUTE(AFJ5),0)=TIME(HOUR('ANALISE AGENTE'!$J7),MINUTE('ANALISE AGENTE'!$J7),0)),1,IF(OR(TIME(HOUR(AFJ5),MINUTE(AFJ5),0)=TIME(HOUR('ANALISE AGENTE'!$D7),MINUTE('ANALISE AGENTE'!$D7),0),TIME(HOUR(AFJ5),MINUTE(AFJ5),0)=TIME(HOUR('ANALISE AGENTE'!$E7),MINUTE('ANALISE AGENTE'!$E7),0)),2,IF(OR(TIME(HOUR(AFJ5),MINUTE(AFJ5),0)=TIME(HOUR('ANALISE AGENTE'!$F7),MINUTE('ANALISE AGENTE'!$F7),0),TIME(HOUR(AFJ5),MINUTE(AFJ5),0)=TIME(HOUR('ANALISE AGENTE'!$G7),MINUTE('ANALISE AGENTE'!$G7),0)),3,IF(OR(TIME(HOUR(AFJ5),MINUTE(AFJ5),0)=TIME(HOUR('ANALISE AGENTE'!$H7),MINUTE('ANALISE AGENTE'!$H7),0),TIME(HOUR(AFJ5),MINUTE(AFJ5),0)=TIME(HOUR('ANALISE AGENTE'!$I7),MINUTE('ANALISE AGENTE'!$I7),0)),2,0))))</f>
        <v>0</v>
      </c>
      <c r="AFK6" s="30">
        <f>IF(OR(TIME(HOUR(AFK5),MINUTE(AFK5),0)=TIME(HOUR('ANALISE AGENTE'!$C7),MINUTE('ANALISE AGENTE'!$C7),0),TIME(HOUR(AFK5),MINUTE(AFK5),0)=TIME(HOUR('ANALISE AGENTE'!$J7),MINUTE('ANALISE AGENTE'!$J7),0)),1,IF(OR(TIME(HOUR(AFK5),MINUTE(AFK5),0)=TIME(HOUR('ANALISE AGENTE'!$D7),MINUTE('ANALISE AGENTE'!$D7),0),TIME(HOUR(AFK5),MINUTE(AFK5),0)=TIME(HOUR('ANALISE AGENTE'!$E7),MINUTE('ANALISE AGENTE'!$E7),0)),2,IF(OR(TIME(HOUR(AFK5),MINUTE(AFK5),0)=TIME(HOUR('ANALISE AGENTE'!$F7),MINUTE('ANALISE AGENTE'!$F7),0),TIME(HOUR(AFK5),MINUTE(AFK5),0)=TIME(HOUR('ANALISE AGENTE'!$G7),MINUTE('ANALISE AGENTE'!$G7),0)),3,IF(OR(TIME(HOUR(AFK5),MINUTE(AFK5),0)=TIME(HOUR('ANALISE AGENTE'!$H7),MINUTE('ANALISE AGENTE'!$H7),0),TIME(HOUR(AFK5),MINUTE(AFK5),0)=TIME(HOUR('ANALISE AGENTE'!$I7),MINUTE('ANALISE AGENTE'!$I7),0)),2,0))))</f>
        <v>0</v>
      </c>
      <c r="AFL6" s="30">
        <f>IF(OR(TIME(HOUR(AFL5),MINUTE(AFL5),0)=TIME(HOUR('ANALISE AGENTE'!$C7),MINUTE('ANALISE AGENTE'!$C7),0),TIME(HOUR(AFL5),MINUTE(AFL5),0)=TIME(HOUR('ANALISE AGENTE'!$J7),MINUTE('ANALISE AGENTE'!$J7),0)),1,IF(OR(TIME(HOUR(AFL5),MINUTE(AFL5),0)=TIME(HOUR('ANALISE AGENTE'!$D7),MINUTE('ANALISE AGENTE'!$D7),0),TIME(HOUR(AFL5),MINUTE(AFL5),0)=TIME(HOUR('ANALISE AGENTE'!$E7),MINUTE('ANALISE AGENTE'!$E7),0)),2,IF(OR(TIME(HOUR(AFL5),MINUTE(AFL5),0)=TIME(HOUR('ANALISE AGENTE'!$F7),MINUTE('ANALISE AGENTE'!$F7),0),TIME(HOUR(AFL5),MINUTE(AFL5),0)=TIME(HOUR('ANALISE AGENTE'!$G7),MINUTE('ANALISE AGENTE'!$G7),0)),3,IF(OR(TIME(HOUR(AFL5),MINUTE(AFL5),0)=TIME(HOUR('ANALISE AGENTE'!$H7),MINUTE('ANALISE AGENTE'!$H7),0),TIME(HOUR(AFL5),MINUTE(AFL5),0)=TIME(HOUR('ANALISE AGENTE'!$I7),MINUTE('ANALISE AGENTE'!$I7),0)),2,0))))</f>
        <v>0</v>
      </c>
      <c r="AFM6" s="30">
        <f>IF(OR(TIME(HOUR(AFM5),MINUTE(AFM5),0)=TIME(HOUR('ANALISE AGENTE'!$C7),MINUTE('ANALISE AGENTE'!$C7),0),TIME(HOUR(AFM5),MINUTE(AFM5),0)=TIME(HOUR('ANALISE AGENTE'!$J7),MINUTE('ANALISE AGENTE'!$J7),0)),1,IF(OR(TIME(HOUR(AFM5),MINUTE(AFM5),0)=TIME(HOUR('ANALISE AGENTE'!$D7),MINUTE('ANALISE AGENTE'!$D7),0),TIME(HOUR(AFM5),MINUTE(AFM5),0)=TIME(HOUR('ANALISE AGENTE'!$E7),MINUTE('ANALISE AGENTE'!$E7),0)),2,IF(OR(TIME(HOUR(AFM5),MINUTE(AFM5),0)=TIME(HOUR('ANALISE AGENTE'!$F7),MINUTE('ANALISE AGENTE'!$F7),0),TIME(HOUR(AFM5),MINUTE(AFM5),0)=TIME(HOUR('ANALISE AGENTE'!$G7),MINUTE('ANALISE AGENTE'!$G7),0)),3,IF(OR(TIME(HOUR(AFM5),MINUTE(AFM5),0)=TIME(HOUR('ANALISE AGENTE'!$H7),MINUTE('ANALISE AGENTE'!$H7),0),TIME(HOUR(AFM5),MINUTE(AFM5),0)=TIME(HOUR('ANALISE AGENTE'!$I7),MINUTE('ANALISE AGENTE'!$I7),0)),2,0))))</f>
        <v>0</v>
      </c>
      <c r="AFN6" s="30">
        <f>IF(OR(TIME(HOUR(AFN5),MINUTE(AFN5),0)=TIME(HOUR('ANALISE AGENTE'!$C7),MINUTE('ANALISE AGENTE'!$C7),0),TIME(HOUR(AFN5),MINUTE(AFN5),0)=TIME(HOUR('ANALISE AGENTE'!$J7),MINUTE('ANALISE AGENTE'!$J7),0)),1,IF(OR(TIME(HOUR(AFN5),MINUTE(AFN5),0)=TIME(HOUR('ANALISE AGENTE'!$D7),MINUTE('ANALISE AGENTE'!$D7),0),TIME(HOUR(AFN5),MINUTE(AFN5),0)=TIME(HOUR('ANALISE AGENTE'!$E7),MINUTE('ANALISE AGENTE'!$E7),0)),2,IF(OR(TIME(HOUR(AFN5),MINUTE(AFN5),0)=TIME(HOUR('ANALISE AGENTE'!$F7),MINUTE('ANALISE AGENTE'!$F7),0),TIME(HOUR(AFN5),MINUTE(AFN5),0)=TIME(HOUR('ANALISE AGENTE'!$G7),MINUTE('ANALISE AGENTE'!$G7),0)),3,IF(OR(TIME(HOUR(AFN5),MINUTE(AFN5),0)=TIME(HOUR('ANALISE AGENTE'!$H7),MINUTE('ANALISE AGENTE'!$H7),0),TIME(HOUR(AFN5),MINUTE(AFN5),0)=TIME(HOUR('ANALISE AGENTE'!$I7),MINUTE('ANALISE AGENTE'!$I7),0)),2,0))))</f>
        <v>0</v>
      </c>
      <c r="AFO6" s="30">
        <f>IF(OR(TIME(HOUR(AFO5),MINUTE(AFO5),0)=TIME(HOUR('ANALISE AGENTE'!$C7),MINUTE('ANALISE AGENTE'!$C7),0),TIME(HOUR(AFO5),MINUTE(AFO5),0)=TIME(HOUR('ANALISE AGENTE'!$J7),MINUTE('ANALISE AGENTE'!$J7),0)),1,IF(OR(TIME(HOUR(AFO5),MINUTE(AFO5),0)=TIME(HOUR('ANALISE AGENTE'!$D7),MINUTE('ANALISE AGENTE'!$D7),0),TIME(HOUR(AFO5),MINUTE(AFO5),0)=TIME(HOUR('ANALISE AGENTE'!$E7),MINUTE('ANALISE AGENTE'!$E7),0)),2,IF(OR(TIME(HOUR(AFO5),MINUTE(AFO5),0)=TIME(HOUR('ANALISE AGENTE'!$F7),MINUTE('ANALISE AGENTE'!$F7),0),TIME(HOUR(AFO5),MINUTE(AFO5),0)=TIME(HOUR('ANALISE AGENTE'!$G7),MINUTE('ANALISE AGENTE'!$G7),0)),3,IF(OR(TIME(HOUR(AFO5),MINUTE(AFO5),0)=TIME(HOUR('ANALISE AGENTE'!$H7),MINUTE('ANALISE AGENTE'!$H7),0),TIME(HOUR(AFO5),MINUTE(AFO5),0)=TIME(HOUR('ANALISE AGENTE'!$I7),MINUTE('ANALISE AGENTE'!$I7),0)),2,0))))</f>
        <v>0</v>
      </c>
      <c r="AFP6" s="30">
        <f>IF(OR(TIME(HOUR(AFP5),MINUTE(AFP5),0)=TIME(HOUR('ANALISE AGENTE'!$C7),MINUTE('ANALISE AGENTE'!$C7),0),TIME(HOUR(AFP5),MINUTE(AFP5),0)=TIME(HOUR('ANALISE AGENTE'!$J7),MINUTE('ANALISE AGENTE'!$J7),0)),1,IF(OR(TIME(HOUR(AFP5),MINUTE(AFP5),0)=TIME(HOUR('ANALISE AGENTE'!$D7),MINUTE('ANALISE AGENTE'!$D7),0),TIME(HOUR(AFP5),MINUTE(AFP5),0)=TIME(HOUR('ANALISE AGENTE'!$E7),MINUTE('ANALISE AGENTE'!$E7),0)),2,IF(OR(TIME(HOUR(AFP5),MINUTE(AFP5),0)=TIME(HOUR('ANALISE AGENTE'!$F7),MINUTE('ANALISE AGENTE'!$F7),0),TIME(HOUR(AFP5),MINUTE(AFP5),0)=TIME(HOUR('ANALISE AGENTE'!$G7),MINUTE('ANALISE AGENTE'!$G7),0)),3,IF(OR(TIME(HOUR(AFP5),MINUTE(AFP5),0)=TIME(HOUR('ANALISE AGENTE'!$H7),MINUTE('ANALISE AGENTE'!$H7),0),TIME(HOUR(AFP5),MINUTE(AFP5),0)=TIME(HOUR('ANALISE AGENTE'!$I7),MINUTE('ANALISE AGENTE'!$I7),0)),2,0))))</f>
        <v>0</v>
      </c>
      <c r="AFQ6" s="30">
        <f>IF(OR(TIME(HOUR(AFQ5),MINUTE(AFQ5),0)=TIME(HOUR('ANALISE AGENTE'!$C7),MINUTE('ANALISE AGENTE'!$C7),0),TIME(HOUR(AFQ5),MINUTE(AFQ5),0)=TIME(HOUR('ANALISE AGENTE'!$J7),MINUTE('ANALISE AGENTE'!$J7),0)),1,IF(OR(TIME(HOUR(AFQ5),MINUTE(AFQ5),0)=TIME(HOUR('ANALISE AGENTE'!$D7),MINUTE('ANALISE AGENTE'!$D7),0),TIME(HOUR(AFQ5),MINUTE(AFQ5),0)=TIME(HOUR('ANALISE AGENTE'!$E7),MINUTE('ANALISE AGENTE'!$E7),0)),2,IF(OR(TIME(HOUR(AFQ5),MINUTE(AFQ5),0)=TIME(HOUR('ANALISE AGENTE'!$F7),MINUTE('ANALISE AGENTE'!$F7),0),TIME(HOUR(AFQ5),MINUTE(AFQ5),0)=TIME(HOUR('ANALISE AGENTE'!$G7),MINUTE('ANALISE AGENTE'!$G7),0)),3,IF(OR(TIME(HOUR(AFQ5),MINUTE(AFQ5),0)=TIME(HOUR('ANALISE AGENTE'!$H7),MINUTE('ANALISE AGENTE'!$H7),0),TIME(HOUR(AFQ5),MINUTE(AFQ5),0)=TIME(HOUR('ANALISE AGENTE'!$I7),MINUTE('ANALISE AGENTE'!$I7),0)),2,0))))</f>
        <v>0</v>
      </c>
      <c r="AFR6" s="30">
        <f>IF(OR(TIME(HOUR(AFR5),MINUTE(AFR5),0)=TIME(HOUR('ANALISE AGENTE'!$C7),MINUTE('ANALISE AGENTE'!$C7),0),TIME(HOUR(AFR5),MINUTE(AFR5),0)=TIME(HOUR('ANALISE AGENTE'!$J7),MINUTE('ANALISE AGENTE'!$J7),0)),1,IF(OR(TIME(HOUR(AFR5),MINUTE(AFR5),0)=TIME(HOUR('ANALISE AGENTE'!$D7),MINUTE('ANALISE AGENTE'!$D7),0),TIME(HOUR(AFR5),MINUTE(AFR5),0)=TIME(HOUR('ANALISE AGENTE'!$E7),MINUTE('ANALISE AGENTE'!$E7),0)),2,IF(OR(TIME(HOUR(AFR5),MINUTE(AFR5),0)=TIME(HOUR('ANALISE AGENTE'!$F7),MINUTE('ANALISE AGENTE'!$F7),0),TIME(HOUR(AFR5),MINUTE(AFR5),0)=TIME(HOUR('ANALISE AGENTE'!$G7),MINUTE('ANALISE AGENTE'!$G7),0)),3,IF(OR(TIME(HOUR(AFR5),MINUTE(AFR5),0)=TIME(HOUR('ANALISE AGENTE'!$H7),MINUTE('ANALISE AGENTE'!$H7),0),TIME(HOUR(AFR5),MINUTE(AFR5),0)=TIME(HOUR('ANALISE AGENTE'!$I7),MINUTE('ANALISE AGENTE'!$I7),0)),2,0))))</f>
        <v>0</v>
      </c>
      <c r="AFS6" s="30">
        <f>IF(OR(TIME(HOUR(AFS5),MINUTE(AFS5),0)=TIME(HOUR('ANALISE AGENTE'!$C7),MINUTE('ANALISE AGENTE'!$C7),0),TIME(HOUR(AFS5),MINUTE(AFS5),0)=TIME(HOUR('ANALISE AGENTE'!$J7),MINUTE('ANALISE AGENTE'!$J7),0)),1,IF(OR(TIME(HOUR(AFS5),MINUTE(AFS5),0)=TIME(HOUR('ANALISE AGENTE'!$D7),MINUTE('ANALISE AGENTE'!$D7),0),TIME(HOUR(AFS5),MINUTE(AFS5),0)=TIME(HOUR('ANALISE AGENTE'!$E7),MINUTE('ANALISE AGENTE'!$E7),0)),2,IF(OR(TIME(HOUR(AFS5),MINUTE(AFS5),0)=TIME(HOUR('ANALISE AGENTE'!$F7),MINUTE('ANALISE AGENTE'!$F7),0),TIME(HOUR(AFS5),MINUTE(AFS5),0)=TIME(HOUR('ANALISE AGENTE'!$G7),MINUTE('ANALISE AGENTE'!$G7),0)),3,IF(OR(TIME(HOUR(AFS5),MINUTE(AFS5),0)=TIME(HOUR('ANALISE AGENTE'!$H7),MINUTE('ANALISE AGENTE'!$H7),0),TIME(HOUR(AFS5),MINUTE(AFS5),0)=TIME(HOUR('ANALISE AGENTE'!$I7),MINUTE('ANALISE AGENTE'!$I7),0)),2,0))))</f>
        <v>0</v>
      </c>
      <c r="AFT6" s="30">
        <f>IF(OR(TIME(HOUR(AFT5),MINUTE(AFT5),0)=TIME(HOUR('ANALISE AGENTE'!$C7),MINUTE('ANALISE AGENTE'!$C7),0),TIME(HOUR(AFT5),MINUTE(AFT5),0)=TIME(HOUR('ANALISE AGENTE'!$J7),MINUTE('ANALISE AGENTE'!$J7),0)),1,IF(OR(TIME(HOUR(AFT5),MINUTE(AFT5),0)=TIME(HOUR('ANALISE AGENTE'!$D7),MINUTE('ANALISE AGENTE'!$D7),0),TIME(HOUR(AFT5),MINUTE(AFT5),0)=TIME(HOUR('ANALISE AGENTE'!$E7),MINUTE('ANALISE AGENTE'!$E7),0)),2,IF(OR(TIME(HOUR(AFT5),MINUTE(AFT5),0)=TIME(HOUR('ANALISE AGENTE'!$F7),MINUTE('ANALISE AGENTE'!$F7),0),TIME(HOUR(AFT5),MINUTE(AFT5),0)=TIME(HOUR('ANALISE AGENTE'!$G7),MINUTE('ANALISE AGENTE'!$G7),0)),3,IF(OR(TIME(HOUR(AFT5),MINUTE(AFT5),0)=TIME(HOUR('ANALISE AGENTE'!$H7),MINUTE('ANALISE AGENTE'!$H7),0),TIME(HOUR(AFT5),MINUTE(AFT5),0)=TIME(HOUR('ANALISE AGENTE'!$I7),MINUTE('ANALISE AGENTE'!$I7),0)),2,0))))</f>
        <v>0</v>
      </c>
      <c r="AFU6" s="30">
        <f>IF(OR(TIME(HOUR(AFU5),MINUTE(AFU5),0)=TIME(HOUR('ANALISE AGENTE'!$C7),MINUTE('ANALISE AGENTE'!$C7),0),TIME(HOUR(AFU5),MINUTE(AFU5),0)=TIME(HOUR('ANALISE AGENTE'!$J7),MINUTE('ANALISE AGENTE'!$J7),0)),1,IF(OR(TIME(HOUR(AFU5),MINUTE(AFU5),0)=TIME(HOUR('ANALISE AGENTE'!$D7),MINUTE('ANALISE AGENTE'!$D7),0),TIME(HOUR(AFU5),MINUTE(AFU5),0)=TIME(HOUR('ANALISE AGENTE'!$E7),MINUTE('ANALISE AGENTE'!$E7),0)),2,IF(OR(TIME(HOUR(AFU5),MINUTE(AFU5),0)=TIME(HOUR('ANALISE AGENTE'!$F7),MINUTE('ANALISE AGENTE'!$F7),0),TIME(HOUR(AFU5),MINUTE(AFU5),0)=TIME(HOUR('ANALISE AGENTE'!$G7),MINUTE('ANALISE AGENTE'!$G7),0)),3,IF(OR(TIME(HOUR(AFU5),MINUTE(AFU5),0)=TIME(HOUR('ANALISE AGENTE'!$H7),MINUTE('ANALISE AGENTE'!$H7),0),TIME(HOUR(AFU5),MINUTE(AFU5),0)=TIME(HOUR('ANALISE AGENTE'!$I7),MINUTE('ANALISE AGENTE'!$I7),0)),2,0))))</f>
        <v>0</v>
      </c>
      <c r="AFV6" s="30">
        <f>IF(OR(TIME(HOUR(AFV5),MINUTE(AFV5),0)=TIME(HOUR('ANALISE AGENTE'!$C7),MINUTE('ANALISE AGENTE'!$C7),0),TIME(HOUR(AFV5),MINUTE(AFV5),0)=TIME(HOUR('ANALISE AGENTE'!$J7),MINUTE('ANALISE AGENTE'!$J7),0)),1,IF(OR(TIME(HOUR(AFV5),MINUTE(AFV5),0)=TIME(HOUR('ANALISE AGENTE'!$D7),MINUTE('ANALISE AGENTE'!$D7),0),TIME(HOUR(AFV5),MINUTE(AFV5),0)=TIME(HOUR('ANALISE AGENTE'!$E7),MINUTE('ANALISE AGENTE'!$E7),0)),2,IF(OR(TIME(HOUR(AFV5),MINUTE(AFV5),0)=TIME(HOUR('ANALISE AGENTE'!$F7),MINUTE('ANALISE AGENTE'!$F7),0),TIME(HOUR(AFV5),MINUTE(AFV5),0)=TIME(HOUR('ANALISE AGENTE'!$G7),MINUTE('ANALISE AGENTE'!$G7),0)),3,IF(OR(TIME(HOUR(AFV5),MINUTE(AFV5),0)=TIME(HOUR('ANALISE AGENTE'!$H7),MINUTE('ANALISE AGENTE'!$H7),0),TIME(HOUR(AFV5),MINUTE(AFV5),0)=TIME(HOUR('ANALISE AGENTE'!$I7),MINUTE('ANALISE AGENTE'!$I7),0)),2,0))))</f>
        <v>0</v>
      </c>
      <c r="AFW6" s="30">
        <f>IF(OR(TIME(HOUR(AFW5),MINUTE(AFW5),0)=TIME(HOUR('ANALISE AGENTE'!$C7),MINUTE('ANALISE AGENTE'!$C7),0),TIME(HOUR(AFW5),MINUTE(AFW5),0)=TIME(HOUR('ANALISE AGENTE'!$J7),MINUTE('ANALISE AGENTE'!$J7),0)),1,IF(OR(TIME(HOUR(AFW5),MINUTE(AFW5),0)=TIME(HOUR('ANALISE AGENTE'!$D7),MINUTE('ANALISE AGENTE'!$D7),0),TIME(HOUR(AFW5),MINUTE(AFW5),0)=TIME(HOUR('ANALISE AGENTE'!$E7),MINUTE('ANALISE AGENTE'!$E7),0)),2,IF(OR(TIME(HOUR(AFW5),MINUTE(AFW5),0)=TIME(HOUR('ANALISE AGENTE'!$F7),MINUTE('ANALISE AGENTE'!$F7),0),TIME(HOUR(AFW5),MINUTE(AFW5),0)=TIME(HOUR('ANALISE AGENTE'!$G7),MINUTE('ANALISE AGENTE'!$G7),0)),3,IF(OR(TIME(HOUR(AFW5),MINUTE(AFW5),0)=TIME(HOUR('ANALISE AGENTE'!$H7),MINUTE('ANALISE AGENTE'!$H7),0),TIME(HOUR(AFW5),MINUTE(AFW5),0)=TIME(HOUR('ANALISE AGENTE'!$I7),MINUTE('ANALISE AGENTE'!$I7),0)),2,0))))</f>
        <v>0</v>
      </c>
      <c r="AFX6" s="30">
        <f>IF(OR(TIME(HOUR(AFX5),MINUTE(AFX5),0)=TIME(HOUR('ANALISE AGENTE'!$C7),MINUTE('ANALISE AGENTE'!$C7),0),TIME(HOUR(AFX5),MINUTE(AFX5),0)=TIME(HOUR('ANALISE AGENTE'!$J7),MINUTE('ANALISE AGENTE'!$J7),0)),1,IF(OR(TIME(HOUR(AFX5),MINUTE(AFX5),0)=TIME(HOUR('ANALISE AGENTE'!$D7),MINUTE('ANALISE AGENTE'!$D7),0),TIME(HOUR(AFX5),MINUTE(AFX5),0)=TIME(HOUR('ANALISE AGENTE'!$E7),MINUTE('ANALISE AGENTE'!$E7),0)),2,IF(OR(TIME(HOUR(AFX5),MINUTE(AFX5),0)=TIME(HOUR('ANALISE AGENTE'!$F7),MINUTE('ANALISE AGENTE'!$F7),0),TIME(HOUR(AFX5),MINUTE(AFX5),0)=TIME(HOUR('ANALISE AGENTE'!$G7),MINUTE('ANALISE AGENTE'!$G7),0)),3,IF(OR(TIME(HOUR(AFX5),MINUTE(AFX5),0)=TIME(HOUR('ANALISE AGENTE'!$H7),MINUTE('ANALISE AGENTE'!$H7),0),TIME(HOUR(AFX5),MINUTE(AFX5),0)=TIME(HOUR('ANALISE AGENTE'!$I7),MINUTE('ANALISE AGENTE'!$I7),0)),2,0))))</f>
        <v>0</v>
      </c>
      <c r="AFY6" s="30">
        <f>IF(OR(TIME(HOUR(AFY5),MINUTE(AFY5),0)=TIME(HOUR('ANALISE AGENTE'!$C7),MINUTE('ANALISE AGENTE'!$C7),0),TIME(HOUR(AFY5),MINUTE(AFY5),0)=TIME(HOUR('ANALISE AGENTE'!$J7),MINUTE('ANALISE AGENTE'!$J7),0)),1,IF(OR(TIME(HOUR(AFY5),MINUTE(AFY5),0)=TIME(HOUR('ANALISE AGENTE'!$D7),MINUTE('ANALISE AGENTE'!$D7),0),TIME(HOUR(AFY5),MINUTE(AFY5),0)=TIME(HOUR('ANALISE AGENTE'!$E7),MINUTE('ANALISE AGENTE'!$E7),0)),2,IF(OR(TIME(HOUR(AFY5),MINUTE(AFY5),0)=TIME(HOUR('ANALISE AGENTE'!$F7),MINUTE('ANALISE AGENTE'!$F7),0),TIME(HOUR(AFY5),MINUTE(AFY5),0)=TIME(HOUR('ANALISE AGENTE'!$G7),MINUTE('ANALISE AGENTE'!$G7),0)),3,IF(OR(TIME(HOUR(AFY5),MINUTE(AFY5),0)=TIME(HOUR('ANALISE AGENTE'!$H7),MINUTE('ANALISE AGENTE'!$H7),0),TIME(HOUR(AFY5),MINUTE(AFY5),0)=TIME(HOUR('ANALISE AGENTE'!$I7),MINUTE('ANALISE AGENTE'!$I7),0)),2,0))))</f>
        <v>0</v>
      </c>
      <c r="AFZ6" s="30">
        <f>IF(OR(TIME(HOUR(AFZ5),MINUTE(AFZ5),0)=TIME(HOUR('ANALISE AGENTE'!$C7),MINUTE('ANALISE AGENTE'!$C7),0),TIME(HOUR(AFZ5),MINUTE(AFZ5),0)=TIME(HOUR('ANALISE AGENTE'!$J7),MINUTE('ANALISE AGENTE'!$J7),0)),1,IF(OR(TIME(HOUR(AFZ5),MINUTE(AFZ5),0)=TIME(HOUR('ANALISE AGENTE'!$D7),MINUTE('ANALISE AGENTE'!$D7),0),TIME(HOUR(AFZ5),MINUTE(AFZ5),0)=TIME(HOUR('ANALISE AGENTE'!$E7),MINUTE('ANALISE AGENTE'!$E7),0)),2,IF(OR(TIME(HOUR(AFZ5),MINUTE(AFZ5),0)=TIME(HOUR('ANALISE AGENTE'!$F7),MINUTE('ANALISE AGENTE'!$F7),0),TIME(HOUR(AFZ5),MINUTE(AFZ5),0)=TIME(HOUR('ANALISE AGENTE'!$G7),MINUTE('ANALISE AGENTE'!$G7),0)),3,IF(OR(TIME(HOUR(AFZ5),MINUTE(AFZ5),0)=TIME(HOUR('ANALISE AGENTE'!$H7),MINUTE('ANALISE AGENTE'!$H7),0),TIME(HOUR(AFZ5),MINUTE(AFZ5),0)=TIME(HOUR('ANALISE AGENTE'!$I7),MINUTE('ANALISE AGENTE'!$I7),0)),2,0))))</f>
        <v>0</v>
      </c>
      <c r="AGA6" s="30">
        <f>IF(OR(TIME(HOUR(AGA5),MINUTE(AGA5),0)=TIME(HOUR('ANALISE AGENTE'!$C7),MINUTE('ANALISE AGENTE'!$C7),0),TIME(HOUR(AGA5),MINUTE(AGA5),0)=TIME(HOUR('ANALISE AGENTE'!$J7),MINUTE('ANALISE AGENTE'!$J7),0)),1,IF(OR(TIME(HOUR(AGA5),MINUTE(AGA5),0)=TIME(HOUR('ANALISE AGENTE'!$D7),MINUTE('ANALISE AGENTE'!$D7),0),TIME(HOUR(AGA5),MINUTE(AGA5),0)=TIME(HOUR('ANALISE AGENTE'!$E7),MINUTE('ANALISE AGENTE'!$E7),0)),2,IF(OR(TIME(HOUR(AGA5),MINUTE(AGA5),0)=TIME(HOUR('ANALISE AGENTE'!$F7),MINUTE('ANALISE AGENTE'!$F7),0),TIME(HOUR(AGA5),MINUTE(AGA5),0)=TIME(HOUR('ANALISE AGENTE'!$G7),MINUTE('ANALISE AGENTE'!$G7),0)),3,IF(OR(TIME(HOUR(AGA5),MINUTE(AGA5),0)=TIME(HOUR('ANALISE AGENTE'!$H7),MINUTE('ANALISE AGENTE'!$H7),0),TIME(HOUR(AGA5),MINUTE(AGA5),0)=TIME(HOUR('ANALISE AGENTE'!$I7),MINUTE('ANALISE AGENTE'!$I7),0)),2,0))))</f>
        <v>0</v>
      </c>
      <c r="AGB6" s="30">
        <f>IF(OR(TIME(HOUR(AGB5),MINUTE(AGB5),0)=TIME(HOUR('ANALISE AGENTE'!$C7),MINUTE('ANALISE AGENTE'!$C7),0),TIME(HOUR(AGB5),MINUTE(AGB5),0)=TIME(HOUR('ANALISE AGENTE'!$J7),MINUTE('ANALISE AGENTE'!$J7),0)),1,IF(OR(TIME(HOUR(AGB5),MINUTE(AGB5),0)=TIME(HOUR('ANALISE AGENTE'!$D7),MINUTE('ANALISE AGENTE'!$D7),0),TIME(HOUR(AGB5),MINUTE(AGB5),0)=TIME(HOUR('ANALISE AGENTE'!$E7),MINUTE('ANALISE AGENTE'!$E7),0)),2,IF(OR(TIME(HOUR(AGB5),MINUTE(AGB5),0)=TIME(HOUR('ANALISE AGENTE'!$F7),MINUTE('ANALISE AGENTE'!$F7),0),TIME(HOUR(AGB5),MINUTE(AGB5),0)=TIME(HOUR('ANALISE AGENTE'!$G7),MINUTE('ANALISE AGENTE'!$G7),0)),3,IF(OR(TIME(HOUR(AGB5),MINUTE(AGB5),0)=TIME(HOUR('ANALISE AGENTE'!$H7),MINUTE('ANALISE AGENTE'!$H7),0),TIME(HOUR(AGB5),MINUTE(AGB5),0)=TIME(HOUR('ANALISE AGENTE'!$I7),MINUTE('ANALISE AGENTE'!$I7),0)),2,0))))</f>
        <v>0</v>
      </c>
      <c r="AGC6" s="30">
        <f>IF(OR(TIME(HOUR(AGC5),MINUTE(AGC5),0)=TIME(HOUR('ANALISE AGENTE'!$C7),MINUTE('ANALISE AGENTE'!$C7),0),TIME(HOUR(AGC5),MINUTE(AGC5),0)=TIME(HOUR('ANALISE AGENTE'!$J7),MINUTE('ANALISE AGENTE'!$J7),0)),1,IF(OR(TIME(HOUR(AGC5),MINUTE(AGC5),0)=TIME(HOUR('ANALISE AGENTE'!$D7),MINUTE('ANALISE AGENTE'!$D7),0),TIME(HOUR(AGC5),MINUTE(AGC5),0)=TIME(HOUR('ANALISE AGENTE'!$E7),MINUTE('ANALISE AGENTE'!$E7),0)),2,IF(OR(TIME(HOUR(AGC5),MINUTE(AGC5),0)=TIME(HOUR('ANALISE AGENTE'!$F7),MINUTE('ANALISE AGENTE'!$F7),0),TIME(HOUR(AGC5),MINUTE(AGC5),0)=TIME(HOUR('ANALISE AGENTE'!$G7),MINUTE('ANALISE AGENTE'!$G7),0)),3,IF(OR(TIME(HOUR(AGC5),MINUTE(AGC5),0)=TIME(HOUR('ANALISE AGENTE'!$H7),MINUTE('ANALISE AGENTE'!$H7),0),TIME(HOUR(AGC5),MINUTE(AGC5),0)=TIME(HOUR('ANALISE AGENTE'!$I7),MINUTE('ANALISE AGENTE'!$I7),0)),2,0))))</f>
        <v>0</v>
      </c>
      <c r="AGD6" s="30">
        <f>IF(OR(TIME(HOUR(AGD5),MINUTE(AGD5),0)=TIME(HOUR('ANALISE AGENTE'!$C7),MINUTE('ANALISE AGENTE'!$C7),0),TIME(HOUR(AGD5),MINUTE(AGD5),0)=TIME(HOUR('ANALISE AGENTE'!$J7),MINUTE('ANALISE AGENTE'!$J7),0)),1,IF(OR(TIME(HOUR(AGD5),MINUTE(AGD5),0)=TIME(HOUR('ANALISE AGENTE'!$D7),MINUTE('ANALISE AGENTE'!$D7),0),TIME(HOUR(AGD5),MINUTE(AGD5),0)=TIME(HOUR('ANALISE AGENTE'!$E7),MINUTE('ANALISE AGENTE'!$E7),0)),2,IF(OR(TIME(HOUR(AGD5),MINUTE(AGD5),0)=TIME(HOUR('ANALISE AGENTE'!$F7),MINUTE('ANALISE AGENTE'!$F7),0),TIME(HOUR(AGD5),MINUTE(AGD5),0)=TIME(HOUR('ANALISE AGENTE'!$G7),MINUTE('ANALISE AGENTE'!$G7),0)),3,IF(OR(TIME(HOUR(AGD5),MINUTE(AGD5),0)=TIME(HOUR('ANALISE AGENTE'!$H7),MINUTE('ANALISE AGENTE'!$H7),0),TIME(HOUR(AGD5),MINUTE(AGD5),0)=TIME(HOUR('ANALISE AGENTE'!$I7),MINUTE('ANALISE AGENTE'!$I7),0)),2,0))))</f>
        <v>0</v>
      </c>
      <c r="AGE6" s="30">
        <f>IF(OR(TIME(HOUR(AGE5),MINUTE(AGE5),0)=TIME(HOUR('ANALISE AGENTE'!$C7),MINUTE('ANALISE AGENTE'!$C7),0),TIME(HOUR(AGE5),MINUTE(AGE5),0)=TIME(HOUR('ANALISE AGENTE'!$J7),MINUTE('ANALISE AGENTE'!$J7),0)),1,IF(OR(TIME(HOUR(AGE5),MINUTE(AGE5),0)=TIME(HOUR('ANALISE AGENTE'!$D7),MINUTE('ANALISE AGENTE'!$D7),0),TIME(HOUR(AGE5),MINUTE(AGE5),0)=TIME(HOUR('ANALISE AGENTE'!$E7),MINUTE('ANALISE AGENTE'!$E7),0)),2,IF(OR(TIME(HOUR(AGE5),MINUTE(AGE5),0)=TIME(HOUR('ANALISE AGENTE'!$F7),MINUTE('ANALISE AGENTE'!$F7),0),TIME(HOUR(AGE5),MINUTE(AGE5),0)=TIME(HOUR('ANALISE AGENTE'!$G7),MINUTE('ANALISE AGENTE'!$G7),0)),3,IF(OR(TIME(HOUR(AGE5),MINUTE(AGE5),0)=TIME(HOUR('ANALISE AGENTE'!$H7),MINUTE('ANALISE AGENTE'!$H7),0),TIME(HOUR(AGE5),MINUTE(AGE5),0)=TIME(HOUR('ANALISE AGENTE'!$I7),MINUTE('ANALISE AGENTE'!$I7),0)),2,0))))</f>
        <v>0</v>
      </c>
      <c r="AGF6" s="30">
        <f>IF(OR(TIME(HOUR(AGF5),MINUTE(AGF5),0)=TIME(HOUR('ANALISE AGENTE'!$C7),MINUTE('ANALISE AGENTE'!$C7),0),TIME(HOUR(AGF5),MINUTE(AGF5),0)=TIME(HOUR('ANALISE AGENTE'!$J7),MINUTE('ANALISE AGENTE'!$J7),0)),1,IF(OR(TIME(HOUR(AGF5),MINUTE(AGF5),0)=TIME(HOUR('ANALISE AGENTE'!$D7),MINUTE('ANALISE AGENTE'!$D7),0),TIME(HOUR(AGF5),MINUTE(AGF5),0)=TIME(HOUR('ANALISE AGENTE'!$E7),MINUTE('ANALISE AGENTE'!$E7),0)),2,IF(OR(TIME(HOUR(AGF5),MINUTE(AGF5),0)=TIME(HOUR('ANALISE AGENTE'!$F7),MINUTE('ANALISE AGENTE'!$F7),0),TIME(HOUR(AGF5),MINUTE(AGF5),0)=TIME(HOUR('ANALISE AGENTE'!$G7),MINUTE('ANALISE AGENTE'!$G7),0)),3,IF(OR(TIME(HOUR(AGF5),MINUTE(AGF5),0)=TIME(HOUR('ANALISE AGENTE'!$H7),MINUTE('ANALISE AGENTE'!$H7),0),TIME(HOUR(AGF5),MINUTE(AGF5),0)=TIME(HOUR('ANALISE AGENTE'!$I7),MINUTE('ANALISE AGENTE'!$I7),0)),2,0))))</f>
        <v>0</v>
      </c>
      <c r="AGG6" s="30">
        <f>IF(OR(TIME(HOUR(AGG5),MINUTE(AGG5),0)=TIME(HOUR('ANALISE AGENTE'!$C7),MINUTE('ANALISE AGENTE'!$C7),0),TIME(HOUR(AGG5),MINUTE(AGG5),0)=TIME(HOUR('ANALISE AGENTE'!$J7),MINUTE('ANALISE AGENTE'!$J7),0)),1,IF(OR(TIME(HOUR(AGG5),MINUTE(AGG5),0)=TIME(HOUR('ANALISE AGENTE'!$D7),MINUTE('ANALISE AGENTE'!$D7),0),TIME(HOUR(AGG5),MINUTE(AGG5),0)=TIME(HOUR('ANALISE AGENTE'!$E7),MINUTE('ANALISE AGENTE'!$E7),0)),2,IF(OR(TIME(HOUR(AGG5),MINUTE(AGG5),0)=TIME(HOUR('ANALISE AGENTE'!$F7),MINUTE('ANALISE AGENTE'!$F7),0),TIME(HOUR(AGG5),MINUTE(AGG5),0)=TIME(HOUR('ANALISE AGENTE'!$G7),MINUTE('ANALISE AGENTE'!$G7),0)),3,IF(OR(TIME(HOUR(AGG5),MINUTE(AGG5),0)=TIME(HOUR('ANALISE AGENTE'!$H7),MINUTE('ANALISE AGENTE'!$H7),0),TIME(HOUR(AGG5),MINUTE(AGG5),0)=TIME(HOUR('ANALISE AGENTE'!$I7),MINUTE('ANALISE AGENTE'!$I7),0)),2,0))))</f>
        <v>0</v>
      </c>
      <c r="AGH6" s="30">
        <f>IF(OR(TIME(HOUR(AGH5),MINUTE(AGH5),0)=TIME(HOUR('ANALISE AGENTE'!$C7),MINUTE('ANALISE AGENTE'!$C7),0),TIME(HOUR(AGH5),MINUTE(AGH5),0)=TIME(HOUR('ANALISE AGENTE'!$J7),MINUTE('ANALISE AGENTE'!$J7),0)),1,IF(OR(TIME(HOUR(AGH5),MINUTE(AGH5),0)=TIME(HOUR('ANALISE AGENTE'!$D7),MINUTE('ANALISE AGENTE'!$D7),0),TIME(HOUR(AGH5),MINUTE(AGH5),0)=TIME(HOUR('ANALISE AGENTE'!$E7),MINUTE('ANALISE AGENTE'!$E7),0)),2,IF(OR(TIME(HOUR(AGH5),MINUTE(AGH5),0)=TIME(HOUR('ANALISE AGENTE'!$F7),MINUTE('ANALISE AGENTE'!$F7),0),TIME(HOUR(AGH5),MINUTE(AGH5),0)=TIME(HOUR('ANALISE AGENTE'!$G7),MINUTE('ANALISE AGENTE'!$G7),0)),3,IF(OR(TIME(HOUR(AGH5),MINUTE(AGH5),0)=TIME(HOUR('ANALISE AGENTE'!$H7),MINUTE('ANALISE AGENTE'!$H7),0),TIME(HOUR(AGH5),MINUTE(AGH5),0)=TIME(HOUR('ANALISE AGENTE'!$I7),MINUTE('ANALISE AGENTE'!$I7),0)),2,0))))</f>
        <v>0</v>
      </c>
      <c r="AGI6" s="30">
        <f>IF(OR(TIME(HOUR(AGI5),MINUTE(AGI5),0)=TIME(HOUR('ANALISE AGENTE'!$C7),MINUTE('ANALISE AGENTE'!$C7),0),TIME(HOUR(AGI5),MINUTE(AGI5),0)=TIME(HOUR('ANALISE AGENTE'!$J7),MINUTE('ANALISE AGENTE'!$J7),0)),1,IF(OR(TIME(HOUR(AGI5),MINUTE(AGI5),0)=TIME(HOUR('ANALISE AGENTE'!$D7),MINUTE('ANALISE AGENTE'!$D7),0),TIME(HOUR(AGI5),MINUTE(AGI5),0)=TIME(HOUR('ANALISE AGENTE'!$E7),MINUTE('ANALISE AGENTE'!$E7),0)),2,IF(OR(TIME(HOUR(AGI5),MINUTE(AGI5),0)=TIME(HOUR('ANALISE AGENTE'!$F7),MINUTE('ANALISE AGENTE'!$F7),0),TIME(HOUR(AGI5),MINUTE(AGI5),0)=TIME(HOUR('ANALISE AGENTE'!$G7),MINUTE('ANALISE AGENTE'!$G7),0)),3,IF(OR(TIME(HOUR(AGI5),MINUTE(AGI5),0)=TIME(HOUR('ANALISE AGENTE'!$H7),MINUTE('ANALISE AGENTE'!$H7),0),TIME(HOUR(AGI5),MINUTE(AGI5),0)=TIME(HOUR('ANALISE AGENTE'!$I7),MINUTE('ANALISE AGENTE'!$I7),0)),2,0))))</f>
        <v>0</v>
      </c>
      <c r="AGJ6" s="30">
        <f>IF(OR(TIME(HOUR(AGJ5),MINUTE(AGJ5),0)=TIME(HOUR('ANALISE AGENTE'!$C7),MINUTE('ANALISE AGENTE'!$C7),0),TIME(HOUR(AGJ5),MINUTE(AGJ5),0)=TIME(HOUR('ANALISE AGENTE'!$J7),MINUTE('ANALISE AGENTE'!$J7),0)),1,IF(OR(TIME(HOUR(AGJ5),MINUTE(AGJ5),0)=TIME(HOUR('ANALISE AGENTE'!$D7),MINUTE('ANALISE AGENTE'!$D7),0),TIME(HOUR(AGJ5),MINUTE(AGJ5),0)=TIME(HOUR('ANALISE AGENTE'!$E7),MINUTE('ANALISE AGENTE'!$E7),0)),2,IF(OR(TIME(HOUR(AGJ5),MINUTE(AGJ5),0)=TIME(HOUR('ANALISE AGENTE'!$F7),MINUTE('ANALISE AGENTE'!$F7),0),TIME(HOUR(AGJ5),MINUTE(AGJ5),0)=TIME(HOUR('ANALISE AGENTE'!$G7),MINUTE('ANALISE AGENTE'!$G7),0)),3,IF(OR(TIME(HOUR(AGJ5),MINUTE(AGJ5),0)=TIME(HOUR('ANALISE AGENTE'!$H7),MINUTE('ANALISE AGENTE'!$H7),0),TIME(HOUR(AGJ5),MINUTE(AGJ5),0)=TIME(HOUR('ANALISE AGENTE'!$I7),MINUTE('ANALISE AGENTE'!$I7),0)),2,0))))</f>
        <v>0</v>
      </c>
      <c r="AGK6" s="30">
        <f>IF(OR(TIME(HOUR(AGK5),MINUTE(AGK5),0)=TIME(HOUR('ANALISE AGENTE'!$C7),MINUTE('ANALISE AGENTE'!$C7),0),TIME(HOUR(AGK5),MINUTE(AGK5),0)=TIME(HOUR('ANALISE AGENTE'!$J7),MINUTE('ANALISE AGENTE'!$J7),0)),1,IF(OR(TIME(HOUR(AGK5),MINUTE(AGK5),0)=TIME(HOUR('ANALISE AGENTE'!$D7),MINUTE('ANALISE AGENTE'!$D7),0),TIME(HOUR(AGK5),MINUTE(AGK5),0)=TIME(HOUR('ANALISE AGENTE'!$E7),MINUTE('ANALISE AGENTE'!$E7),0)),2,IF(OR(TIME(HOUR(AGK5),MINUTE(AGK5),0)=TIME(HOUR('ANALISE AGENTE'!$F7),MINUTE('ANALISE AGENTE'!$F7),0),TIME(HOUR(AGK5),MINUTE(AGK5),0)=TIME(HOUR('ANALISE AGENTE'!$G7),MINUTE('ANALISE AGENTE'!$G7),0)),3,IF(OR(TIME(HOUR(AGK5),MINUTE(AGK5),0)=TIME(HOUR('ANALISE AGENTE'!$H7),MINUTE('ANALISE AGENTE'!$H7),0),TIME(HOUR(AGK5),MINUTE(AGK5),0)=TIME(HOUR('ANALISE AGENTE'!$I7),MINUTE('ANALISE AGENTE'!$I7),0)),2,0))))</f>
        <v>0</v>
      </c>
      <c r="AGL6" s="30">
        <f>IF(OR(TIME(HOUR(AGL5),MINUTE(AGL5),0)=TIME(HOUR('ANALISE AGENTE'!$C7),MINUTE('ANALISE AGENTE'!$C7),0),TIME(HOUR(AGL5),MINUTE(AGL5),0)=TIME(HOUR('ANALISE AGENTE'!$J7),MINUTE('ANALISE AGENTE'!$J7),0)),1,IF(OR(TIME(HOUR(AGL5),MINUTE(AGL5),0)=TIME(HOUR('ANALISE AGENTE'!$D7),MINUTE('ANALISE AGENTE'!$D7),0),TIME(HOUR(AGL5),MINUTE(AGL5),0)=TIME(HOUR('ANALISE AGENTE'!$E7),MINUTE('ANALISE AGENTE'!$E7),0)),2,IF(OR(TIME(HOUR(AGL5),MINUTE(AGL5),0)=TIME(HOUR('ANALISE AGENTE'!$F7),MINUTE('ANALISE AGENTE'!$F7),0),TIME(HOUR(AGL5),MINUTE(AGL5),0)=TIME(HOUR('ANALISE AGENTE'!$G7),MINUTE('ANALISE AGENTE'!$G7),0)),3,IF(OR(TIME(HOUR(AGL5),MINUTE(AGL5),0)=TIME(HOUR('ANALISE AGENTE'!$H7),MINUTE('ANALISE AGENTE'!$H7),0),TIME(HOUR(AGL5),MINUTE(AGL5),0)=TIME(HOUR('ANALISE AGENTE'!$I7),MINUTE('ANALISE AGENTE'!$I7),0)),2,0))))</f>
        <v>0</v>
      </c>
      <c r="AGM6" s="30">
        <f>IF(OR(TIME(HOUR(AGM5),MINUTE(AGM5),0)=TIME(HOUR('ANALISE AGENTE'!$C7),MINUTE('ANALISE AGENTE'!$C7),0),TIME(HOUR(AGM5),MINUTE(AGM5),0)=TIME(HOUR('ANALISE AGENTE'!$J7),MINUTE('ANALISE AGENTE'!$J7),0)),1,IF(OR(TIME(HOUR(AGM5),MINUTE(AGM5),0)=TIME(HOUR('ANALISE AGENTE'!$D7),MINUTE('ANALISE AGENTE'!$D7),0),TIME(HOUR(AGM5),MINUTE(AGM5),0)=TIME(HOUR('ANALISE AGENTE'!$E7),MINUTE('ANALISE AGENTE'!$E7),0)),2,IF(OR(TIME(HOUR(AGM5),MINUTE(AGM5),0)=TIME(HOUR('ANALISE AGENTE'!$F7),MINUTE('ANALISE AGENTE'!$F7),0),TIME(HOUR(AGM5),MINUTE(AGM5),0)=TIME(HOUR('ANALISE AGENTE'!$G7),MINUTE('ANALISE AGENTE'!$G7),0)),3,IF(OR(TIME(HOUR(AGM5),MINUTE(AGM5),0)=TIME(HOUR('ANALISE AGENTE'!$H7),MINUTE('ANALISE AGENTE'!$H7),0),TIME(HOUR(AGM5),MINUTE(AGM5),0)=TIME(HOUR('ANALISE AGENTE'!$I7),MINUTE('ANALISE AGENTE'!$I7),0)),2,0))))</f>
        <v>0</v>
      </c>
      <c r="AGN6" s="30">
        <f>IF(OR(TIME(HOUR(AGN5),MINUTE(AGN5),0)=TIME(HOUR('ANALISE AGENTE'!$C7),MINUTE('ANALISE AGENTE'!$C7),0),TIME(HOUR(AGN5),MINUTE(AGN5),0)=TIME(HOUR('ANALISE AGENTE'!$J7),MINUTE('ANALISE AGENTE'!$J7),0)),1,IF(OR(TIME(HOUR(AGN5),MINUTE(AGN5),0)=TIME(HOUR('ANALISE AGENTE'!$D7),MINUTE('ANALISE AGENTE'!$D7),0),TIME(HOUR(AGN5),MINUTE(AGN5),0)=TIME(HOUR('ANALISE AGENTE'!$E7),MINUTE('ANALISE AGENTE'!$E7),0)),2,IF(OR(TIME(HOUR(AGN5),MINUTE(AGN5),0)=TIME(HOUR('ANALISE AGENTE'!$F7),MINUTE('ANALISE AGENTE'!$F7),0),TIME(HOUR(AGN5),MINUTE(AGN5),0)=TIME(HOUR('ANALISE AGENTE'!$G7),MINUTE('ANALISE AGENTE'!$G7),0)),3,IF(OR(TIME(HOUR(AGN5),MINUTE(AGN5),0)=TIME(HOUR('ANALISE AGENTE'!$H7),MINUTE('ANALISE AGENTE'!$H7),0),TIME(HOUR(AGN5),MINUTE(AGN5),0)=TIME(HOUR('ANALISE AGENTE'!$I7),MINUTE('ANALISE AGENTE'!$I7),0)),2,0))))</f>
        <v>0</v>
      </c>
      <c r="AGO6" s="30">
        <f>IF(OR(TIME(HOUR(AGO5),MINUTE(AGO5),0)=TIME(HOUR('ANALISE AGENTE'!$C7),MINUTE('ANALISE AGENTE'!$C7),0),TIME(HOUR(AGO5),MINUTE(AGO5),0)=TIME(HOUR('ANALISE AGENTE'!$J7),MINUTE('ANALISE AGENTE'!$J7),0)),1,IF(OR(TIME(HOUR(AGO5),MINUTE(AGO5),0)=TIME(HOUR('ANALISE AGENTE'!$D7),MINUTE('ANALISE AGENTE'!$D7),0),TIME(HOUR(AGO5),MINUTE(AGO5),0)=TIME(HOUR('ANALISE AGENTE'!$E7),MINUTE('ANALISE AGENTE'!$E7),0)),2,IF(OR(TIME(HOUR(AGO5),MINUTE(AGO5),0)=TIME(HOUR('ANALISE AGENTE'!$F7),MINUTE('ANALISE AGENTE'!$F7),0),TIME(HOUR(AGO5),MINUTE(AGO5),0)=TIME(HOUR('ANALISE AGENTE'!$G7),MINUTE('ANALISE AGENTE'!$G7),0)),3,IF(OR(TIME(HOUR(AGO5),MINUTE(AGO5),0)=TIME(HOUR('ANALISE AGENTE'!$H7),MINUTE('ANALISE AGENTE'!$H7),0),TIME(HOUR(AGO5),MINUTE(AGO5),0)=TIME(HOUR('ANALISE AGENTE'!$I7),MINUTE('ANALISE AGENTE'!$I7),0)),2,0))))</f>
        <v>0</v>
      </c>
      <c r="AGP6" s="30">
        <f>IF(OR(TIME(HOUR(AGP5),MINUTE(AGP5),0)=TIME(HOUR('ANALISE AGENTE'!$C7),MINUTE('ANALISE AGENTE'!$C7),0),TIME(HOUR(AGP5),MINUTE(AGP5),0)=TIME(HOUR('ANALISE AGENTE'!$J7),MINUTE('ANALISE AGENTE'!$J7),0)),1,IF(OR(TIME(HOUR(AGP5),MINUTE(AGP5),0)=TIME(HOUR('ANALISE AGENTE'!$D7),MINUTE('ANALISE AGENTE'!$D7),0),TIME(HOUR(AGP5),MINUTE(AGP5),0)=TIME(HOUR('ANALISE AGENTE'!$E7),MINUTE('ANALISE AGENTE'!$E7),0)),2,IF(OR(TIME(HOUR(AGP5),MINUTE(AGP5),0)=TIME(HOUR('ANALISE AGENTE'!$F7),MINUTE('ANALISE AGENTE'!$F7),0),TIME(HOUR(AGP5),MINUTE(AGP5),0)=TIME(HOUR('ANALISE AGENTE'!$G7),MINUTE('ANALISE AGENTE'!$G7),0)),3,IF(OR(TIME(HOUR(AGP5),MINUTE(AGP5),0)=TIME(HOUR('ANALISE AGENTE'!$H7),MINUTE('ANALISE AGENTE'!$H7),0),TIME(HOUR(AGP5),MINUTE(AGP5),0)=TIME(HOUR('ANALISE AGENTE'!$I7),MINUTE('ANALISE AGENTE'!$I7),0)),2,0))))</f>
        <v>0</v>
      </c>
      <c r="AGQ6" s="30">
        <f>IF(OR(TIME(HOUR(AGQ5),MINUTE(AGQ5),0)=TIME(HOUR('ANALISE AGENTE'!$C7),MINUTE('ANALISE AGENTE'!$C7),0),TIME(HOUR(AGQ5),MINUTE(AGQ5),0)=TIME(HOUR('ANALISE AGENTE'!$J7),MINUTE('ANALISE AGENTE'!$J7),0)),1,IF(OR(TIME(HOUR(AGQ5),MINUTE(AGQ5),0)=TIME(HOUR('ANALISE AGENTE'!$D7),MINUTE('ANALISE AGENTE'!$D7),0),TIME(HOUR(AGQ5),MINUTE(AGQ5),0)=TIME(HOUR('ANALISE AGENTE'!$E7),MINUTE('ANALISE AGENTE'!$E7),0)),2,IF(OR(TIME(HOUR(AGQ5),MINUTE(AGQ5),0)=TIME(HOUR('ANALISE AGENTE'!$F7),MINUTE('ANALISE AGENTE'!$F7),0),TIME(HOUR(AGQ5),MINUTE(AGQ5),0)=TIME(HOUR('ANALISE AGENTE'!$G7),MINUTE('ANALISE AGENTE'!$G7),0)),3,IF(OR(TIME(HOUR(AGQ5),MINUTE(AGQ5),0)=TIME(HOUR('ANALISE AGENTE'!$H7),MINUTE('ANALISE AGENTE'!$H7),0),TIME(HOUR(AGQ5),MINUTE(AGQ5),0)=TIME(HOUR('ANALISE AGENTE'!$I7),MINUTE('ANALISE AGENTE'!$I7),0)),2,0))))</f>
        <v>0</v>
      </c>
      <c r="AGR6" s="30">
        <f>IF(OR(TIME(HOUR(AGR5),MINUTE(AGR5),0)=TIME(HOUR('ANALISE AGENTE'!$C7),MINUTE('ANALISE AGENTE'!$C7),0),TIME(HOUR(AGR5),MINUTE(AGR5),0)=TIME(HOUR('ANALISE AGENTE'!$J7),MINUTE('ANALISE AGENTE'!$J7),0)),1,IF(OR(TIME(HOUR(AGR5),MINUTE(AGR5),0)=TIME(HOUR('ANALISE AGENTE'!$D7),MINUTE('ANALISE AGENTE'!$D7),0),TIME(HOUR(AGR5),MINUTE(AGR5),0)=TIME(HOUR('ANALISE AGENTE'!$E7),MINUTE('ANALISE AGENTE'!$E7),0)),2,IF(OR(TIME(HOUR(AGR5),MINUTE(AGR5),0)=TIME(HOUR('ANALISE AGENTE'!$F7),MINUTE('ANALISE AGENTE'!$F7),0),TIME(HOUR(AGR5),MINUTE(AGR5),0)=TIME(HOUR('ANALISE AGENTE'!$G7),MINUTE('ANALISE AGENTE'!$G7),0)),3,IF(OR(TIME(HOUR(AGR5),MINUTE(AGR5),0)=TIME(HOUR('ANALISE AGENTE'!$H7),MINUTE('ANALISE AGENTE'!$H7),0),TIME(HOUR(AGR5),MINUTE(AGR5),0)=TIME(HOUR('ANALISE AGENTE'!$I7),MINUTE('ANALISE AGENTE'!$I7),0)),2,0))))</f>
        <v>0</v>
      </c>
      <c r="AGS6" s="30">
        <f>IF(OR(TIME(HOUR(AGS5),MINUTE(AGS5),0)=TIME(HOUR('ANALISE AGENTE'!$C7),MINUTE('ANALISE AGENTE'!$C7),0),TIME(HOUR(AGS5),MINUTE(AGS5),0)=TIME(HOUR('ANALISE AGENTE'!$J7),MINUTE('ANALISE AGENTE'!$J7),0)),1,IF(OR(TIME(HOUR(AGS5),MINUTE(AGS5),0)=TIME(HOUR('ANALISE AGENTE'!$D7),MINUTE('ANALISE AGENTE'!$D7),0),TIME(HOUR(AGS5),MINUTE(AGS5),0)=TIME(HOUR('ANALISE AGENTE'!$E7),MINUTE('ANALISE AGENTE'!$E7),0)),2,IF(OR(TIME(HOUR(AGS5),MINUTE(AGS5),0)=TIME(HOUR('ANALISE AGENTE'!$F7),MINUTE('ANALISE AGENTE'!$F7),0),TIME(HOUR(AGS5),MINUTE(AGS5),0)=TIME(HOUR('ANALISE AGENTE'!$G7),MINUTE('ANALISE AGENTE'!$G7),0)),3,IF(OR(TIME(HOUR(AGS5),MINUTE(AGS5),0)=TIME(HOUR('ANALISE AGENTE'!$H7),MINUTE('ANALISE AGENTE'!$H7),0),TIME(HOUR(AGS5),MINUTE(AGS5),0)=TIME(HOUR('ANALISE AGENTE'!$I7),MINUTE('ANALISE AGENTE'!$I7),0)),2,0))))</f>
        <v>0</v>
      </c>
      <c r="AGT6" s="30">
        <f>IF(OR(TIME(HOUR(AGT5),MINUTE(AGT5),0)=TIME(HOUR('ANALISE AGENTE'!$C7),MINUTE('ANALISE AGENTE'!$C7),0),TIME(HOUR(AGT5),MINUTE(AGT5),0)=TIME(HOUR('ANALISE AGENTE'!$J7),MINUTE('ANALISE AGENTE'!$J7),0)),1,IF(OR(TIME(HOUR(AGT5),MINUTE(AGT5),0)=TIME(HOUR('ANALISE AGENTE'!$D7),MINUTE('ANALISE AGENTE'!$D7),0),TIME(HOUR(AGT5),MINUTE(AGT5),0)=TIME(HOUR('ANALISE AGENTE'!$E7),MINUTE('ANALISE AGENTE'!$E7),0)),2,IF(OR(TIME(HOUR(AGT5),MINUTE(AGT5),0)=TIME(HOUR('ANALISE AGENTE'!$F7),MINUTE('ANALISE AGENTE'!$F7),0),TIME(HOUR(AGT5),MINUTE(AGT5),0)=TIME(HOUR('ANALISE AGENTE'!$G7),MINUTE('ANALISE AGENTE'!$G7),0)),3,IF(OR(TIME(HOUR(AGT5),MINUTE(AGT5),0)=TIME(HOUR('ANALISE AGENTE'!$H7),MINUTE('ANALISE AGENTE'!$H7),0),TIME(HOUR(AGT5),MINUTE(AGT5),0)=TIME(HOUR('ANALISE AGENTE'!$I7),MINUTE('ANALISE AGENTE'!$I7),0)),2,0))))</f>
        <v>0</v>
      </c>
      <c r="AGU6" s="30">
        <f>IF(OR(TIME(HOUR(AGU5),MINUTE(AGU5),0)=TIME(HOUR('ANALISE AGENTE'!$C7),MINUTE('ANALISE AGENTE'!$C7),0),TIME(HOUR(AGU5),MINUTE(AGU5),0)=TIME(HOUR('ANALISE AGENTE'!$J7),MINUTE('ANALISE AGENTE'!$J7),0)),1,IF(OR(TIME(HOUR(AGU5),MINUTE(AGU5),0)=TIME(HOUR('ANALISE AGENTE'!$D7),MINUTE('ANALISE AGENTE'!$D7),0),TIME(HOUR(AGU5),MINUTE(AGU5),0)=TIME(HOUR('ANALISE AGENTE'!$E7),MINUTE('ANALISE AGENTE'!$E7),0)),2,IF(OR(TIME(HOUR(AGU5),MINUTE(AGU5),0)=TIME(HOUR('ANALISE AGENTE'!$F7),MINUTE('ANALISE AGENTE'!$F7),0),TIME(HOUR(AGU5),MINUTE(AGU5),0)=TIME(HOUR('ANALISE AGENTE'!$G7),MINUTE('ANALISE AGENTE'!$G7),0)),3,IF(OR(TIME(HOUR(AGU5),MINUTE(AGU5),0)=TIME(HOUR('ANALISE AGENTE'!$H7),MINUTE('ANALISE AGENTE'!$H7),0),TIME(HOUR(AGU5),MINUTE(AGU5),0)=TIME(HOUR('ANALISE AGENTE'!$I7),MINUTE('ANALISE AGENTE'!$I7),0)),2,0))))</f>
        <v>0</v>
      </c>
      <c r="AGV6" s="30">
        <f>IF(OR(TIME(HOUR(AGV5),MINUTE(AGV5),0)=TIME(HOUR('ANALISE AGENTE'!$C7),MINUTE('ANALISE AGENTE'!$C7),0),TIME(HOUR(AGV5),MINUTE(AGV5),0)=TIME(HOUR('ANALISE AGENTE'!$J7),MINUTE('ANALISE AGENTE'!$J7),0)),1,IF(OR(TIME(HOUR(AGV5),MINUTE(AGV5),0)=TIME(HOUR('ANALISE AGENTE'!$D7),MINUTE('ANALISE AGENTE'!$D7),0),TIME(HOUR(AGV5),MINUTE(AGV5),0)=TIME(HOUR('ANALISE AGENTE'!$E7),MINUTE('ANALISE AGENTE'!$E7),0)),2,IF(OR(TIME(HOUR(AGV5),MINUTE(AGV5),0)=TIME(HOUR('ANALISE AGENTE'!$F7),MINUTE('ANALISE AGENTE'!$F7),0),TIME(HOUR(AGV5),MINUTE(AGV5),0)=TIME(HOUR('ANALISE AGENTE'!$G7),MINUTE('ANALISE AGENTE'!$G7),0)),3,IF(OR(TIME(HOUR(AGV5),MINUTE(AGV5),0)=TIME(HOUR('ANALISE AGENTE'!$H7),MINUTE('ANALISE AGENTE'!$H7),0),TIME(HOUR(AGV5),MINUTE(AGV5),0)=TIME(HOUR('ANALISE AGENTE'!$I7),MINUTE('ANALISE AGENTE'!$I7),0)),2,0))))</f>
        <v>0</v>
      </c>
      <c r="AGW6" s="30">
        <f>IF(OR(TIME(HOUR(AGW5),MINUTE(AGW5),0)=TIME(HOUR('ANALISE AGENTE'!$C7),MINUTE('ANALISE AGENTE'!$C7),0),TIME(HOUR(AGW5),MINUTE(AGW5),0)=TIME(HOUR('ANALISE AGENTE'!$J7),MINUTE('ANALISE AGENTE'!$J7),0)),1,IF(OR(TIME(HOUR(AGW5),MINUTE(AGW5),0)=TIME(HOUR('ANALISE AGENTE'!$D7),MINUTE('ANALISE AGENTE'!$D7),0),TIME(HOUR(AGW5),MINUTE(AGW5),0)=TIME(HOUR('ANALISE AGENTE'!$E7),MINUTE('ANALISE AGENTE'!$E7),0)),2,IF(OR(TIME(HOUR(AGW5),MINUTE(AGW5),0)=TIME(HOUR('ANALISE AGENTE'!$F7),MINUTE('ANALISE AGENTE'!$F7),0),TIME(HOUR(AGW5),MINUTE(AGW5),0)=TIME(HOUR('ANALISE AGENTE'!$G7),MINUTE('ANALISE AGENTE'!$G7),0)),3,IF(OR(TIME(HOUR(AGW5),MINUTE(AGW5),0)=TIME(HOUR('ANALISE AGENTE'!$H7),MINUTE('ANALISE AGENTE'!$H7),0),TIME(HOUR(AGW5),MINUTE(AGW5),0)=TIME(HOUR('ANALISE AGENTE'!$I7),MINUTE('ANALISE AGENTE'!$I7),0)),2,0))))</f>
        <v>0</v>
      </c>
      <c r="AGX6" s="30">
        <f>IF(OR(TIME(HOUR(AGX5),MINUTE(AGX5),0)=TIME(HOUR('ANALISE AGENTE'!$C7),MINUTE('ANALISE AGENTE'!$C7),0),TIME(HOUR(AGX5),MINUTE(AGX5),0)=TIME(HOUR('ANALISE AGENTE'!$J7),MINUTE('ANALISE AGENTE'!$J7),0)),1,IF(OR(TIME(HOUR(AGX5),MINUTE(AGX5),0)=TIME(HOUR('ANALISE AGENTE'!$D7),MINUTE('ANALISE AGENTE'!$D7),0),TIME(HOUR(AGX5),MINUTE(AGX5),0)=TIME(HOUR('ANALISE AGENTE'!$E7),MINUTE('ANALISE AGENTE'!$E7),0)),2,IF(OR(TIME(HOUR(AGX5),MINUTE(AGX5),0)=TIME(HOUR('ANALISE AGENTE'!$F7),MINUTE('ANALISE AGENTE'!$F7),0),TIME(HOUR(AGX5),MINUTE(AGX5),0)=TIME(HOUR('ANALISE AGENTE'!$G7),MINUTE('ANALISE AGENTE'!$G7),0)),3,IF(OR(TIME(HOUR(AGX5),MINUTE(AGX5),0)=TIME(HOUR('ANALISE AGENTE'!$H7),MINUTE('ANALISE AGENTE'!$H7),0),TIME(HOUR(AGX5),MINUTE(AGX5),0)=TIME(HOUR('ANALISE AGENTE'!$I7),MINUTE('ANALISE AGENTE'!$I7),0)),2,0))))</f>
        <v>0</v>
      </c>
      <c r="AGY6" s="30">
        <f>IF(OR(TIME(HOUR(AGY5),MINUTE(AGY5),0)=TIME(HOUR('ANALISE AGENTE'!$C7),MINUTE('ANALISE AGENTE'!$C7),0),TIME(HOUR(AGY5),MINUTE(AGY5),0)=TIME(HOUR('ANALISE AGENTE'!$J7),MINUTE('ANALISE AGENTE'!$J7),0)),1,IF(OR(TIME(HOUR(AGY5),MINUTE(AGY5),0)=TIME(HOUR('ANALISE AGENTE'!$D7),MINUTE('ANALISE AGENTE'!$D7),0),TIME(HOUR(AGY5),MINUTE(AGY5),0)=TIME(HOUR('ANALISE AGENTE'!$E7),MINUTE('ANALISE AGENTE'!$E7),0)),2,IF(OR(TIME(HOUR(AGY5),MINUTE(AGY5),0)=TIME(HOUR('ANALISE AGENTE'!$F7),MINUTE('ANALISE AGENTE'!$F7),0),TIME(HOUR(AGY5),MINUTE(AGY5),0)=TIME(HOUR('ANALISE AGENTE'!$G7),MINUTE('ANALISE AGENTE'!$G7),0)),3,IF(OR(TIME(HOUR(AGY5),MINUTE(AGY5),0)=TIME(HOUR('ANALISE AGENTE'!$H7),MINUTE('ANALISE AGENTE'!$H7),0),TIME(HOUR(AGY5),MINUTE(AGY5),0)=TIME(HOUR('ANALISE AGENTE'!$I7),MINUTE('ANALISE AGENTE'!$I7),0)),2,0))))</f>
        <v>0</v>
      </c>
      <c r="AGZ6" s="30">
        <f>IF(OR(TIME(HOUR(AGZ5),MINUTE(AGZ5),0)=TIME(HOUR('ANALISE AGENTE'!$C7),MINUTE('ANALISE AGENTE'!$C7),0),TIME(HOUR(AGZ5),MINUTE(AGZ5),0)=TIME(HOUR('ANALISE AGENTE'!$J7),MINUTE('ANALISE AGENTE'!$J7),0)),1,IF(OR(TIME(HOUR(AGZ5),MINUTE(AGZ5),0)=TIME(HOUR('ANALISE AGENTE'!$D7),MINUTE('ANALISE AGENTE'!$D7),0),TIME(HOUR(AGZ5),MINUTE(AGZ5),0)=TIME(HOUR('ANALISE AGENTE'!$E7),MINUTE('ANALISE AGENTE'!$E7),0)),2,IF(OR(TIME(HOUR(AGZ5),MINUTE(AGZ5),0)=TIME(HOUR('ANALISE AGENTE'!$F7),MINUTE('ANALISE AGENTE'!$F7),0),TIME(HOUR(AGZ5),MINUTE(AGZ5),0)=TIME(HOUR('ANALISE AGENTE'!$G7),MINUTE('ANALISE AGENTE'!$G7),0)),3,IF(OR(TIME(HOUR(AGZ5),MINUTE(AGZ5),0)=TIME(HOUR('ANALISE AGENTE'!$H7),MINUTE('ANALISE AGENTE'!$H7),0),TIME(HOUR(AGZ5),MINUTE(AGZ5),0)=TIME(HOUR('ANALISE AGENTE'!$I7),MINUTE('ANALISE AGENTE'!$I7),0)),2,0))))</f>
        <v>0</v>
      </c>
      <c r="AHA6" s="30">
        <f>IF(OR(TIME(HOUR(AHA5),MINUTE(AHA5),0)=TIME(HOUR('ANALISE AGENTE'!$C7),MINUTE('ANALISE AGENTE'!$C7),0),TIME(HOUR(AHA5),MINUTE(AHA5),0)=TIME(HOUR('ANALISE AGENTE'!$J7),MINUTE('ANALISE AGENTE'!$J7),0)),1,IF(OR(TIME(HOUR(AHA5),MINUTE(AHA5),0)=TIME(HOUR('ANALISE AGENTE'!$D7),MINUTE('ANALISE AGENTE'!$D7),0),TIME(HOUR(AHA5),MINUTE(AHA5),0)=TIME(HOUR('ANALISE AGENTE'!$E7),MINUTE('ANALISE AGENTE'!$E7),0)),2,IF(OR(TIME(HOUR(AHA5),MINUTE(AHA5),0)=TIME(HOUR('ANALISE AGENTE'!$F7),MINUTE('ANALISE AGENTE'!$F7),0),TIME(HOUR(AHA5),MINUTE(AHA5),0)=TIME(HOUR('ANALISE AGENTE'!$G7),MINUTE('ANALISE AGENTE'!$G7),0)),3,IF(OR(TIME(HOUR(AHA5),MINUTE(AHA5),0)=TIME(HOUR('ANALISE AGENTE'!$H7),MINUTE('ANALISE AGENTE'!$H7),0),TIME(HOUR(AHA5),MINUTE(AHA5),0)=TIME(HOUR('ANALISE AGENTE'!$I7),MINUTE('ANALISE AGENTE'!$I7),0)),2,0))))</f>
        <v>0</v>
      </c>
      <c r="AHB6" s="30">
        <f>IF(OR(TIME(HOUR(AHB5),MINUTE(AHB5),0)=TIME(HOUR('ANALISE AGENTE'!$C7),MINUTE('ANALISE AGENTE'!$C7),0),TIME(HOUR(AHB5),MINUTE(AHB5),0)=TIME(HOUR('ANALISE AGENTE'!$J7),MINUTE('ANALISE AGENTE'!$J7),0)),1,IF(OR(TIME(HOUR(AHB5),MINUTE(AHB5),0)=TIME(HOUR('ANALISE AGENTE'!$D7),MINUTE('ANALISE AGENTE'!$D7),0),TIME(HOUR(AHB5),MINUTE(AHB5),0)=TIME(HOUR('ANALISE AGENTE'!$E7),MINUTE('ANALISE AGENTE'!$E7),0)),2,IF(OR(TIME(HOUR(AHB5),MINUTE(AHB5),0)=TIME(HOUR('ANALISE AGENTE'!$F7),MINUTE('ANALISE AGENTE'!$F7),0),TIME(HOUR(AHB5),MINUTE(AHB5),0)=TIME(HOUR('ANALISE AGENTE'!$G7),MINUTE('ANALISE AGENTE'!$G7),0)),3,IF(OR(TIME(HOUR(AHB5),MINUTE(AHB5),0)=TIME(HOUR('ANALISE AGENTE'!$H7),MINUTE('ANALISE AGENTE'!$H7),0),TIME(HOUR(AHB5),MINUTE(AHB5),0)=TIME(HOUR('ANALISE AGENTE'!$I7),MINUTE('ANALISE AGENTE'!$I7),0)),2,0))))</f>
        <v>0</v>
      </c>
      <c r="AHC6" s="30">
        <f>IF(OR(TIME(HOUR(AHC5),MINUTE(AHC5),0)=TIME(HOUR('ANALISE AGENTE'!$C7),MINUTE('ANALISE AGENTE'!$C7),0),TIME(HOUR(AHC5),MINUTE(AHC5),0)=TIME(HOUR('ANALISE AGENTE'!$J7),MINUTE('ANALISE AGENTE'!$J7),0)),1,IF(OR(TIME(HOUR(AHC5),MINUTE(AHC5),0)=TIME(HOUR('ANALISE AGENTE'!$D7),MINUTE('ANALISE AGENTE'!$D7),0),TIME(HOUR(AHC5),MINUTE(AHC5),0)=TIME(HOUR('ANALISE AGENTE'!$E7),MINUTE('ANALISE AGENTE'!$E7),0)),2,IF(OR(TIME(HOUR(AHC5),MINUTE(AHC5),0)=TIME(HOUR('ANALISE AGENTE'!$F7),MINUTE('ANALISE AGENTE'!$F7),0),TIME(HOUR(AHC5),MINUTE(AHC5),0)=TIME(HOUR('ANALISE AGENTE'!$G7),MINUTE('ANALISE AGENTE'!$G7),0)),3,IF(OR(TIME(HOUR(AHC5),MINUTE(AHC5),0)=TIME(HOUR('ANALISE AGENTE'!$H7),MINUTE('ANALISE AGENTE'!$H7),0),TIME(HOUR(AHC5),MINUTE(AHC5),0)=TIME(HOUR('ANALISE AGENTE'!$I7),MINUTE('ANALISE AGENTE'!$I7),0)),2,0))))</f>
        <v>0</v>
      </c>
      <c r="AHD6" s="30">
        <f>IF(OR(TIME(HOUR(AHD5),MINUTE(AHD5),0)=TIME(HOUR('ANALISE AGENTE'!$C7),MINUTE('ANALISE AGENTE'!$C7),0),TIME(HOUR(AHD5),MINUTE(AHD5),0)=TIME(HOUR('ANALISE AGENTE'!$J7),MINUTE('ANALISE AGENTE'!$J7),0)),1,IF(OR(TIME(HOUR(AHD5),MINUTE(AHD5),0)=TIME(HOUR('ANALISE AGENTE'!$D7),MINUTE('ANALISE AGENTE'!$D7),0),TIME(HOUR(AHD5),MINUTE(AHD5),0)=TIME(HOUR('ANALISE AGENTE'!$E7),MINUTE('ANALISE AGENTE'!$E7),0)),2,IF(OR(TIME(HOUR(AHD5),MINUTE(AHD5),0)=TIME(HOUR('ANALISE AGENTE'!$F7),MINUTE('ANALISE AGENTE'!$F7),0),TIME(HOUR(AHD5),MINUTE(AHD5),0)=TIME(HOUR('ANALISE AGENTE'!$G7),MINUTE('ANALISE AGENTE'!$G7),0)),3,IF(OR(TIME(HOUR(AHD5),MINUTE(AHD5),0)=TIME(HOUR('ANALISE AGENTE'!$H7),MINUTE('ANALISE AGENTE'!$H7),0),TIME(HOUR(AHD5),MINUTE(AHD5),0)=TIME(HOUR('ANALISE AGENTE'!$I7),MINUTE('ANALISE AGENTE'!$I7),0)),2,0))))</f>
        <v>0</v>
      </c>
      <c r="AHE6" s="30">
        <f>IF(OR(TIME(HOUR(AHE5),MINUTE(AHE5),0)=TIME(HOUR('ANALISE AGENTE'!$C7),MINUTE('ANALISE AGENTE'!$C7),0),TIME(HOUR(AHE5),MINUTE(AHE5),0)=TIME(HOUR('ANALISE AGENTE'!$J7),MINUTE('ANALISE AGENTE'!$J7),0)),1,IF(OR(TIME(HOUR(AHE5),MINUTE(AHE5),0)=TIME(HOUR('ANALISE AGENTE'!$D7),MINUTE('ANALISE AGENTE'!$D7),0),TIME(HOUR(AHE5),MINUTE(AHE5),0)=TIME(HOUR('ANALISE AGENTE'!$E7),MINUTE('ANALISE AGENTE'!$E7),0)),2,IF(OR(TIME(HOUR(AHE5),MINUTE(AHE5),0)=TIME(HOUR('ANALISE AGENTE'!$F7),MINUTE('ANALISE AGENTE'!$F7),0),TIME(HOUR(AHE5),MINUTE(AHE5),0)=TIME(HOUR('ANALISE AGENTE'!$G7),MINUTE('ANALISE AGENTE'!$G7),0)),3,IF(OR(TIME(HOUR(AHE5),MINUTE(AHE5),0)=TIME(HOUR('ANALISE AGENTE'!$H7),MINUTE('ANALISE AGENTE'!$H7),0),TIME(HOUR(AHE5),MINUTE(AHE5),0)=TIME(HOUR('ANALISE AGENTE'!$I7),MINUTE('ANALISE AGENTE'!$I7),0)),2,0))))</f>
        <v>0</v>
      </c>
      <c r="AHF6" s="30">
        <f>IF(OR(TIME(HOUR(AHF5),MINUTE(AHF5),0)=TIME(HOUR('ANALISE AGENTE'!$C7),MINUTE('ANALISE AGENTE'!$C7),0),TIME(HOUR(AHF5),MINUTE(AHF5),0)=TIME(HOUR('ANALISE AGENTE'!$J7),MINUTE('ANALISE AGENTE'!$J7),0)),1,IF(OR(TIME(HOUR(AHF5),MINUTE(AHF5),0)=TIME(HOUR('ANALISE AGENTE'!$D7),MINUTE('ANALISE AGENTE'!$D7),0),TIME(HOUR(AHF5),MINUTE(AHF5),0)=TIME(HOUR('ANALISE AGENTE'!$E7),MINUTE('ANALISE AGENTE'!$E7),0)),2,IF(OR(TIME(HOUR(AHF5),MINUTE(AHF5),0)=TIME(HOUR('ANALISE AGENTE'!$F7),MINUTE('ANALISE AGENTE'!$F7),0),TIME(HOUR(AHF5),MINUTE(AHF5),0)=TIME(HOUR('ANALISE AGENTE'!$G7),MINUTE('ANALISE AGENTE'!$G7),0)),3,IF(OR(TIME(HOUR(AHF5),MINUTE(AHF5),0)=TIME(HOUR('ANALISE AGENTE'!$H7),MINUTE('ANALISE AGENTE'!$H7),0),TIME(HOUR(AHF5),MINUTE(AHF5),0)=TIME(HOUR('ANALISE AGENTE'!$I7),MINUTE('ANALISE AGENTE'!$I7),0)),2,0))))</f>
        <v>0</v>
      </c>
      <c r="AHG6" s="30">
        <f>IF(OR(TIME(HOUR(AHG5),MINUTE(AHG5),0)=TIME(HOUR('ANALISE AGENTE'!$C7),MINUTE('ANALISE AGENTE'!$C7),0),TIME(HOUR(AHG5),MINUTE(AHG5),0)=TIME(HOUR('ANALISE AGENTE'!$J7),MINUTE('ANALISE AGENTE'!$J7),0)),1,IF(OR(TIME(HOUR(AHG5),MINUTE(AHG5),0)=TIME(HOUR('ANALISE AGENTE'!$D7),MINUTE('ANALISE AGENTE'!$D7),0),TIME(HOUR(AHG5),MINUTE(AHG5),0)=TIME(HOUR('ANALISE AGENTE'!$E7),MINUTE('ANALISE AGENTE'!$E7),0)),2,IF(OR(TIME(HOUR(AHG5),MINUTE(AHG5),0)=TIME(HOUR('ANALISE AGENTE'!$F7),MINUTE('ANALISE AGENTE'!$F7),0),TIME(HOUR(AHG5),MINUTE(AHG5),0)=TIME(HOUR('ANALISE AGENTE'!$G7),MINUTE('ANALISE AGENTE'!$G7),0)),3,IF(OR(TIME(HOUR(AHG5),MINUTE(AHG5),0)=TIME(HOUR('ANALISE AGENTE'!$H7),MINUTE('ANALISE AGENTE'!$H7),0),TIME(HOUR(AHG5),MINUTE(AHG5),0)=TIME(HOUR('ANALISE AGENTE'!$I7),MINUTE('ANALISE AGENTE'!$I7),0)),2,0))))</f>
        <v>0</v>
      </c>
      <c r="AHH6" s="30">
        <f>IF(OR(TIME(HOUR(AHH5),MINUTE(AHH5),0)=TIME(HOUR('ANALISE AGENTE'!$C7),MINUTE('ANALISE AGENTE'!$C7),0),TIME(HOUR(AHH5),MINUTE(AHH5),0)=TIME(HOUR('ANALISE AGENTE'!$J7),MINUTE('ANALISE AGENTE'!$J7),0)),1,IF(OR(TIME(HOUR(AHH5),MINUTE(AHH5),0)=TIME(HOUR('ANALISE AGENTE'!$D7),MINUTE('ANALISE AGENTE'!$D7),0),TIME(HOUR(AHH5),MINUTE(AHH5),0)=TIME(HOUR('ANALISE AGENTE'!$E7),MINUTE('ANALISE AGENTE'!$E7),0)),2,IF(OR(TIME(HOUR(AHH5),MINUTE(AHH5),0)=TIME(HOUR('ANALISE AGENTE'!$F7),MINUTE('ANALISE AGENTE'!$F7),0),TIME(HOUR(AHH5),MINUTE(AHH5),0)=TIME(HOUR('ANALISE AGENTE'!$G7),MINUTE('ANALISE AGENTE'!$G7),0)),3,IF(OR(TIME(HOUR(AHH5),MINUTE(AHH5),0)=TIME(HOUR('ANALISE AGENTE'!$H7),MINUTE('ANALISE AGENTE'!$H7),0),TIME(HOUR(AHH5),MINUTE(AHH5),0)=TIME(HOUR('ANALISE AGENTE'!$I7),MINUTE('ANALISE AGENTE'!$I7),0)),2,0))))</f>
        <v>0</v>
      </c>
      <c r="AHI6" s="30">
        <f>IF(OR(TIME(HOUR(AHI5),MINUTE(AHI5),0)=TIME(HOUR('ANALISE AGENTE'!$C7),MINUTE('ANALISE AGENTE'!$C7),0),TIME(HOUR(AHI5),MINUTE(AHI5),0)=TIME(HOUR('ANALISE AGENTE'!$J7),MINUTE('ANALISE AGENTE'!$J7),0)),1,IF(OR(TIME(HOUR(AHI5),MINUTE(AHI5),0)=TIME(HOUR('ANALISE AGENTE'!$D7),MINUTE('ANALISE AGENTE'!$D7),0),TIME(HOUR(AHI5),MINUTE(AHI5),0)=TIME(HOUR('ANALISE AGENTE'!$E7),MINUTE('ANALISE AGENTE'!$E7),0)),2,IF(OR(TIME(HOUR(AHI5),MINUTE(AHI5),0)=TIME(HOUR('ANALISE AGENTE'!$F7),MINUTE('ANALISE AGENTE'!$F7),0),TIME(HOUR(AHI5),MINUTE(AHI5),0)=TIME(HOUR('ANALISE AGENTE'!$G7),MINUTE('ANALISE AGENTE'!$G7),0)),3,IF(OR(TIME(HOUR(AHI5),MINUTE(AHI5),0)=TIME(HOUR('ANALISE AGENTE'!$H7),MINUTE('ANALISE AGENTE'!$H7),0),TIME(HOUR(AHI5),MINUTE(AHI5),0)=TIME(HOUR('ANALISE AGENTE'!$I7),MINUTE('ANALISE AGENTE'!$I7),0)),2,0))))</f>
        <v>0</v>
      </c>
      <c r="AHJ6" s="30">
        <f>IF(OR(TIME(HOUR(AHJ5),MINUTE(AHJ5),0)=TIME(HOUR('ANALISE AGENTE'!$C7),MINUTE('ANALISE AGENTE'!$C7),0),TIME(HOUR(AHJ5),MINUTE(AHJ5),0)=TIME(HOUR('ANALISE AGENTE'!$J7),MINUTE('ANALISE AGENTE'!$J7),0)),1,IF(OR(TIME(HOUR(AHJ5),MINUTE(AHJ5),0)=TIME(HOUR('ANALISE AGENTE'!$D7),MINUTE('ANALISE AGENTE'!$D7),0),TIME(HOUR(AHJ5),MINUTE(AHJ5),0)=TIME(HOUR('ANALISE AGENTE'!$E7),MINUTE('ANALISE AGENTE'!$E7),0)),2,IF(OR(TIME(HOUR(AHJ5),MINUTE(AHJ5),0)=TIME(HOUR('ANALISE AGENTE'!$F7),MINUTE('ANALISE AGENTE'!$F7),0),TIME(HOUR(AHJ5),MINUTE(AHJ5),0)=TIME(HOUR('ANALISE AGENTE'!$G7),MINUTE('ANALISE AGENTE'!$G7),0)),3,IF(OR(TIME(HOUR(AHJ5),MINUTE(AHJ5),0)=TIME(HOUR('ANALISE AGENTE'!$H7),MINUTE('ANALISE AGENTE'!$H7),0),TIME(HOUR(AHJ5),MINUTE(AHJ5),0)=TIME(HOUR('ANALISE AGENTE'!$I7),MINUTE('ANALISE AGENTE'!$I7),0)),2,0))))</f>
        <v>0</v>
      </c>
      <c r="AHK6" s="30">
        <f>IF(OR(TIME(HOUR(AHK5),MINUTE(AHK5),0)=TIME(HOUR('ANALISE AGENTE'!$C7),MINUTE('ANALISE AGENTE'!$C7),0),TIME(HOUR(AHK5),MINUTE(AHK5),0)=TIME(HOUR('ANALISE AGENTE'!$J7),MINUTE('ANALISE AGENTE'!$J7),0)),1,IF(OR(TIME(HOUR(AHK5),MINUTE(AHK5),0)=TIME(HOUR('ANALISE AGENTE'!$D7),MINUTE('ANALISE AGENTE'!$D7),0),TIME(HOUR(AHK5),MINUTE(AHK5),0)=TIME(HOUR('ANALISE AGENTE'!$E7),MINUTE('ANALISE AGENTE'!$E7),0)),2,IF(OR(TIME(HOUR(AHK5),MINUTE(AHK5),0)=TIME(HOUR('ANALISE AGENTE'!$F7),MINUTE('ANALISE AGENTE'!$F7),0),TIME(HOUR(AHK5),MINUTE(AHK5),0)=TIME(HOUR('ANALISE AGENTE'!$G7),MINUTE('ANALISE AGENTE'!$G7),0)),3,IF(OR(TIME(HOUR(AHK5),MINUTE(AHK5),0)=TIME(HOUR('ANALISE AGENTE'!$H7),MINUTE('ANALISE AGENTE'!$H7),0),TIME(HOUR(AHK5),MINUTE(AHK5),0)=TIME(HOUR('ANALISE AGENTE'!$I7),MINUTE('ANALISE AGENTE'!$I7),0)),2,0))))</f>
        <v>0</v>
      </c>
      <c r="AHL6" s="30">
        <f>IF(OR(TIME(HOUR(AHL5),MINUTE(AHL5),0)=TIME(HOUR('ANALISE AGENTE'!$C7),MINUTE('ANALISE AGENTE'!$C7),0),TIME(HOUR(AHL5),MINUTE(AHL5),0)=TIME(HOUR('ANALISE AGENTE'!$J7),MINUTE('ANALISE AGENTE'!$J7),0)),1,IF(OR(TIME(HOUR(AHL5),MINUTE(AHL5),0)=TIME(HOUR('ANALISE AGENTE'!$D7),MINUTE('ANALISE AGENTE'!$D7),0),TIME(HOUR(AHL5),MINUTE(AHL5),0)=TIME(HOUR('ANALISE AGENTE'!$E7),MINUTE('ANALISE AGENTE'!$E7),0)),2,IF(OR(TIME(HOUR(AHL5),MINUTE(AHL5),0)=TIME(HOUR('ANALISE AGENTE'!$F7),MINUTE('ANALISE AGENTE'!$F7),0),TIME(HOUR(AHL5),MINUTE(AHL5),0)=TIME(HOUR('ANALISE AGENTE'!$G7),MINUTE('ANALISE AGENTE'!$G7),0)),3,IF(OR(TIME(HOUR(AHL5),MINUTE(AHL5),0)=TIME(HOUR('ANALISE AGENTE'!$H7),MINUTE('ANALISE AGENTE'!$H7),0),TIME(HOUR(AHL5),MINUTE(AHL5),0)=TIME(HOUR('ANALISE AGENTE'!$I7),MINUTE('ANALISE AGENTE'!$I7),0)),2,0))))</f>
        <v>0</v>
      </c>
      <c r="AHM6" s="30">
        <f>IF(OR(TIME(HOUR(AHM5),MINUTE(AHM5),0)=TIME(HOUR('ANALISE AGENTE'!$C7),MINUTE('ANALISE AGENTE'!$C7),0),TIME(HOUR(AHM5),MINUTE(AHM5),0)=TIME(HOUR('ANALISE AGENTE'!$J7),MINUTE('ANALISE AGENTE'!$J7),0)),1,IF(OR(TIME(HOUR(AHM5),MINUTE(AHM5),0)=TIME(HOUR('ANALISE AGENTE'!$D7),MINUTE('ANALISE AGENTE'!$D7),0),TIME(HOUR(AHM5),MINUTE(AHM5),0)=TIME(HOUR('ANALISE AGENTE'!$E7),MINUTE('ANALISE AGENTE'!$E7),0)),2,IF(OR(TIME(HOUR(AHM5),MINUTE(AHM5),0)=TIME(HOUR('ANALISE AGENTE'!$F7),MINUTE('ANALISE AGENTE'!$F7),0),TIME(HOUR(AHM5),MINUTE(AHM5),0)=TIME(HOUR('ANALISE AGENTE'!$G7),MINUTE('ANALISE AGENTE'!$G7),0)),3,IF(OR(TIME(HOUR(AHM5),MINUTE(AHM5),0)=TIME(HOUR('ANALISE AGENTE'!$H7),MINUTE('ANALISE AGENTE'!$H7),0),TIME(HOUR(AHM5),MINUTE(AHM5),0)=TIME(HOUR('ANALISE AGENTE'!$I7),MINUTE('ANALISE AGENTE'!$I7),0)),2,0))))</f>
        <v>0</v>
      </c>
      <c r="AHN6" s="30">
        <f>IF(OR(TIME(HOUR(AHN5),MINUTE(AHN5),0)=TIME(HOUR('ANALISE AGENTE'!$C7),MINUTE('ANALISE AGENTE'!$C7),0),TIME(HOUR(AHN5),MINUTE(AHN5),0)=TIME(HOUR('ANALISE AGENTE'!$J7),MINUTE('ANALISE AGENTE'!$J7),0)),1,IF(OR(TIME(HOUR(AHN5),MINUTE(AHN5),0)=TIME(HOUR('ANALISE AGENTE'!$D7),MINUTE('ANALISE AGENTE'!$D7),0),TIME(HOUR(AHN5),MINUTE(AHN5),0)=TIME(HOUR('ANALISE AGENTE'!$E7),MINUTE('ANALISE AGENTE'!$E7),0)),2,IF(OR(TIME(HOUR(AHN5),MINUTE(AHN5),0)=TIME(HOUR('ANALISE AGENTE'!$F7),MINUTE('ANALISE AGENTE'!$F7),0),TIME(HOUR(AHN5),MINUTE(AHN5),0)=TIME(HOUR('ANALISE AGENTE'!$G7),MINUTE('ANALISE AGENTE'!$G7),0)),3,IF(OR(TIME(HOUR(AHN5),MINUTE(AHN5),0)=TIME(HOUR('ANALISE AGENTE'!$H7),MINUTE('ANALISE AGENTE'!$H7),0),TIME(HOUR(AHN5),MINUTE(AHN5),0)=TIME(HOUR('ANALISE AGENTE'!$I7),MINUTE('ANALISE AGENTE'!$I7),0)),2,0))))</f>
        <v>0</v>
      </c>
      <c r="AHO6" s="30">
        <f>IF(OR(TIME(HOUR(AHO5),MINUTE(AHO5),0)=TIME(HOUR('ANALISE AGENTE'!$C7),MINUTE('ANALISE AGENTE'!$C7),0),TIME(HOUR(AHO5),MINUTE(AHO5),0)=TIME(HOUR('ANALISE AGENTE'!$J7),MINUTE('ANALISE AGENTE'!$J7),0)),1,IF(OR(TIME(HOUR(AHO5),MINUTE(AHO5),0)=TIME(HOUR('ANALISE AGENTE'!$D7),MINUTE('ANALISE AGENTE'!$D7),0),TIME(HOUR(AHO5),MINUTE(AHO5),0)=TIME(HOUR('ANALISE AGENTE'!$E7),MINUTE('ANALISE AGENTE'!$E7),0)),2,IF(OR(TIME(HOUR(AHO5),MINUTE(AHO5),0)=TIME(HOUR('ANALISE AGENTE'!$F7),MINUTE('ANALISE AGENTE'!$F7),0),TIME(HOUR(AHO5),MINUTE(AHO5),0)=TIME(HOUR('ANALISE AGENTE'!$G7),MINUTE('ANALISE AGENTE'!$G7),0)),3,IF(OR(TIME(HOUR(AHO5),MINUTE(AHO5),0)=TIME(HOUR('ANALISE AGENTE'!$H7),MINUTE('ANALISE AGENTE'!$H7),0),TIME(HOUR(AHO5),MINUTE(AHO5),0)=TIME(HOUR('ANALISE AGENTE'!$I7),MINUTE('ANALISE AGENTE'!$I7),0)),2,0))))</f>
        <v>0</v>
      </c>
      <c r="AHP6" s="30">
        <f>IF(OR(TIME(HOUR(AHP5),MINUTE(AHP5),0)=TIME(HOUR('ANALISE AGENTE'!$C7),MINUTE('ANALISE AGENTE'!$C7),0),TIME(HOUR(AHP5),MINUTE(AHP5),0)=TIME(HOUR('ANALISE AGENTE'!$J7),MINUTE('ANALISE AGENTE'!$J7),0)),1,IF(OR(TIME(HOUR(AHP5),MINUTE(AHP5),0)=TIME(HOUR('ANALISE AGENTE'!$D7),MINUTE('ANALISE AGENTE'!$D7),0),TIME(HOUR(AHP5),MINUTE(AHP5),0)=TIME(HOUR('ANALISE AGENTE'!$E7),MINUTE('ANALISE AGENTE'!$E7),0)),2,IF(OR(TIME(HOUR(AHP5),MINUTE(AHP5),0)=TIME(HOUR('ANALISE AGENTE'!$F7),MINUTE('ANALISE AGENTE'!$F7),0),TIME(HOUR(AHP5),MINUTE(AHP5),0)=TIME(HOUR('ANALISE AGENTE'!$G7),MINUTE('ANALISE AGENTE'!$G7),0)),3,IF(OR(TIME(HOUR(AHP5),MINUTE(AHP5),0)=TIME(HOUR('ANALISE AGENTE'!$H7),MINUTE('ANALISE AGENTE'!$H7),0),TIME(HOUR(AHP5),MINUTE(AHP5),0)=TIME(HOUR('ANALISE AGENTE'!$I7),MINUTE('ANALISE AGENTE'!$I7),0)),2,0))))</f>
        <v>0</v>
      </c>
      <c r="AHQ6" s="30">
        <f>IF(OR(TIME(HOUR(AHQ5),MINUTE(AHQ5),0)=TIME(HOUR('ANALISE AGENTE'!$C7),MINUTE('ANALISE AGENTE'!$C7),0),TIME(HOUR(AHQ5),MINUTE(AHQ5),0)=TIME(HOUR('ANALISE AGENTE'!$J7),MINUTE('ANALISE AGENTE'!$J7),0)),1,IF(OR(TIME(HOUR(AHQ5),MINUTE(AHQ5),0)=TIME(HOUR('ANALISE AGENTE'!$D7),MINUTE('ANALISE AGENTE'!$D7),0),TIME(HOUR(AHQ5),MINUTE(AHQ5),0)=TIME(HOUR('ANALISE AGENTE'!$E7),MINUTE('ANALISE AGENTE'!$E7),0)),2,IF(OR(TIME(HOUR(AHQ5),MINUTE(AHQ5),0)=TIME(HOUR('ANALISE AGENTE'!$F7),MINUTE('ANALISE AGENTE'!$F7),0),TIME(HOUR(AHQ5),MINUTE(AHQ5),0)=TIME(HOUR('ANALISE AGENTE'!$G7),MINUTE('ANALISE AGENTE'!$G7),0)),3,IF(OR(TIME(HOUR(AHQ5),MINUTE(AHQ5),0)=TIME(HOUR('ANALISE AGENTE'!$H7),MINUTE('ANALISE AGENTE'!$H7),0),TIME(HOUR(AHQ5),MINUTE(AHQ5),0)=TIME(HOUR('ANALISE AGENTE'!$I7),MINUTE('ANALISE AGENTE'!$I7),0)),2,0))))</f>
        <v>0</v>
      </c>
      <c r="AHR6" s="30">
        <f>IF(OR(TIME(HOUR(AHR5),MINUTE(AHR5),0)=TIME(HOUR('ANALISE AGENTE'!$C7),MINUTE('ANALISE AGENTE'!$C7),0),TIME(HOUR(AHR5),MINUTE(AHR5),0)=TIME(HOUR('ANALISE AGENTE'!$J7),MINUTE('ANALISE AGENTE'!$J7),0)),1,IF(OR(TIME(HOUR(AHR5),MINUTE(AHR5),0)=TIME(HOUR('ANALISE AGENTE'!$D7),MINUTE('ANALISE AGENTE'!$D7),0),TIME(HOUR(AHR5),MINUTE(AHR5),0)=TIME(HOUR('ANALISE AGENTE'!$E7),MINUTE('ANALISE AGENTE'!$E7),0)),2,IF(OR(TIME(HOUR(AHR5),MINUTE(AHR5),0)=TIME(HOUR('ANALISE AGENTE'!$F7),MINUTE('ANALISE AGENTE'!$F7),0),TIME(HOUR(AHR5),MINUTE(AHR5),0)=TIME(HOUR('ANALISE AGENTE'!$G7),MINUTE('ANALISE AGENTE'!$G7),0)),3,IF(OR(TIME(HOUR(AHR5),MINUTE(AHR5),0)=TIME(HOUR('ANALISE AGENTE'!$H7),MINUTE('ANALISE AGENTE'!$H7),0),TIME(HOUR(AHR5),MINUTE(AHR5),0)=TIME(HOUR('ANALISE AGENTE'!$I7),MINUTE('ANALISE AGENTE'!$I7),0)),2,0))))</f>
        <v>0</v>
      </c>
      <c r="AHS6" s="30">
        <f>IF(OR(TIME(HOUR(AHS5),MINUTE(AHS5),0)=TIME(HOUR('ANALISE AGENTE'!$C7),MINUTE('ANALISE AGENTE'!$C7),0),TIME(HOUR(AHS5),MINUTE(AHS5),0)=TIME(HOUR('ANALISE AGENTE'!$J7),MINUTE('ANALISE AGENTE'!$J7),0)),1,IF(OR(TIME(HOUR(AHS5),MINUTE(AHS5),0)=TIME(HOUR('ANALISE AGENTE'!$D7),MINUTE('ANALISE AGENTE'!$D7),0),TIME(HOUR(AHS5),MINUTE(AHS5),0)=TIME(HOUR('ANALISE AGENTE'!$E7),MINUTE('ANALISE AGENTE'!$E7),0)),2,IF(OR(TIME(HOUR(AHS5),MINUTE(AHS5),0)=TIME(HOUR('ANALISE AGENTE'!$F7),MINUTE('ANALISE AGENTE'!$F7),0),TIME(HOUR(AHS5),MINUTE(AHS5),0)=TIME(HOUR('ANALISE AGENTE'!$G7),MINUTE('ANALISE AGENTE'!$G7),0)),3,IF(OR(TIME(HOUR(AHS5),MINUTE(AHS5),0)=TIME(HOUR('ANALISE AGENTE'!$H7),MINUTE('ANALISE AGENTE'!$H7),0),TIME(HOUR(AHS5),MINUTE(AHS5),0)=TIME(HOUR('ANALISE AGENTE'!$I7),MINUTE('ANALISE AGENTE'!$I7),0)),2,0))))</f>
        <v>0</v>
      </c>
      <c r="AHT6" s="30">
        <f>IF(OR(TIME(HOUR(AHT5),MINUTE(AHT5),0)=TIME(HOUR('ANALISE AGENTE'!$C7),MINUTE('ANALISE AGENTE'!$C7),0),TIME(HOUR(AHT5),MINUTE(AHT5),0)=TIME(HOUR('ANALISE AGENTE'!$J7),MINUTE('ANALISE AGENTE'!$J7),0)),1,IF(OR(TIME(HOUR(AHT5),MINUTE(AHT5),0)=TIME(HOUR('ANALISE AGENTE'!$D7),MINUTE('ANALISE AGENTE'!$D7),0),TIME(HOUR(AHT5),MINUTE(AHT5),0)=TIME(HOUR('ANALISE AGENTE'!$E7),MINUTE('ANALISE AGENTE'!$E7),0)),2,IF(OR(TIME(HOUR(AHT5),MINUTE(AHT5),0)=TIME(HOUR('ANALISE AGENTE'!$F7),MINUTE('ANALISE AGENTE'!$F7),0),TIME(HOUR(AHT5),MINUTE(AHT5),0)=TIME(HOUR('ANALISE AGENTE'!$G7),MINUTE('ANALISE AGENTE'!$G7),0)),3,IF(OR(TIME(HOUR(AHT5),MINUTE(AHT5),0)=TIME(HOUR('ANALISE AGENTE'!$H7),MINUTE('ANALISE AGENTE'!$H7),0),TIME(HOUR(AHT5),MINUTE(AHT5),0)=TIME(HOUR('ANALISE AGENTE'!$I7),MINUTE('ANALISE AGENTE'!$I7),0)),2,0))))</f>
        <v>0</v>
      </c>
      <c r="AHU6" s="30">
        <f>IF(OR(TIME(HOUR(AHU5),MINUTE(AHU5),0)=TIME(HOUR('ANALISE AGENTE'!$C7),MINUTE('ANALISE AGENTE'!$C7),0),TIME(HOUR(AHU5),MINUTE(AHU5),0)=TIME(HOUR('ANALISE AGENTE'!$J7),MINUTE('ANALISE AGENTE'!$J7),0)),1,IF(OR(TIME(HOUR(AHU5),MINUTE(AHU5),0)=TIME(HOUR('ANALISE AGENTE'!$D7),MINUTE('ANALISE AGENTE'!$D7),0),TIME(HOUR(AHU5),MINUTE(AHU5),0)=TIME(HOUR('ANALISE AGENTE'!$E7),MINUTE('ANALISE AGENTE'!$E7),0)),2,IF(OR(TIME(HOUR(AHU5),MINUTE(AHU5),0)=TIME(HOUR('ANALISE AGENTE'!$F7),MINUTE('ANALISE AGENTE'!$F7),0),TIME(HOUR(AHU5),MINUTE(AHU5),0)=TIME(HOUR('ANALISE AGENTE'!$G7),MINUTE('ANALISE AGENTE'!$G7),0)),3,IF(OR(TIME(HOUR(AHU5),MINUTE(AHU5),0)=TIME(HOUR('ANALISE AGENTE'!$H7),MINUTE('ANALISE AGENTE'!$H7),0),TIME(HOUR(AHU5),MINUTE(AHU5),0)=TIME(HOUR('ANALISE AGENTE'!$I7),MINUTE('ANALISE AGENTE'!$I7),0)),2,0))))</f>
        <v>0</v>
      </c>
      <c r="AHV6" s="30">
        <f>IF(OR(TIME(HOUR(AHV5),MINUTE(AHV5),0)=TIME(HOUR('ANALISE AGENTE'!$C7),MINUTE('ANALISE AGENTE'!$C7),0),TIME(HOUR(AHV5),MINUTE(AHV5),0)=TIME(HOUR('ANALISE AGENTE'!$J7),MINUTE('ANALISE AGENTE'!$J7),0)),1,IF(OR(TIME(HOUR(AHV5),MINUTE(AHV5),0)=TIME(HOUR('ANALISE AGENTE'!$D7),MINUTE('ANALISE AGENTE'!$D7),0),TIME(HOUR(AHV5),MINUTE(AHV5),0)=TIME(HOUR('ANALISE AGENTE'!$E7),MINUTE('ANALISE AGENTE'!$E7),0)),2,IF(OR(TIME(HOUR(AHV5),MINUTE(AHV5),0)=TIME(HOUR('ANALISE AGENTE'!$F7),MINUTE('ANALISE AGENTE'!$F7),0),TIME(HOUR(AHV5),MINUTE(AHV5),0)=TIME(HOUR('ANALISE AGENTE'!$G7),MINUTE('ANALISE AGENTE'!$G7),0)),3,IF(OR(TIME(HOUR(AHV5),MINUTE(AHV5),0)=TIME(HOUR('ANALISE AGENTE'!$H7),MINUTE('ANALISE AGENTE'!$H7),0),TIME(HOUR(AHV5),MINUTE(AHV5),0)=TIME(HOUR('ANALISE AGENTE'!$I7),MINUTE('ANALISE AGENTE'!$I7),0)),2,0))))</f>
        <v>0</v>
      </c>
      <c r="AHW6" s="30">
        <f>IF(OR(TIME(HOUR(AHW5),MINUTE(AHW5),0)=TIME(HOUR('ANALISE AGENTE'!$C7),MINUTE('ANALISE AGENTE'!$C7),0),TIME(HOUR(AHW5),MINUTE(AHW5),0)=TIME(HOUR('ANALISE AGENTE'!$J7),MINUTE('ANALISE AGENTE'!$J7),0)),1,IF(OR(TIME(HOUR(AHW5),MINUTE(AHW5),0)=TIME(HOUR('ANALISE AGENTE'!$D7),MINUTE('ANALISE AGENTE'!$D7),0),TIME(HOUR(AHW5),MINUTE(AHW5),0)=TIME(HOUR('ANALISE AGENTE'!$E7),MINUTE('ANALISE AGENTE'!$E7),0)),2,IF(OR(TIME(HOUR(AHW5),MINUTE(AHW5),0)=TIME(HOUR('ANALISE AGENTE'!$F7),MINUTE('ANALISE AGENTE'!$F7),0),TIME(HOUR(AHW5),MINUTE(AHW5),0)=TIME(HOUR('ANALISE AGENTE'!$G7),MINUTE('ANALISE AGENTE'!$G7),0)),3,IF(OR(TIME(HOUR(AHW5),MINUTE(AHW5),0)=TIME(HOUR('ANALISE AGENTE'!$H7),MINUTE('ANALISE AGENTE'!$H7),0),TIME(HOUR(AHW5),MINUTE(AHW5),0)=TIME(HOUR('ANALISE AGENTE'!$I7),MINUTE('ANALISE AGENTE'!$I7),0)),2,0))))</f>
        <v>0</v>
      </c>
    </row>
    <row r="7" spans="1:933" ht="15.75" hidden="1" customHeight="1" x14ac:dyDescent="0.25">
      <c r="A7" s="289" t="s">
        <v>49</v>
      </c>
      <c r="B7" s="289"/>
      <c r="C7" s="289"/>
      <c r="D7" s="289"/>
      <c r="E7" s="289"/>
      <c r="F7" s="289"/>
      <c r="G7">
        <v>0</v>
      </c>
      <c r="H7" s="30">
        <f>IF(G7=0,H$6,IF(G7=H$6,0,G7))</f>
        <v>0</v>
      </c>
      <c r="I7" s="19">
        <f t="shared" ref="I7:BT7" si="16">IF(H7=0,I$6,IF(H7=I$6,0,H7))</f>
        <v>0</v>
      </c>
      <c r="J7" s="19">
        <f t="shared" si="16"/>
        <v>0</v>
      </c>
      <c r="K7" s="19">
        <f t="shared" si="16"/>
        <v>0</v>
      </c>
      <c r="L7" s="19">
        <f t="shared" si="16"/>
        <v>0</v>
      </c>
      <c r="M7" s="19">
        <f t="shared" si="16"/>
        <v>0</v>
      </c>
      <c r="N7" s="19">
        <f t="shared" si="16"/>
        <v>0</v>
      </c>
      <c r="O7" s="19">
        <f t="shared" si="16"/>
        <v>0</v>
      </c>
      <c r="P7" s="19">
        <f t="shared" si="16"/>
        <v>0</v>
      </c>
      <c r="Q7" s="19">
        <f t="shared" si="16"/>
        <v>0</v>
      </c>
      <c r="R7" s="19">
        <f t="shared" si="16"/>
        <v>0</v>
      </c>
      <c r="S7" s="19">
        <f t="shared" si="16"/>
        <v>0</v>
      </c>
      <c r="T7" s="19">
        <f t="shared" si="16"/>
        <v>0</v>
      </c>
      <c r="U7" s="19">
        <f t="shared" si="16"/>
        <v>0</v>
      </c>
      <c r="V7" s="19">
        <f t="shared" si="16"/>
        <v>0</v>
      </c>
      <c r="W7" s="19">
        <f t="shared" si="16"/>
        <v>0</v>
      </c>
      <c r="X7" s="19">
        <f t="shared" si="16"/>
        <v>0</v>
      </c>
      <c r="Y7" s="19">
        <f t="shared" si="16"/>
        <v>0</v>
      </c>
      <c r="Z7" s="19">
        <f t="shared" si="16"/>
        <v>0</v>
      </c>
      <c r="AA7" s="31">
        <f t="shared" si="16"/>
        <v>0</v>
      </c>
      <c r="AB7" s="30">
        <f t="shared" si="16"/>
        <v>0</v>
      </c>
      <c r="AC7" s="19">
        <f t="shared" si="16"/>
        <v>0</v>
      </c>
      <c r="AD7" s="19">
        <f t="shared" si="16"/>
        <v>0</v>
      </c>
      <c r="AE7" s="19">
        <f t="shared" si="16"/>
        <v>0</v>
      </c>
      <c r="AF7" s="19">
        <f t="shared" si="16"/>
        <v>0</v>
      </c>
      <c r="AG7" s="19">
        <f t="shared" si="16"/>
        <v>0</v>
      </c>
      <c r="AH7" s="19">
        <f t="shared" si="16"/>
        <v>0</v>
      </c>
      <c r="AI7" s="19">
        <f t="shared" si="16"/>
        <v>0</v>
      </c>
      <c r="AJ7" s="19">
        <f t="shared" si="16"/>
        <v>0</v>
      </c>
      <c r="AK7" s="19">
        <f t="shared" si="16"/>
        <v>0</v>
      </c>
      <c r="AL7" s="19">
        <f t="shared" si="16"/>
        <v>0</v>
      </c>
      <c r="AM7" s="19">
        <f t="shared" si="16"/>
        <v>0</v>
      </c>
      <c r="AN7" s="19">
        <f t="shared" si="16"/>
        <v>0</v>
      </c>
      <c r="AO7" s="19">
        <f t="shared" si="16"/>
        <v>0</v>
      </c>
      <c r="AP7" s="19">
        <f t="shared" si="16"/>
        <v>0</v>
      </c>
      <c r="AQ7" s="19">
        <f t="shared" si="16"/>
        <v>0</v>
      </c>
      <c r="AR7" s="19">
        <f t="shared" si="16"/>
        <v>0</v>
      </c>
      <c r="AS7" s="19">
        <f t="shared" si="16"/>
        <v>0</v>
      </c>
      <c r="AT7" s="19">
        <f t="shared" si="16"/>
        <v>0</v>
      </c>
      <c r="AU7" s="31">
        <f t="shared" si="16"/>
        <v>0</v>
      </c>
      <c r="AV7" s="30">
        <f t="shared" si="16"/>
        <v>0</v>
      </c>
      <c r="AW7" s="19">
        <f t="shared" si="16"/>
        <v>0</v>
      </c>
      <c r="AX7" s="19">
        <f t="shared" si="16"/>
        <v>0</v>
      </c>
      <c r="AY7" s="19">
        <f t="shared" si="16"/>
        <v>0</v>
      </c>
      <c r="AZ7" s="19">
        <f t="shared" si="16"/>
        <v>0</v>
      </c>
      <c r="BA7" s="19">
        <f t="shared" si="16"/>
        <v>0</v>
      </c>
      <c r="BB7" s="19">
        <f t="shared" si="16"/>
        <v>0</v>
      </c>
      <c r="BC7" s="19">
        <f t="shared" si="16"/>
        <v>0</v>
      </c>
      <c r="BD7" s="19">
        <f t="shared" si="16"/>
        <v>0</v>
      </c>
      <c r="BE7" s="19">
        <f t="shared" si="16"/>
        <v>0</v>
      </c>
      <c r="BF7" s="19">
        <f t="shared" si="16"/>
        <v>0</v>
      </c>
      <c r="BG7" s="19">
        <f t="shared" si="16"/>
        <v>0</v>
      </c>
      <c r="BH7" s="19">
        <f t="shared" si="16"/>
        <v>0</v>
      </c>
      <c r="BI7" s="19">
        <f t="shared" si="16"/>
        <v>0</v>
      </c>
      <c r="BJ7" s="19">
        <f t="shared" si="16"/>
        <v>0</v>
      </c>
      <c r="BK7" s="19">
        <f t="shared" si="16"/>
        <v>0</v>
      </c>
      <c r="BL7" s="19">
        <f t="shared" si="16"/>
        <v>0</v>
      </c>
      <c r="BM7" s="19">
        <f t="shared" si="16"/>
        <v>0</v>
      </c>
      <c r="BN7" s="19">
        <f t="shared" si="16"/>
        <v>0</v>
      </c>
      <c r="BO7" s="31">
        <f t="shared" si="16"/>
        <v>0</v>
      </c>
      <c r="BP7" s="30">
        <f t="shared" si="16"/>
        <v>0</v>
      </c>
      <c r="BQ7" s="19">
        <f t="shared" si="16"/>
        <v>0</v>
      </c>
      <c r="BR7" s="19">
        <f t="shared" si="16"/>
        <v>0</v>
      </c>
      <c r="BS7" s="19">
        <f t="shared" si="16"/>
        <v>0</v>
      </c>
      <c r="BT7" s="19">
        <f t="shared" si="16"/>
        <v>0</v>
      </c>
      <c r="BU7" s="19">
        <f t="shared" ref="BU7:EF7" si="17">IF(BT7=0,BU$6,IF(BT7=BU$6,0,BT7))</f>
        <v>0</v>
      </c>
      <c r="BV7" s="19">
        <f t="shared" si="17"/>
        <v>0</v>
      </c>
      <c r="BW7" s="19">
        <f t="shared" si="17"/>
        <v>0</v>
      </c>
      <c r="BX7" s="19">
        <f t="shared" si="17"/>
        <v>0</v>
      </c>
      <c r="BY7" s="19">
        <f t="shared" si="17"/>
        <v>0</v>
      </c>
      <c r="BZ7" s="19">
        <f t="shared" si="17"/>
        <v>0</v>
      </c>
      <c r="CA7" s="19">
        <f t="shared" si="17"/>
        <v>0</v>
      </c>
      <c r="CB7" s="19">
        <f t="shared" si="17"/>
        <v>0</v>
      </c>
      <c r="CC7" s="19">
        <f t="shared" si="17"/>
        <v>0</v>
      </c>
      <c r="CD7" s="19">
        <f t="shared" si="17"/>
        <v>0</v>
      </c>
      <c r="CE7" s="19">
        <f t="shared" si="17"/>
        <v>0</v>
      </c>
      <c r="CF7" s="19">
        <f t="shared" si="17"/>
        <v>0</v>
      </c>
      <c r="CG7" s="19">
        <f t="shared" si="17"/>
        <v>0</v>
      </c>
      <c r="CH7" s="19">
        <f t="shared" si="17"/>
        <v>0</v>
      </c>
      <c r="CI7" s="31">
        <f t="shared" si="17"/>
        <v>0</v>
      </c>
      <c r="CJ7" s="30">
        <f t="shared" si="17"/>
        <v>0</v>
      </c>
      <c r="CK7" s="19">
        <f t="shared" si="17"/>
        <v>0</v>
      </c>
      <c r="CL7" s="19">
        <f t="shared" si="17"/>
        <v>0</v>
      </c>
      <c r="CM7" s="19">
        <f t="shared" si="17"/>
        <v>0</v>
      </c>
      <c r="CN7" s="19">
        <f t="shared" si="17"/>
        <v>0</v>
      </c>
      <c r="CO7" s="19">
        <f t="shared" si="17"/>
        <v>0</v>
      </c>
      <c r="CP7" s="19">
        <f t="shared" si="17"/>
        <v>0</v>
      </c>
      <c r="CQ7" s="19">
        <f t="shared" si="17"/>
        <v>0</v>
      </c>
      <c r="CR7" s="19">
        <f t="shared" si="17"/>
        <v>0</v>
      </c>
      <c r="CS7" s="19">
        <f t="shared" si="17"/>
        <v>0</v>
      </c>
      <c r="CT7" s="19">
        <f t="shared" si="17"/>
        <v>0</v>
      </c>
      <c r="CU7" s="19">
        <f t="shared" si="17"/>
        <v>0</v>
      </c>
      <c r="CV7" s="19">
        <f t="shared" si="17"/>
        <v>0</v>
      </c>
      <c r="CW7" s="19">
        <f t="shared" si="17"/>
        <v>0</v>
      </c>
      <c r="CX7" s="19">
        <f t="shared" si="17"/>
        <v>0</v>
      </c>
      <c r="CY7" s="19">
        <f t="shared" si="17"/>
        <v>0</v>
      </c>
      <c r="CZ7" s="19">
        <f t="shared" si="17"/>
        <v>0</v>
      </c>
      <c r="DA7" s="19">
        <f t="shared" si="17"/>
        <v>0</v>
      </c>
      <c r="DB7" s="19">
        <f t="shared" si="17"/>
        <v>0</v>
      </c>
      <c r="DC7" s="31">
        <f t="shared" si="17"/>
        <v>0</v>
      </c>
      <c r="DD7" s="30">
        <f t="shared" si="17"/>
        <v>1</v>
      </c>
      <c r="DE7" s="19">
        <f t="shared" si="17"/>
        <v>1</v>
      </c>
      <c r="DF7" s="19">
        <f t="shared" si="17"/>
        <v>1</v>
      </c>
      <c r="DG7" s="19">
        <f t="shared" si="17"/>
        <v>1</v>
      </c>
      <c r="DH7" s="19">
        <f t="shared" si="17"/>
        <v>1</v>
      </c>
      <c r="DI7" s="19">
        <f t="shared" si="17"/>
        <v>1</v>
      </c>
      <c r="DJ7" s="19">
        <f t="shared" si="17"/>
        <v>1</v>
      </c>
      <c r="DK7" s="19">
        <f t="shared" si="17"/>
        <v>1</v>
      </c>
      <c r="DL7" s="19">
        <f t="shared" si="17"/>
        <v>1</v>
      </c>
      <c r="DM7" s="19">
        <f t="shared" si="17"/>
        <v>1</v>
      </c>
      <c r="DN7" s="19">
        <f t="shared" si="17"/>
        <v>1</v>
      </c>
      <c r="DO7" s="19">
        <f t="shared" si="17"/>
        <v>1</v>
      </c>
      <c r="DP7" s="19">
        <f t="shared" si="17"/>
        <v>1</v>
      </c>
      <c r="DQ7" s="19">
        <f t="shared" si="17"/>
        <v>1</v>
      </c>
      <c r="DR7" s="19">
        <f t="shared" si="17"/>
        <v>1</v>
      </c>
      <c r="DS7" s="19">
        <f t="shared" si="17"/>
        <v>1</v>
      </c>
      <c r="DT7" s="19">
        <f t="shared" si="17"/>
        <v>1</v>
      </c>
      <c r="DU7" s="19">
        <f t="shared" si="17"/>
        <v>1</v>
      </c>
      <c r="DV7" s="19">
        <f t="shared" si="17"/>
        <v>1</v>
      </c>
      <c r="DW7" s="31">
        <f t="shared" si="17"/>
        <v>1</v>
      </c>
      <c r="DX7" s="30">
        <f t="shared" si="17"/>
        <v>1</v>
      </c>
      <c r="DY7" s="19">
        <f t="shared" si="17"/>
        <v>1</v>
      </c>
      <c r="DZ7" s="19">
        <f t="shared" si="17"/>
        <v>1</v>
      </c>
      <c r="EA7" s="19">
        <f t="shared" si="17"/>
        <v>1</v>
      </c>
      <c r="EB7" s="19">
        <f t="shared" si="17"/>
        <v>1</v>
      </c>
      <c r="EC7" s="19">
        <f t="shared" si="17"/>
        <v>1</v>
      </c>
      <c r="ED7" s="19">
        <f t="shared" si="17"/>
        <v>1</v>
      </c>
      <c r="EE7" s="19">
        <f t="shared" si="17"/>
        <v>1</v>
      </c>
      <c r="EF7" s="19">
        <f t="shared" si="17"/>
        <v>1</v>
      </c>
      <c r="EG7" s="19">
        <f t="shared" ref="EG7:GR7" si="18">IF(EF7=0,EG$6,IF(EF7=EG$6,0,EF7))</f>
        <v>1</v>
      </c>
      <c r="EH7" s="19">
        <f t="shared" si="18"/>
        <v>1</v>
      </c>
      <c r="EI7" s="19">
        <f t="shared" si="18"/>
        <v>1</v>
      </c>
      <c r="EJ7" s="19">
        <f t="shared" si="18"/>
        <v>1</v>
      </c>
      <c r="EK7" s="19">
        <f t="shared" si="18"/>
        <v>1</v>
      </c>
      <c r="EL7" s="19">
        <f t="shared" si="18"/>
        <v>1</v>
      </c>
      <c r="EM7" s="19">
        <f t="shared" si="18"/>
        <v>1</v>
      </c>
      <c r="EN7" s="19">
        <f t="shared" si="18"/>
        <v>1</v>
      </c>
      <c r="EO7" s="19">
        <f t="shared" si="18"/>
        <v>1</v>
      </c>
      <c r="EP7" s="19">
        <f t="shared" si="18"/>
        <v>1</v>
      </c>
      <c r="EQ7" s="31">
        <f t="shared" si="18"/>
        <v>1</v>
      </c>
      <c r="ER7" s="30">
        <f t="shared" si="18"/>
        <v>1</v>
      </c>
      <c r="ES7" s="19">
        <f t="shared" si="18"/>
        <v>1</v>
      </c>
      <c r="ET7" s="19">
        <f t="shared" si="18"/>
        <v>1</v>
      </c>
      <c r="EU7" s="19">
        <f t="shared" si="18"/>
        <v>1</v>
      </c>
      <c r="EV7" s="19">
        <f t="shared" si="18"/>
        <v>1</v>
      </c>
      <c r="EW7" s="19">
        <f t="shared" si="18"/>
        <v>1</v>
      </c>
      <c r="EX7" s="19">
        <f t="shared" si="18"/>
        <v>1</v>
      </c>
      <c r="EY7" s="19">
        <f t="shared" si="18"/>
        <v>1</v>
      </c>
      <c r="EZ7" s="19">
        <f t="shared" si="18"/>
        <v>1</v>
      </c>
      <c r="FA7" s="19">
        <f t="shared" si="18"/>
        <v>1</v>
      </c>
      <c r="FB7" s="19">
        <f t="shared" si="18"/>
        <v>1</v>
      </c>
      <c r="FC7" s="19">
        <f t="shared" si="18"/>
        <v>1</v>
      </c>
      <c r="FD7" s="19">
        <f t="shared" si="18"/>
        <v>1</v>
      </c>
      <c r="FE7" s="19">
        <f t="shared" si="18"/>
        <v>1</v>
      </c>
      <c r="FF7" s="19">
        <f t="shared" si="18"/>
        <v>1</v>
      </c>
      <c r="FG7" s="19">
        <f t="shared" si="18"/>
        <v>1</v>
      </c>
      <c r="FH7" s="19">
        <f t="shared" si="18"/>
        <v>1</v>
      </c>
      <c r="FI7" s="19">
        <f t="shared" si="18"/>
        <v>1</v>
      </c>
      <c r="FJ7" s="19">
        <f t="shared" si="18"/>
        <v>1</v>
      </c>
      <c r="FK7" s="31">
        <f t="shared" si="18"/>
        <v>1</v>
      </c>
      <c r="FL7" s="30">
        <f t="shared" si="18"/>
        <v>1</v>
      </c>
      <c r="FM7" s="19">
        <f t="shared" si="18"/>
        <v>1</v>
      </c>
      <c r="FN7" s="19">
        <f t="shared" si="18"/>
        <v>1</v>
      </c>
      <c r="FO7" s="19">
        <f t="shared" si="18"/>
        <v>1</v>
      </c>
      <c r="FP7" s="19">
        <f t="shared" si="18"/>
        <v>1</v>
      </c>
      <c r="FQ7" s="19">
        <f t="shared" si="18"/>
        <v>1</v>
      </c>
      <c r="FR7" s="19">
        <f t="shared" si="18"/>
        <v>1</v>
      </c>
      <c r="FS7" s="19">
        <f t="shared" si="18"/>
        <v>1</v>
      </c>
      <c r="FT7" s="19">
        <f t="shared" si="18"/>
        <v>1</v>
      </c>
      <c r="FU7" s="19">
        <f t="shared" si="18"/>
        <v>1</v>
      </c>
      <c r="FV7" s="19">
        <f t="shared" si="18"/>
        <v>1</v>
      </c>
      <c r="FW7" s="19">
        <f t="shared" si="18"/>
        <v>1</v>
      </c>
      <c r="FX7" s="19">
        <f t="shared" si="18"/>
        <v>1</v>
      </c>
      <c r="FY7" s="19">
        <f t="shared" si="18"/>
        <v>1</v>
      </c>
      <c r="FZ7" s="19">
        <f t="shared" si="18"/>
        <v>1</v>
      </c>
      <c r="GA7" s="19">
        <f t="shared" si="18"/>
        <v>1</v>
      </c>
      <c r="GB7" s="19">
        <f t="shared" si="18"/>
        <v>1</v>
      </c>
      <c r="GC7" s="19">
        <f t="shared" si="18"/>
        <v>1</v>
      </c>
      <c r="GD7" s="19">
        <f t="shared" si="18"/>
        <v>1</v>
      </c>
      <c r="GE7" s="31">
        <f t="shared" si="18"/>
        <v>1</v>
      </c>
      <c r="GF7" s="30">
        <f t="shared" si="18"/>
        <v>1</v>
      </c>
      <c r="GG7" s="19">
        <f t="shared" si="18"/>
        <v>1</v>
      </c>
      <c r="GH7" s="19">
        <f t="shared" si="18"/>
        <v>1</v>
      </c>
      <c r="GI7" s="19">
        <f t="shared" si="18"/>
        <v>1</v>
      </c>
      <c r="GJ7" s="19">
        <f t="shared" si="18"/>
        <v>1</v>
      </c>
      <c r="GK7" s="19">
        <f t="shared" si="18"/>
        <v>1</v>
      </c>
      <c r="GL7" s="19">
        <f t="shared" si="18"/>
        <v>1</v>
      </c>
      <c r="GM7" s="19">
        <f t="shared" si="18"/>
        <v>1</v>
      </c>
      <c r="GN7" s="19">
        <f t="shared" si="18"/>
        <v>1</v>
      </c>
      <c r="GO7" s="19">
        <f t="shared" si="18"/>
        <v>1</v>
      </c>
      <c r="GP7" s="19">
        <f t="shared" si="18"/>
        <v>1</v>
      </c>
      <c r="GQ7" s="19">
        <f t="shared" si="18"/>
        <v>1</v>
      </c>
      <c r="GR7" s="19">
        <f t="shared" si="18"/>
        <v>1</v>
      </c>
      <c r="GS7" s="19">
        <f t="shared" ref="GS7:JD7" si="19">IF(GR7=0,GS$6,IF(GR7=GS$6,0,GR7))</f>
        <v>1</v>
      </c>
      <c r="GT7" s="19">
        <f t="shared" si="19"/>
        <v>1</v>
      </c>
      <c r="GU7" s="19">
        <f t="shared" si="19"/>
        <v>1</v>
      </c>
      <c r="GV7" s="19">
        <f t="shared" si="19"/>
        <v>1</v>
      </c>
      <c r="GW7" s="19">
        <f t="shared" si="19"/>
        <v>1</v>
      </c>
      <c r="GX7" s="19">
        <f t="shared" si="19"/>
        <v>1</v>
      </c>
      <c r="GY7" s="31">
        <f t="shared" si="19"/>
        <v>1</v>
      </c>
      <c r="GZ7" s="30">
        <f t="shared" si="19"/>
        <v>1</v>
      </c>
      <c r="HA7" s="19">
        <f t="shared" si="19"/>
        <v>1</v>
      </c>
      <c r="HB7" s="19">
        <f t="shared" si="19"/>
        <v>1</v>
      </c>
      <c r="HC7" s="19">
        <f t="shared" si="19"/>
        <v>1</v>
      </c>
      <c r="HD7" s="19">
        <f t="shared" si="19"/>
        <v>1</v>
      </c>
      <c r="HE7" s="19">
        <f t="shared" si="19"/>
        <v>1</v>
      </c>
      <c r="HF7" s="19">
        <f t="shared" si="19"/>
        <v>1</v>
      </c>
      <c r="HG7" s="19">
        <f t="shared" si="19"/>
        <v>1</v>
      </c>
      <c r="HH7" s="19">
        <f t="shared" si="19"/>
        <v>1</v>
      </c>
      <c r="HI7" s="19">
        <f t="shared" si="19"/>
        <v>1</v>
      </c>
      <c r="HJ7" s="19">
        <f t="shared" si="19"/>
        <v>1</v>
      </c>
      <c r="HK7" s="19">
        <f t="shared" si="19"/>
        <v>1</v>
      </c>
      <c r="HL7" s="19">
        <f t="shared" si="19"/>
        <v>1</v>
      </c>
      <c r="HM7" s="19">
        <f t="shared" si="19"/>
        <v>1</v>
      </c>
      <c r="HN7" s="19">
        <f t="shared" si="19"/>
        <v>1</v>
      </c>
      <c r="HO7" s="19">
        <f t="shared" si="19"/>
        <v>1</v>
      </c>
      <c r="HP7" s="19">
        <f t="shared" si="19"/>
        <v>1</v>
      </c>
      <c r="HQ7" s="19">
        <f t="shared" si="19"/>
        <v>1</v>
      </c>
      <c r="HR7" s="19">
        <f t="shared" si="19"/>
        <v>1</v>
      </c>
      <c r="HS7" s="31">
        <f t="shared" si="19"/>
        <v>1</v>
      </c>
      <c r="HT7" s="30">
        <f t="shared" si="19"/>
        <v>1</v>
      </c>
      <c r="HU7" s="19">
        <f t="shared" si="19"/>
        <v>1</v>
      </c>
      <c r="HV7" s="19">
        <f t="shared" si="19"/>
        <v>1</v>
      </c>
      <c r="HW7" s="19">
        <f t="shared" si="19"/>
        <v>1</v>
      </c>
      <c r="HX7" s="19">
        <f t="shared" si="19"/>
        <v>1</v>
      </c>
      <c r="HY7" s="19">
        <f t="shared" si="19"/>
        <v>1</v>
      </c>
      <c r="HZ7" s="19">
        <f t="shared" si="19"/>
        <v>1</v>
      </c>
      <c r="IA7" s="19">
        <f t="shared" si="19"/>
        <v>1</v>
      </c>
      <c r="IB7" s="19">
        <f t="shared" si="19"/>
        <v>1</v>
      </c>
      <c r="IC7" s="19">
        <f t="shared" si="19"/>
        <v>1</v>
      </c>
      <c r="ID7" s="19">
        <f t="shared" si="19"/>
        <v>1</v>
      </c>
      <c r="IE7" s="19">
        <f t="shared" si="19"/>
        <v>1</v>
      </c>
      <c r="IF7" s="19">
        <f t="shared" si="19"/>
        <v>1</v>
      </c>
      <c r="IG7" s="19">
        <f t="shared" si="19"/>
        <v>1</v>
      </c>
      <c r="IH7" s="19">
        <f t="shared" si="19"/>
        <v>1</v>
      </c>
      <c r="II7" s="19">
        <f t="shared" si="19"/>
        <v>1</v>
      </c>
      <c r="IJ7" s="19">
        <f t="shared" si="19"/>
        <v>1</v>
      </c>
      <c r="IK7" s="19">
        <f t="shared" si="19"/>
        <v>1</v>
      </c>
      <c r="IL7" s="19">
        <f t="shared" si="19"/>
        <v>1</v>
      </c>
      <c r="IM7" s="31">
        <f t="shared" si="19"/>
        <v>1</v>
      </c>
      <c r="IN7" s="30">
        <f t="shared" si="19"/>
        <v>1</v>
      </c>
      <c r="IO7" s="19">
        <f t="shared" si="19"/>
        <v>1</v>
      </c>
      <c r="IP7" s="19">
        <f t="shared" si="19"/>
        <v>1</v>
      </c>
      <c r="IQ7" s="19">
        <f t="shared" si="19"/>
        <v>1</v>
      </c>
      <c r="IR7" s="19">
        <f t="shared" si="19"/>
        <v>1</v>
      </c>
      <c r="IS7" s="19">
        <f t="shared" si="19"/>
        <v>1</v>
      </c>
      <c r="IT7" s="19">
        <f t="shared" si="19"/>
        <v>1</v>
      </c>
      <c r="IU7" s="19">
        <f t="shared" si="19"/>
        <v>1</v>
      </c>
      <c r="IV7" s="19">
        <f t="shared" si="19"/>
        <v>1</v>
      </c>
      <c r="IW7" s="19">
        <f t="shared" si="19"/>
        <v>1</v>
      </c>
      <c r="IX7" s="19">
        <f t="shared" si="19"/>
        <v>1</v>
      </c>
      <c r="IY7" s="19">
        <f t="shared" si="19"/>
        <v>1</v>
      </c>
      <c r="IZ7" s="19">
        <f t="shared" si="19"/>
        <v>1</v>
      </c>
      <c r="JA7" s="19">
        <f t="shared" si="19"/>
        <v>1</v>
      </c>
      <c r="JB7" s="19">
        <f t="shared" si="19"/>
        <v>1</v>
      </c>
      <c r="JC7" s="19">
        <f t="shared" si="19"/>
        <v>1</v>
      </c>
      <c r="JD7" s="19">
        <f t="shared" si="19"/>
        <v>1</v>
      </c>
      <c r="JE7" s="19">
        <f t="shared" ref="JE7:LP7" si="20">IF(JD7=0,JE$6,IF(JD7=JE$6,0,JD7))</f>
        <v>1</v>
      </c>
      <c r="JF7" s="19">
        <f t="shared" si="20"/>
        <v>1</v>
      </c>
      <c r="JG7" s="31">
        <f t="shared" si="20"/>
        <v>1</v>
      </c>
      <c r="JH7" s="30">
        <f t="shared" si="20"/>
        <v>1</v>
      </c>
      <c r="JI7" s="19">
        <f t="shared" si="20"/>
        <v>1</v>
      </c>
      <c r="JJ7" s="19">
        <f t="shared" si="20"/>
        <v>1</v>
      </c>
      <c r="JK7" s="19">
        <f t="shared" si="20"/>
        <v>1</v>
      </c>
      <c r="JL7" s="19">
        <f t="shared" si="20"/>
        <v>1</v>
      </c>
      <c r="JM7" s="19">
        <f t="shared" si="20"/>
        <v>1</v>
      </c>
      <c r="JN7" s="19">
        <f t="shared" si="20"/>
        <v>1</v>
      </c>
      <c r="JO7" s="19">
        <f t="shared" si="20"/>
        <v>1</v>
      </c>
      <c r="JP7" s="19">
        <f t="shared" si="20"/>
        <v>1</v>
      </c>
      <c r="JQ7" s="19">
        <f t="shared" si="20"/>
        <v>1</v>
      </c>
      <c r="JR7" s="19">
        <f t="shared" si="20"/>
        <v>1</v>
      </c>
      <c r="JS7" s="19">
        <f t="shared" si="20"/>
        <v>1</v>
      </c>
      <c r="JT7" s="19">
        <f t="shared" si="20"/>
        <v>1</v>
      </c>
      <c r="JU7" s="19">
        <f t="shared" si="20"/>
        <v>1</v>
      </c>
      <c r="JV7" s="19">
        <f t="shared" si="20"/>
        <v>1</v>
      </c>
      <c r="JW7" s="19">
        <f t="shared" si="20"/>
        <v>1</v>
      </c>
      <c r="JX7" s="19">
        <f t="shared" si="20"/>
        <v>1</v>
      </c>
      <c r="JY7" s="19">
        <f t="shared" si="20"/>
        <v>1</v>
      </c>
      <c r="JZ7" s="19">
        <f t="shared" si="20"/>
        <v>1</v>
      </c>
      <c r="KA7" s="31">
        <f t="shared" si="20"/>
        <v>1</v>
      </c>
      <c r="KB7" s="30">
        <f t="shared" si="20"/>
        <v>1</v>
      </c>
      <c r="KC7" s="19">
        <f t="shared" si="20"/>
        <v>1</v>
      </c>
      <c r="KD7" s="19">
        <f t="shared" si="20"/>
        <v>1</v>
      </c>
      <c r="KE7" s="19">
        <f t="shared" si="20"/>
        <v>1</v>
      </c>
      <c r="KF7" s="19">
        <f t="shared" si="20"/>
        <v>1</v>
      </c>
      <c r="KG7" s="19">
        <f t="shared" si="20"/>
        <v>1</v>
      </c>
      <c r="KH7" s="19">
        <f t="shared" si="20"/>
        <v>1</v>
      </c>
      <c r="KI7" s="19">
        <f t="shared" si="20"/>
        <v>1</v>
      </c>
      <c r="KJ7" s="19">
        <f t="shared" si="20"/>
        <v>1</v>
      </c>
      <c r="KK7" s="19">
        <f t="shared" si="20"/>
        <v>1</v>
      </c>
      <c r="KL7" s="19">
        <f t="shared" si="20"/>
        <v>1</v>
      </c>
      <c r="KM7" s="19">
        <f t="shared" si="20"/>
        <v>1</v>
      </c>
      <c r="KN7" s="19">
        <f t="shared" si="20"/>
        <v>1</v>
      </c>
      <c r="KO7" s="19">
        <f t="shared" si="20"/>
        <v>1</v>
      </c>
      <c r="KP7" s="19">
        <f t="shared" si="20"/>
        <v>1</v>
      </c>
      <c r="KQ7" s="19">
        <f t="shared" si="20"/>
        <v>1</v>
      </c>
      <c r="KR7" s="19">
        <f t="shared" si="20"/>
        <v>1</v>
      </c>
      <c r="KS7" s="19">
        <f t="shared" si="20"/>
        <v>1</v>
      </c>
      <c r="KT7" s="19">
        <f t="shared" si="20"/>
        <v>1</v>
      </c>
      <c r="KU7" s="31">
        <f t="shared" si="20"/>
        <v>1</v>
      </c>
      <c r="KV7" s="30">
        <f t="shared" si="20"/>
        <v>1</v>
      </c>
      <c r="KW7" s="19">
        <f t="shared" si="20"/>
        <v>1</v>
      </c>
      <c r="KX7" s="19">
        <f t="shared" si="20"/>
        <v>1</v>
      </c>
      <c r="KY7" s="19">
        <f t="shared" si="20"/>
        <v>1</v>
      </c>
      <c r="KZ7" s="19">
        <f t="shared" si="20"/>
        <v>1</v>
      </c>
      <c r="LA7" s="19">
        <f t="shared" si="20"/>
        <v>1</v>
      </c>
      <c r="LB7" s="19">
        <f t="shared" si="20"/>
        <v>1</v>
      </c>
      <c r="LC7" s="19">
        <f t="shared" si="20"/>
        <v>1</v>
      </c>
      <c r="LD7" s="19">
        <f t="shared" si="20"/>
        <v>1</v>
      </c>
      <c r="LE7" s="19">
        <f t="shared" si="20"/>
        <v>1</v>
      </c>
      <c r="LF7" s="19">
        <f t="shared" si="20"/>
        <v>1</v>
      </c>
      <c r="LG7" s="19">
        <f t="shared" si="20"/>
        <v>1</v>
      </c>
      <c r="LH7" s="19">
        <f t="shared" si="20"/>
        <v>1</v>
      </c>
      <c r="LI7" s="19">
        <f t="shared" si="20"/>
        <v>1</v>
      </c>
      <c r="LJ7" s="19">
        <f t="shared" si="20"/>
        <v>1</v>
      </c>
      <c r="LK7" s="19">
        <f t="shared" si="20"/>
        <v>1</v>
      </c>
      <c r="LL7" s="19">
        <f t="shared" si="20"/>
        <v>1</v>
      </c>
      <c r="LM7" s="19">
        <f t="shared" si="20"/>
        <v>1</v>
      </c>
      <c r="LN7" s="19">
        <f t="shared" si="20"/>
        <v>1</v>
      </c>
      <c r="LO7" s="31">
        <f t="shared" si="20"/>
        <v>1</v>
      </c>
      <c r="LP7" s="30">
        <f t="shared" si="20"/>
        <v>1</v>
      </c>
      <c r="LQ7" s="19">
        <f t="shared" ref="LQ7:OB7" si="21">IF(LP7=0,LQ$6,IF(LP7=LQ$6,0,LP7))</f>
        <v>1</v>
      </c>
      <c r="LR7" s="19">
        <f t="shared" si="21"/>
        <v>1</v>
      </c>
      <c r="LS7" s="19">
        <f t="shared" si="21"/>
        <v>1</v>
      </c>
      <c r="LT7" s="19">
        <f t="shared" si="21"/>
        <v>1</v>
      </c>
      <c r="LU7" s="19">
        <f t="shared" si="21"/>
        <v>1</v>
      </c>
      <c r="LV7" s="19">
        <f t="shared" si="21"/>
        <v>1</v>
      </c>
      <c r="LW7" s="19">
        <f t="shared" si="21"/>
        <v>1</v>
      </c>
      <c r="LX7" s="19">
        <f t="shared" si="21"/>
        <v>1</v>
      </c>
      <c r="LY7" s="19">
        <f t="shared" si="21"/>
        <v>1</v>
      </c>
      <c r="LZ7" s="19">
        <f t="shared" si="21"/>
        <v>1</v>
      </c>
      <c r="MA7" s="19">
        <f t="shared" si="21"/>
        <v>1</v>
      </c>
      <c r="MB7" s="19">
        <f t="shared" si="21"/>
        <v>1</v>
      </c>
      <c r="MC7" s="19">
        <f t="shared" si="21"/>
        <v>1</v>
      </c>
      <c r="MD7" s="19">
        <f t="shared" si="21"/>
        <v>1</v>
      </c>
      <c r="ME7" s="19">
        <f t="shared" si="21"/>
        <v>1</v>
      </c>
      <c r="MF7" s="19">
        <f t="shared" si="21"/>
        <v>1</v>
      </c>
      <c r="MG7" s="19">
        <f t="shared" si="21"/>
        <v>1</v>
      </c>
      <c r="MH7" s="19">
        <f t="shared" si="21"/>
        <v>1</v>
      </c>
      <c r="MI7" s="31">
        <f t="shared" si="21"/>
        <v>1</v>
      </c>
      <c r="MJ7" s="30">
        <f t="shared" si="21"/>
        <v>1</v>
      </c>
      <c r="MK7" s="19">
        <f t="shared" si="21"/>
        <v>1</v>
      </c>
      <c r="ML7" s="19">
        <f t="shared" si="21"/>
        <v>1</v>
      </c>
      <c r="MM7" s="19">
        <f t="shared" si="21"/>
        <v>1</v>
      </c>
      <c r="MN7" s="19">
        <f t="shared" si="21"/>
        <v>1</v>
      </c>
      <c r="MO7" s="19">
        <f t="shared" si="21"/>
        <v>1</v>
      </c>
      <c r="MP7" s="19">
        <f t="shared" si="21"/>
        <v>1</v>
      </c>
      <c r="MQ7" s="19">
        <f t="shared" si="21"/>
        <v>1</v>
      </c>
      <c r="MR7" s="19">
        <f t="shared" si="21"/>
        <v>1</v>
      </c>
      <c r="MS7" s="19">
        <f t="shared" si="21"/>
        <v>1</v>
      </c>
      <c r="MT7" s="19">
        <f t="shared" si="21"/>
        <v>1</v>
      </c>
      <c r="MU7" s="19">
        <f t="shared" si="21"/>
        <v>1</v>
      </c>
      <c r="MV7" s="19">
        <f t="shared" si="21"/>
        <v>1</v>
      </c>
      <c r="MW7" s="19">
        <f t="shared" si="21"/>
        <v>1</v>
      </c>
      <c r="MX7" s="19">
        <f t="shared" si="21"/>
        <v>1</v>
      </c>
      <c r="MY7" s="19">
        <f t="shared" si="21"/>
        <v>1</v>
      </c>
      <c r="MZ7" s="19">
        <f t="shared" si="21"/>
        <v>1</v>
      </c>
      <c r="NA7" s="19">
        <f t="shared" si="21"/>
        <v>1</v>
      </c>
      <c r="NB7" s="19">
        <f t="shared" si="21"/>
        <v>1</v>
      </c>
      <c r="NC7" s="31">
        <f t="shared" si="21"/>
        <v>1</v>
      </c>
      <c r="ND7" s="30">
        <f t="shared" si="21"/>
        <v>1</v>
      </c>
      <c r="NE7" s="19">
        <f t="shared" si="21"/>
        <v>1</v>
      </c>
      <c r="NF7" s="19">
        <f t="shared" si="21"/>
        <v>1</v>
      </c>
      <c r="NG7" s="19">
        <f t="shared" si="21"/>
        <v>1</v>
      </c>
      <c r="NH7" s="19">
        <f t="shared" si="21"/>
        <v>1</v>
      </c>
      <c r="NI7" s="19">
        <f t="shared" si="21"/>
        <v>1</v>
      </c>
      <c r="NJ7" s="19">
        <f t="shared" si="21"/>
        <v>1</v>
      </c>
      <c r="NK7" s="19">
        <f t="shared" si="21"/>
        <v>1</v>
      </c>
      <c r="NL7" s="19">
        <f t="shared" si="21"/>
        <v>1</v>
      </c>
      <c r="NM7" s="19">
        <f t="shared" si="21"/>
        <v>1</v>
      </c>
      <c r="NN7" s="19">
        <f t="shared" si="21"/>
        <v>1</v>
      </c>
      <c r="NO7" s="19">
        <f t="shared" si="21"/>
        <v>1</v>
      </c>
      <c r="NP7" s="19">
        <f t="shared" si="21"/>
        <v>1</v>
      </c>
      <c r="NQ7" s="19">
        <f t="shared" si="21"/>
        <v>1</v>
      </c>
      <c r="NR7" s="19">
        <f t="shared" si="21"/>
        <v>1</v>
      </c>
      <c r="NS7" s="19">
        <f t="shared" si="21"/>
        <v>1</v>
      </c>
      <c r="NT7" s="19">
        <f t="shared" si="21"/>
        <v>1</v>
      </c>
      <c r="NU7" s="19">
        <f t="shared" si="21"/>
        <v>1</v>
      </c>
      <c r="NV7" s="19">
        <f t="shared" si="21"/>
        <v>1</v>
      </c>
      <c r="NW7" s="31">
        <f t="shared" si="21"/>
        <v>1</v>
      </c>
      <c r="NX7" s="30">
        <f t="shared" si="21"/>
        <v>1</v>
      </c>
      <c r="NY7" s="19">
        <f t="shared" si="21"/>
        <v>1</v>
      </c>
      <c r="NZ7" s="19">
        <f t="shared" si="21"/>
        <v>1</v>
      </c>
      <c r="OA7" s="19">
        <f t="shared" si="21"/>
        <v>1</v>
      </c>
      <c r="OB7" s="19">
        <f t="shared" si="21"/>
        <v>1</v>
      </c>
      <c r="OC7" s="19">
        <f t="shared" ref="OC7:QN7" si="22">IF(OB7=0,OC$6,IF(OB7=OC$6,0,OB7))</f>
        <v>1</v>
      </c>
      <c r="OD7" s="19">
        <f t="shared" si="22"/>
        <v>1</v>
      </c>
      <c r="OE7" s="19">
        <f t="shared" si="22"/>
        <v>1</v>
      </c>
      <c r="OF7" s="19">
        <f t="shared" si="22"/>
        <v>1</v>
      </c>
      <c r="OG7" s="19">
        <f t="shared" si="22"/>
        <v>1</v>
      </c>
      <c r="OH7" s="19">
        <f t="shared" si="22"/>
        <v>1</v>
      </c>
      <c r="OI7" s="19">
        <f t="shared" si="22"/>
        <v>1</v>
      </c>
      <c r="OJ7" s="19">
        <f t="shared" si="22"/>
        <v>1</v>
      </c>
      <c r="OK7" s="19">
        <f t="shared" si="22"/>
        <v>1</v>
      </c>
      <c r="OL7" s="19">
        <f t="shared" si="22"/>
        <v>1</v>
      </c>
      <c r="OM7" s="19">
        <f t="shared" si="22"/>
        <v>1</v>
      </c>
      <c r="ON7" s="19">
        <f t="shared" si="22"/>
        <v>1</v>
      </c>
      <c r="OO7" s="19">
        <f t="shared" si="22"/>
        <v>1</v>
      </c>
      <c r="OP7" s="19">
        <f t="shared" si="22"/>
        <v>1</v>
      </c>
      <c r="OQ7" s="31">
        <f t="shared" si="22"/>
        <v>1</v>
      </c>
      <c r="OR7" s="30">
        <f t="shared" si="22"/>
        <v>1</v>
      </c>
      <c r="OS7" s="19">
        <f t="shared" si="22"/>
        <v>1</v>
      </c>
      <c r="OT7" s="19">
        <f t="shared" si="22"/>
        <v>1</v>
      </c>
      <c r="OU7" s="19">
        <f t="shared" si="22"/>
        <v>1</v>
      </c>
      <c r="OV7" s="19">
        <f t="shared" si="22"/>
        <v>1</v>
      </c>
      <c r="OW7" s="19">
        <f t="shared" si="22"/>
        <v>1</v>
      </c>
      <c r="OX7" s="19">
        <f t="shared" si="22"/>
        <v>1</v>
      </c>
      <c r="OY7" s="19">
        <f t="shared" si="22"/>
        <v>1</v>
      </c>
      <c r="OZ7" s="19">
        <f t="shared" si="22"/>
        <v>1</v>
      </c>
      <c r="PA7" s="19">
        <f t="shared" si="22"/>
        <v>1</v>
      </c>
      <c r="PB7" s="19">
        <f t="shared" si="22"/>
        <v>1</v>
      </c>
      <c r="PC7" s="19">
        <f t="shared" si="22"/>
        <v>1</v>
      </c>
      <c r="PD7" s="19">
        <f t="shared" si="22"/>
        <v>1</v>
      </c>
      <c r="PE7" s="19">
        <f t="shared" si="22"/>
        <v>1</v>
      </c>
      <c r="PF7" s="19">
        <f t="shared" si="22"/>
        <v>1</v>
      </c>
      <c r="PG7" s="19">
        <f t="shared" si="22"/>
        <v>1</v>
      </c>
      <c r="PH7" s="19">
        <f t="shared" si="22"/>
        <v>1</v>
      </c>
      <c r="PI7" s="19">
        <f t="shared" si="22"/>
        <v>1</v>
      </c>
      <c r="PJ7" s="19">
        <f t="shared" si="22"/>
        <v>1</v>
      </c>
      <c r="PK7" s="31">
        <f t="shared" si="22"/>
        <v>1</v>
      </c>
      <c r="PL7" s="30">
        <f t="shared" si="22"/>
        <v>1</v>
      </c>
      <c r="PM7" s="19">
        <f t="shared" si="22"/>
        <v>1</v>
      </c>
      <c r="PN7" s="19">
        <f t="shared" si="22"/>
        <v>1</v>
      </c>
      <c r="PO7" s="19">
        <f t="shared" si="22"/>
        <v>1</v>
      </c>
      <c r="PP7" s="19">
        <f t="shared" si="22"/>
        <v>1</v>
      </c>
      <c r="PQ7" s="19">
        <f t="shared" si="22"/>
        <v>1</v>
      </c>
      <c r="PR7" s="19">
        <f t="shared" si="22"/>
        <v>1</v>
      </c>
      <c r="PS7" s="19">
        <f t="shared" si="22"/>
        <v>1</v>
      </c>
      <c r="PT7" s="19">
        <f t="shared" si="22"/>
        <v>1</v>
      </c>
      <c r="PU7" s="19">
        <f t="shared" si="22"/>
        <v>1</v>
      </c>
      <c r="PV7" s="19">
        <f t="shared" si="22"/>
        <v>1</v>
      </c>
      <c r="PW7" s="19">
        <f t="shared" si="22"/>
        <v>1</v>
      </c>
      <c r="PX7" s="19">
        <f t="shared" si="22"/>
        <v>1</v>
      </c>
      <c r="PY7" s="19">
        <f t="shared" si="22"/>
        <v>1</v>
      </c>
      <c r="PZ7" s="19">
        <f t="shared" si="22"/>
        <v>1</v>
      </c>
      <c r="QA7" s="19">
        <f t="shared" si="22"/>
        <v>1</v>
      </c>
      <c r="QB7" s="19">
        <f t="shared" si="22"/>
        <v>1</v>
      </c>
      <c r="QC7" s="19">
        <f t="shared" si="22"/>
        <v>1</v>
      </c>
      <c r="QD7" s="19">
        <f t="shared" si="22"/>
        <v>1</v>
      </c>
      <c r="QE7" s="31">
        <f t="shared" si="22"/>
        <v>1</v>
      </c>
      <c r="QF7" s="30">
        <f t="shared" si="22"/>
        <v>1</v>
      </c>
      <c r="QG7" s="19">
        <f t="shared" si="22"/>
        <v>1</v>
      </c>
      <c r="QH7" s="19">
        <f t="shared" si="22"/>
        <v>1</v>
      </c>
      <c r="QI7" s="19">
        <f t="shared" si="22"/>
        <v>1</v>
      </c>
      <c r="QJ7" s="19">
        <f t="shared" si="22"/>
        <v>1</v>
      </c>
      <c r="QK7" s="19">
        <f t="shared" si="22"/>
        <v>1</v>
      </c>
      <c r="QL7" s="19">
        <f t="shared" si="22"/>
        <v>1</v>
      </c>
      <c r="QM7" s="19">
        <f t="shared" si="22"/>
        <v>1</v>
      </c>
      <c r="QN7" s="19">
        <f t="shared" si="22"/>
        <v>1</v>
      </c>
      <c r="QO7" s="19">
        <f t="shared" ref="QO7:SZ7" si="23">IF(QN7=0,QO$6,IF(QN7=QO$6,0,QN7))</f>
        <v>1</v>
      </c>
      <c r="QP7" s="19">
        <f t="shared" si="23"/>
        <v>1</v>
      </c>
      <c r="QQ7" s="19">
        <f t="shared" si="23"/>
        <v>1</v>
      </c>
      <c r="QR7" s="19">
        <f t="shared" si="23"/>
        <v>1</v>
      </c>
      <c r="QS7" s="19">
        <f t="shared" si="23"/>
        <v>1</v>
      </c>
      <c r="QT7" s="19">
        <f t="shared" si="23"/>
        <v>1</v>
      </c>
      <c r="QU7" s="19">
        <f t="shared" si="23"/>
        <v>1</v>
      </c>
      <c r="QV7" s="19">
        <f t="shared" si="23"/>
        <v>1</v>
      </c>
      <c r="QW7" s="19">
        <f t="shared" si="23"/>
        <v>1</v>
      </c>
      <c r="QX7" s="19">
        <f t="shared" si="23"/>
        <v>1</v>
      </c>
      <c r="QY7" s="31">
        <f t="shared" si="23"/>
        <v>1</v>
      </c>
      <c r="QZ7" s="30">
        <f t="shared" si="23"/>
        <v>1</v>
      </c>
      <c r="RA7" s="19">
        <f t="shared" si="23"/>
        <v>1</v>
      </c>
      <c r="RB7" s="19">
        <f t="shared" si="23"/>
        <v>1</v>
      </c>
      <c r="RC7" s="19">
        <f t="shared" si="23"/>
        <v>1</v>
      </c>
      <c r="RD7" s="19">
        <f t="shared" si="23"/>
        <v>1</v>
      </c>
      <c r="RE7" s="19">
        <f t="shared" si="23"/>
        <v>1</v>
      </c>
      <c r="RF7" s="19">
        <f t="shared" si="23"/>
        <v>1</v>
      </c>
      <c r="RG7" s="19">
        <f t="shared" si="23"/>
        <v>1</v>
      </c>
      <c r="RH7" s="19">
        <f t="shared" si="23"/>
        <v>1</v>
      </c>
      <c r="RI7" s="19">
        <f t="shared" si="23"/>
        <v>1</v>
      </c>
      <c r="RJ7" s="19">
        <f t="shared" si="23"/>
        <v>1</v>
      </c>
      <c r="RK7" s="19">
        <f t="shared" si="23"/>
        <v>1</v>
      </c>
      <c r="RL7" s="19">
        <f t="shared" si="23"/>
        <v>1</v>
      </c>
      <c r="RM7" s="19">
        <f t="shared" si="23"/>
        <v>1</v>
      </c>
      <c r="RN7" s="19">
        <f t="shared" si="23"/>
        <v>1</v>
      </c>
      <c r="RO7" s="19">
        <f t="shared" si="23"/>
        <v>1</v>
      </c>
      <c r="RP7" s="19">
        <f t="shared" si="23"/>
        <v>1</v>
      </c>
      <c r="RQ7" s="19">
        <f t="shared" si="23"/>
        <v>1</v>
      </c>
      <c r="RR7" s="19">
        <f t="shared" si="23"/>
        <v>1</v>
      </c>
      <c r="RS7" s="31">
        <f t="shared" si="23"/>
        <v>1</v>
      </c>
      <c r="RT7" s="30">
        <f t="shared" si="23"/>
        <v>0</v>
      </c>
      <c r="RU7" s="19">
        <f t="shared" si="23"/>
        <v>0</v>
      </c>
      <c r="RV7" s="19">
        <f t="shared" si="23"/>
        <v>0</v>
      </c>
      <c r="RW7" s="19">
        <f t="shared" si="23"/>
        <v>0</v>
      </c>
      <c r="RX7" s="19">
        <f t="shared" si="23"/>
        <v>0</v>
      </c>
      <c r="RY7" s="19">
        <f t="shared" si="23"/>
        <v>0</v>
      </c>
      <c r="RZ7" s="19">
        <f t="shared" si="23"/>
        <v>0</v>
      </c>
      <c r="SA7" s="19">
        <f t="shared" si="23"/>
        <v>0</v>
      </c>
      <c r="SB7" s="19">
        <f t="shared" si="23"/>
        <v>0</v>
      </c>
      <c r="SC7" s="19">
        <f t="shared" si="23"/>
        <v>0</v>
      </c>
      <c r="SD7" s="19">
        <f t="shared" si="23"/>
        <v>0</v>
      </c>
      <c r="SE7" s="19">
        <f t="shared" si="23"/>
        <v>0</v>
      </c>
      <c r="SF7" s="19">
        <f t="shared" si="23"/>
        <v>0</v>
      </c>
      <c r="SG7" s="19">
        <f t="shared" si="23"/>
        <v>0</v>
      </c>
      <c r="SH7" s="19">
        <f t="shared" si="23"/>
        <v>0</v>
      </c>
      <c r="SI7" s="19">
        <f t="shared" si="23"/>
        <v>0</v>
      </c>
      <c r="SJ7" s="19">
        <f t="shared" si="23"/>
        <v>0</v>
      </c>
      <c r="SK7" s="19">
        <f t="shared" si="23"/>
        <v>0</v>
      </c>
      <c r="SL7" s="19">
        <f t="shared" si="23"/>
        <v>0</v>
      </c>
      <c r="SM7" s="31">
        <f t="shared" si="23"/>
        <v>0</v>
      </c>
      <c r="SN7" s="30">
        <f t="shared" si="23"/>
        <v>0</v>
      </c>
      <c r="SO7" s="19">
        <f t="shared" si="23"/>
        <v>0</v>
      </c>
      <c r="SP7" s="19">
        <f t="shared" si="23"/>
        <v>0</v>
      </c>
      <c r="SQ7" s="19">
        <f t="shared" si="23"/>
        <v>0</v>
      </c>
      <c r="SR7" s="19">
        <f t="shared" si="23"/>
        <v>0</v>
      </c>
      <c r="SS7" s="19">
        <f t="shared" si="23"/>
        <v>0</v>
      </c>
      <c r="ST7" s="19">
        <f t="shared" si="23"/>
        <v>0</v>
      </c>
      <c r="SU7" s="19">
        <f t="shared" si="23"/>
        <v>0</v>
      </c>
      <c r="SV7" s="19">
        <f t="shared" si="23"/>
        <v>0</v>
      </c>
      <c r="SW7" s="19">
        <f t="shared" si="23"/>
        <v>0</v>
      </c>
      <c r="SX7" s="19">
        <f t="shared" si="23"/>
        <v>0</v>
      </c>
      <c r="SY7" s="19">
        <f t="shared" si="23"/>
        <v>0</v>
      </c>
      <c r="SZ7" s="19">
        <f t="shared" si="23"/>
        <v>0</v>
      </c>
      <c r="TA7" s="19">
        <f t="shared" ref="TA7:VL7" si="24">IF(SZ7=0,TA$6,IF(SZ7=TA$6,0,SZ7))</f>
        <v>0</v>
      </c>
      <c r="TB7" s="19">
        <f t="shared" si="24"/>
        <v>0</v>
      </c>
      <c r="TC7" s="19">
        <f t="shared" si="24"/>
        <v>0</v>
      </c>
      <c r="TD7" s="19">
        <f t="shared" si="24"/>
        <v>0</v>
      </c>
      <c r="TE7" s="19">
        <f t="shared" si="24"/>
        <v>0</v>
      </c>
      <c r="TF7" s="19">
        <f t="shared" si="24"/>
        <v>0</v>
      </c>
      <c r="TG7" s="31">
        <f t="shared" si="24"/>
        <v>0</v>
      </c>
      <c r="TH7" s="30">
        <f t="shared" si="24"/>
        <v>0</v>
      </c>
      <c r="TI7" s="19">
        <f t="shared" si="24"/>
        <v>0</v>
      </c>
      <c r="TJ7" s="19">
        <f t="shared" si="24"/>
        <v>0</v>
      </c>
      <c r="TK7" s="19">
        <f t="shared" si="24"/>
        <v>0</v>
      </c>
      <c r="TL7" s="19">
        <f t="shared" si="24"/>
        <v>0</v>
      </c>
      <c r="TM7" s="19">
        <f t="shared" si="24"/>
        <v>0</v>
      </c>
      <c r="TN7" s="19">
        <f t="shared" si="24"/>
        <v>0</v>
      </c>
      <c r="TO7" s="19">
        <f t="shared" si="24"/>
        <v>0</v>
      </c>
      <c r="TP7" s="19">
        <f t="shared" si="24"/>
        <v>0</v>
      </c>
      <c r="TQ7" s="19">
        <f t="shared" si="24"/>
        <v>0</v>
      </c>
      <c r="TR7" s="19">
        <f t="shared" si="24"/>
        <v>0</v>
      </c>
      <c r="TS7" s="19">
        <f t="shared" si="24"/>
        <v>0</v>
      </c>
      <c r="TT7" s="19">
        <f t="shared" si="24"/>
        <v>0</v>
      </c>
      <c r="TU7" s="19">
        <f t="shared" si="24"/>
        <v>0</v>
      </c>
      <c r="TV7" s="19">
        <f t="shared" si="24"/>
        <v>0</v>
      </c>
      <c r="TW7" s="19">
        <f t="shared" si="24"/>
        <v>0</v>
      </c>
      <c r="TX7" s="19">
        <f t="shared" si="24"/>
        <v>0</v>
      </c>
      <c r="TY7" s="19">
        <f t="shared" si="24"/>
        <v>0</v>
      </c>
      <c r="TZ7" s="19">
        <f t="shared" si="24"/>
        <v>0</v>
      </c>
      <c r="UA7" s="31">
        <f t="shared" si="24"/>
        <v>0</v>
      </c>
      <c r="UB7" s="30">
        <f t="shared" si="24"/>
        <v>0</v>
      </c>
      <c r="UC7" s="19">
        <f t="shared" si="24"/>
        <v>0</v>
      </c>
      <c r="UD7" s="19">
        <f t="shared" si="24"/>
        <v>0</v>
      </c>
      <c r="UE7" s="19">
        <f t="shared" si="24"/>
        <v>0</v>
      </c>
      <c r="UF7" s="19">
        <f t="shared" si="24"/>
        <v>0</v>
      </c>
      <c r="UG7" s="19">
        <f t="shared" si="24"/>
        <v>0</v>
      </c>
      <c r="UH7" s="19">
        <f t="shared" si="24"/>
        <v>0</v>
      </c>
      <c r="UI7" s="19">
        <f t="shared" si="24"/>
        <v>0</v>
      </c>
      <c r="UJ7" s="19">
        <f t="shared" si="24"/>
        <v>0</v>
      </c>
      <c r="UK7" s="19">
        <f t="shared" si="24"/>
        <v>0</v>
      </c>
      <c r="UL7" s="19">
        <f t="shared" si="24"/>
        <v>0</v>
      </c>
      <c r="UM7" s="19">
        <f t="shared" si="24"/>
        <v>0</v>
      </c>
      <c r="UN7" s="19">
        <f t="shared" si="24"/>
        <v>0</v>
      </c>
      <c r="UO7" s="19">
        <f t="shared" si="24"/>
        <v>0</v>
      </c>
      <c r="UP7" s="19">
        <f t="shared" si="24"/>
        <v>0</v>
      </c>
      <c r="UQ7" s="19">
        <f t="shared" si="24"/>
        <v>0</v>
      </c>
      <c r="UR7" s="19">
        <f t="shared" si="24"/>
        <v>0</v>
      </c>
      <c r="US7" s="19">
        <f t="shared" si="24"/>
        <v>0</v>
      </c>
      <c r="UT7" s="19">
        <f t="shared" si="24"/>
        <v>0</v>
      </c>
      <c r="UU7" s="31">
        <f t="shared" si="24"/>
        <v>0</v>
      </c>
      <c r="UV7" s="30">
        <f t="shared" si="24"/>
        <v>0</v>
      </c>
      <c r="UW7" s="19">
        <f t="shared" si="24"/>
        <v>0</v>
      </c>
      <c r="UX7" s="19">
        <f t="shared" si="24"/>
        <v>0</v>
      </c>
      <c r="UY7" s="19">
        <f t="shared" si="24"/>
        <v>0</v>
      </c>
      <c r="UZ7" s="19">
        <f t="shared" si="24"/>
        <v>0</v>
      </c>
      <c r="VA7" s="19">
        <f t="shared" si="24"/>
        <v>0</v>
      </c>
      <c r="VB7" s="19">
        <f t="shared" si="24"/>
        <v>0</v>
      </c>
      <c r="VC7" s="19">
        <f t="shared" si="24"/>
        <v>0</v>
      </c>
      <c r="VD7" s="19">
        <f t="shared" si="24"/>
        <v>0</v>
      </c>
      <c r="VE7" s="19">
        <f t="shared" si="24"/>
        <v>0</v>
      </c>
      <c r="VF7" s="19">
        <f t="shared" si="24"/>
        <v>0</v>
      </c>
      <c r="VG7" s="19">
        <f t="shared" si="24"/>
        <v>0</v>
      </c>
      <c r="VH7" s="19">
        <f t="shared" si="24"/>
        <v>0</v>
      </c>
      <c r="VI7" s="19">
        <f t="shared" si="24"/>
        <v>0</v>
      </c>
      <c r="VJ7" s="19">
        <f t="shared" si="24"/>
        <v>0</v>
      </c>
      <c r="VK7" s="19">
        <f t="shared" si="24"/>
        <v>0</v>
      </c>
      <c r="VL7" s="19">
        <f t="shared" si="24"/>
        <v>0</v>
      </c>
      <c r="VM7" s="19">
        <f t="shared" ref="VM7:XX7" si="25">IF(VL7=0,VM$6,IF(VL7=VM$6,0,VL7))</f>
        <v>0</v>
      </c>
      <c r="VN7" s="19">
        <f t="shared" si="25"/>
        <v>0</v>
      </c>
      <c r="VO7" s="31">
        <f t="shared" si="25"/>
        <v>0</v>
      </c>
      <c r="VP7" s="30">
        <f t="shared" si="25"/>
        <v>0</v>
      </c>
      <c r="VQ7" s="19">
        <f t="shared" si="25"/>
        <v>0</v>
      </c>
      <c r="VR7" s="19">
        <f t="shared" si="25"/>
        <v>0</v>
      </c>
      <c r="VS7" s="19">
        <f t="shared" si="25"/>
        <v>0</v>
      </c>
      <c r="VT7" s="19">
        <f t="shared" si="25"/>
        <v>0</v>
      </c>
      <c r="VU7" s="19">
        <f t="shared" si="25"/>
        <v>0</v>
      </c>
      <c r="VV7" s="19">
        <f t="shared" si="25"/>
        <v>0</v>
      </c>
      <c r="VW7" s="19">
        <f t="shared" si="25"/>
        <v>0</v>
      </c>
      <c r="VX7" s="19">
        <f t="shared" si="25"/>
        <v>0</v>
      </c>
      <c r="VY7" s="19">
        <f t="shared" si="25"/>
        <v>0</v>
      </c>
      <c r="VZ7" s="19">
        <f t="shared" si="25"/>
        <v>0</v>
      </c>
      <c r="WA7" s="19">
        <f t="shared" si="25"/>
        <v>0</v>
      </c>
      <c r="WB7" s="19">
        <f t="shared" si="25"/>
        <v>0</v>
      </c>
      <c r="WC7" s="19">
        <f t="shared" si="25"/>
        <v>0</v>
      </c>
      <c r="WD7" s="19">
        <f t="shared" si="25"/>
        <v>0</v>
      </c>
      <c r="WE7" s="19">
        <f t="shared" si="25"/>
        <v>0</v>
      </c>
      <c r="WF7" s="19">
        <f t="shared" si="25"/>
        <v>0</v>
      </c>
      <c r="WG7" s="19">
        <f t="shared" si="25"/>
        <v>0</v>
      </c>
      <c r="WH7" s="19">
        <f t="shared" si="25"/>
        <v>0</v>
      </c>
      <c r="WI7" s="31">
        <f t="shared" si="25"/>
        <v>0</v>
      </c>
      <c r="WJ7" s="30">
        <f t="shared" si="25"/>
        <v>0</v>
      </c>
      <c r="WK7" s="19">
        <f t="shared" si="25"/>
        <v>0</v>
      </c>
      <c r="WL7" s="19">
        <f t="shared" si="25"/>
        <v>0</v>
      </c>
      <c r="WM7" s="19">
        <f t="shared" si="25"/>
        <v>0</v>
      </c>
      <c r="WN7" s="19">
        <f t="shared" si="25"/>
        <v>0</v>
      </c>
      <c r="WO7" s="19">
        <f t="shared" si="25"/>
        <v>0</v>
      </c>
      <c r="WP7" s="19">
        <f t="shared" si="25"/>
        <v>0</v>
      </c>
      <c r="WQ7" s="19">
        <f t="shared" si="25"/>
        <v>0</v>
      </c>
      <c r="WR7" s="19">
        <f t="shared" si="25"/>
        <v>0</v>
      </c>
      <c r="WS7" s="19">
        <f t="shared" si="25"/>
        <v>0</v>
      </c>
      <c r="WT7" s="19">
        <f t="shared" si="25"/>
        <v>0</v>
      </c>
      <c r="WU7" s="19">
        <f t="shared" si="25"/>
        <v>0</v>
      </c>
      <c r="WV7" s="19">
        <f t="shared" si="25"/>
        <v>0</v>
      </c>
      <c r="WW7" s="19">
        <f t="shared" si="25"/>
        <v>0</v>
      </c>
      <c r="WX7" s="19">
        <f t="shared" si="25"/>
        <v>0</v>
      </c>
      <c r="WY7" s="19">
        <f t="shared" si="25"/>
        <v>0</v>
      </c>
      <c r="WZ7" s="19">
        <f t="shared" si="25"/>
        <v>0</v>
      </c>
      <c r="XA7" s="19">
        <f t="shared" si="25"/>
        <v>0</v>
      </c>
      <c r="XB7" s="19">
        <f t="shared" si="25"/>
        <v>0</v>
      </c>
      <c r="XC7" s="31">
        <f t="shared" si="25"/>
        <v>0</v>
      </c>
      <c r="XD7" s="30">
        <f t="shared" si="25"/>
        <v>0</v>
      </c>
      <c r="XE7" s="19">
        <f t="shared" si="25"/>
        <v>0</v>
      </c>
      <c r="XF7" s="19">
        <f t="shared" si="25"/>
        <v>0</v>
      </c>
      <c r="XG7" s="19">
        <f t="shared" si="25"/>
        <v>0</v>
      </c>
      <c r="XH7" s="19">
        <f t="shared" si="25"/>
        <v>0</v>
      </c>
      <c r="XI7" s="19">
        <f t="shared" si="25"/>
        <v>0</v>
      </c>
      <c r="XJ7" s="19">
        <f t="shared" si="25"/>
        <v>0</v>
      </c>
      <c r="XK7" s="19">
        <f t="shared" si="25"/>
        <v>0</v>
      </c>
      <c r="XL7" s="19">
        <f t="shared" si="25"/>
        <v>0</v>
      </c>
      <c r="XM7" s="19">
        <f t="shared" si="25"/>
        <v>0</v>
      </c>
      <c r="XN7" s="19">
        <f t="shared" si="25"/>
        <v>0</v>
      </c>
      <c r="XO7" s="19">
        <f t="shared" si="25"/>
        <v>0</v>
      </c>
      <c r="XP7" s="19">
        <f t="shared" si="25"/>
        <v>0</v>
      </c>
      <c r="XQ7" s="19">
        <f t="shared" si="25"/>
        <v>0</v>
      </c>
      <c r="XR7" s="19">
        <f t="shared" si="25"/>
        <v>0</v>
      </c>
      <c r="XS7" s="19">
        <f t="shared" si="25"/>
        <v>0</v>
      </c>
      <c r="XT7" s="19">
        <f t="shared" si="25"/>
        <v>0</v>
      </c>
      <c r="XU7" s="19">
        <f t="shared" si="25"/>
        <v>0</v>
      </c>
      <c r="XV7" s="19">
        <f t="shared" si="25"/>
        <v>0</v>
      </c>
      <c r="XW7" s="31">
        <f t="shared" si="25"/>
        <v>0</v>
      </c>
      <c r="XX7" s="30">
        <f t="shared" si="25"/>
        <v>0</v>
      </c>
      <c r="XY7" s="19">
        <f t="shared" ref="XY7:AAJ7" si="26">IF(XX7=0,XY$6,IF(XX7=XY$6,0,XX7))</f>
        <v>0</v>
      </c>
      <c r="XZ7" s="19">
        <f t="shared" si="26"/>
        <v>0</v>
      </c>
      <c r="YA7" s="19">
        <f t="shared" si="26"/>
        <v>0</v>
      </c>
      <c r="YB7" s="19">
        <f t="shared" si="26"/>
        <v>0</v>
      </c>
      <c r="YC7" s="19">
        <f t="shared" si="26"/>
        <v>0</v>
      </c>
      <c r="YD7" s="19">
        <f t="shared" si="26"/>
        <v>0</v>
      </c>
      <c r="YE7" s="19">
        <f t="shared" si="26"/>
        <v>0</v>
      </c>
      <c r="YF7" s="19">
        <f t="shared" si="26"/>
        <v>0</v>
      </c>
      <c r="YG7" s="19">
        <f t="shared" si="26"/>
        <v>0</v>
      </c>
      <c r="YH7" s="19">
        <f t="shared" si="26"/>
        <v>0</v>
      </c>
      <c r="YI7" s="19">
        <f t="shared" si="26"/>
        <v>0</v>
      </c>
      <c r="YJ7" s="19">
        <f t="shared" si="26"/>
        <v>0</v>
      </c>
      <c r="YK7" s="19">
        <f t="shared" si="26"/>
        <v>0</v>
      </c>
      <c r="YL7" s="19">
        <f t="shared" si="26"/>
        <v>0</v>
      </c>
      <c r="YM7" s="19">
        <f t="shared" si="26"/>
        <v>0</v>
      </c>
      <c r="YN7" s="19">
        <f t="shared" si="26"/>
        <v>0</v>
      </c>
      <c r="YO7" s="19">
        <f t="shared" si="26"/>
        <v>0</v>
      </c>
      <c r="YP7" s="19">
        <f t="shared" si="26"/>
        <v>0</v>
      </c>
      <c r="YQ7" s="31">
        <f t="shared" si="26"/>
        <v>0</v>
      </c>
      <c r="YR7" s="30">
        <f t="shared" si="26"/>
        <v>0</v>
      </c>
      <c r="YS7" s="19">
        <f t="shared" si="26"/>
        <v>0</v>
      </c>
      <c r="YT7" s="19">
        <f t="shared" si="26"/>
        <v>0</v>
      </c>
      <c r="YU7" s="19">
        <f t="shared" si="26"/>
        <v>0</v>
      </c>
      <c r="YV7" s="19">
        <f t="shared" si="26"/>
        <v>0</v>
      </c>
      <c r="YW7" s="19">
        <f t="shared" si="26"/>
        <v>0</v>
      </c>
      <c r="YX7" s="19">
        <f t="shared" si="26"/>
        <v>0</v>
      </c>
      <c r="YY7" s="19">
        <f t="shared" si="26"/>
        <v>0</v>
      </c>
      <c r="YZ7" s="19">
        <f t="shared" si="26"/>
        <v>0</v>
      </c>
      <c r="ZA7" s="19">
        <f t="shared" si="26"/>
        <v>0</v>
      </c>
      <c r="ZB7" s="19">
        <f t="shared" si="26"/>
        <v>0</v>
      </c>
      <c r="ZC7" s="19">
        <f t="shared" si="26"/>
        <v>0</v>
      </c>
      <c r="ZD7" s="19">
        <f t="shared" si="26"/>
        <v>0</v>
      </c>
      <c r="ZE7" s="19">
        <f t="shared" si="26"/>
        <v>0</v>
      </c>
      <c r="ZF7" s="19">
        <f t="shared" si="26"/>
        <v>0</v>
      </c>
      <c r="ZG7" s="19">
        <f t="shared" si="26"/>
        <v>0</v>
      </c>
      <c r="ZH7" s="19">
        <f t="shared" si="26"/>
        <v>0</v>
      </c>
      <c r="ZI7" s="19">
        <f t="shared" si="26"/>
        <v>0</v>
      </c>
      <c r="ZJ7" s="19">
        <f t="shared" si="26"/>
        <v>0</v>
      </c>
      <c r="ZK7" s="31">
        <f t="shared" si="26"/>
        <v>0</v>
      </c>
      <c r="ZL7" s="30">
        <f t="shared" si="26"/>
        <v>0</v>
      </c>
      <c r="ZM7" s="19">
        <f t="shared" si="26"/>
        <v>0</v>
      </c>
      <c r="ZN7" s="19">
        <f t="shared" si="26"/>
        <v>0</v>
      </c>
      <c r="ZO7" s="19">
        <f t="shared" si="26"/>
        <v>0</v>
      </c>
      <c r="ZP7" s="19">
        <f t="shared" si="26"/>
        <v>0</v>
      </c>
      <c r="ZQ7" s="19">
        <f t="shared" si="26"/>
        <v>0</v>
      </c>
      <c r="ZR7" s="19">
        <f t="shared" si="26"/>
        <v>0</v>
      </c>
      <c r="ZS7" s="19">
        <f t="shared" si="26"/>
        <v>0</v>
      </c>
      <c r="ZT7" s="19">
        <f t="shared" si="26"/>
        <v>0</v>
      </c>
      <c r="ZU7" s="19">
        <f t="shared" si="26"/>
        <v>0</v>
      </c>
      <c r="ZV7" s="19">
        <f t="shared" si="26"/>
        <v>0</v>
      </c>
      <c r="ZW7" s="19">
        <f t="shared" si="26"/>
        <v>0</v>
      </c>
      <c r="ZX7" s="19">
        <f t="shared" si="26"/>
        <v>0</v>
      </c>
      <c r="ZY7" s="19">
        <f t="shared" si="26"/>
        <v>0</v>
      </c>
      <c r="ZZ7" s="19">
        <f t="shared" si="26"/>
        <v>0</v>
      </c>
      <c r="AAA7" s="19">
        <f t="shared" si="26"/>
        <v>0</v>
      </c>
      <c r="AAB7" s="19">
        <f t="shared" si="26"/>
        <v>0</v>
      </c>
      <c r="AAC7" s="19">
        <f t="shared" si="26"/>
        <v>0</v>
      </c>
      <c r="AAD7" s="19">
        <f t="shared" si="26"/>
        <v>0</v>
      </c>
      <c r="AAE7" s="31">
        <f t="shared" si="26"/>
        <v>0</v>
      </c>
      <c r="AAF7" s="30">
        <f t="shared" si="26"/>
        <v>0</v>
      </c>
      <c r="AAG7" s="19">
        <f t="shared" si="26"/>
        <v>0</v>
      </c>
      <c r="AAH7" s="19">
        <f t="shared" si="26"/>
        <v>0</v>
      </c>
      <c r="AAI7" s="19">
        <f t="shared" si="26"/>
        <v>0</v>
      </c>
      <c r="AAJ7" s="19">
        <f t="shared" si="26"/>
        <v>0</v>
      </c>
      <c r="AAK7" s="19">
        <f t="shared" ref="AAK7:ACV7" si="27">IF(AAJ7=0,AAK$6,IF(AAJ7=AAK$6,0,AAJ7))</f>
        <v>0</v>
      </c>
      <c r="AAL7" s="19">
        <f t="shared" si="27"/>
        <v>0</v>
      </c>
      <c r="AAM7" s="19">
        <f t="shared" si="27"/>
        <v>0</v>
      </c>
      <c r="AAN7" s="19">
        <f t="shared" si="27"/>
        <v>0</v>
      </c>
      <c r="AAO7" s="19">
        <f t="shared" si="27"/>
        <v>0</v>
      </c>
      <c r="AAP7" s="19">
        <f t="shared" si="27"/>
        <v>0</v>
      </c>
      <c r="AAQ7" s="19">
        <f t="shared" si="27"/>
        <v>0</v>
      </c>
      <c r="AAR7" s="19">
        <f t="shared" si="27"/>
        <v>0</v>
      </c>
      <c r="AAS7" s="19">
        <f t="shared" si="27"/>
        <v>0</v>
      </c>
      <c r="AAT7" s="19">
        <f t="shared" si="27"/>
        <v>0</v>
      </c>
      <c r="AAU7" s="19">
        <f t="shared" si="27"/>
        <v>0</v>
      </c>
      <c r="AAV7" s="19">
        <f t="shared" si="27"/>
        <v>0</v>
      </c>
      <c r="AAW7" s="19">
        <f t="shared" si="27"/>
        <v>0</v>
      </c>
      <c r="AAX7" s="19">
        <f t="shared" si="27"/>
        <v>0</v>
      </c>
      <c r="AAY7" s="31">
        <f t="shared" si="27"/>
        <v>0</v>
      </c>
      <c r="AAZ7" s="30">
        <f t="shared" si="27"/>
        <v>0</v>
      </c>
      <c r="ABA7" s="19">
        <f t="shared" si="27"/>
        <v>0</v>
      </c>
      <c r="ABB7" s="19">
        <f t="shared" si="27"/>
        <v>0</v>
      </c>
      <c r="ABC7" s="19">
        <f t="shared" si="27"/>
        <v>0</v>
      </c>
      <c r="ABD7" s="19">
        <f t="shared" si="27"/>
        <v>0</v>
      </c>
      <c r="ABE7" s="19">
        <f t="shared" si="27"/>
        <v>0</v>
      </c>
      <c r="ABF7" s="19">
        <f t="shared" si="27"/>
        <v>0</v>
      </c>
      <c r="ABG7" s="19">
        <f t="shared" si="27"/>
        <v>0</v>
      </c>
      <c r="ABH7" s="19">
        <f t="shared" si="27"/>
        <v>0</v>
      </c>
      <c r="ABI7" s="19">
        <f t="shared" si="27"/>
        <v>0</v>
      </c>
      <c r="ABJ7" s="19">
        <f t="shared" si="27"/>
        <v>0</v>
      </c>
      <c r="ABK7" s="19">
        <f t="shared" si="27"/>
        <v>0</v>
      </c>
      <c r="ABL7" s="19">
        <f t="shared" si="27"/>
        <v>0</v>
      </c>
      <c r="ABM7" s="19">
        <f t="shared" si="27"/>
        <v>0</v>
      </c>
      <c r="ABN7" s="19">
        <f t="shared" si="27"/>
        <v>0</v>
      </c>
      <c r="ABO7" s="19">
        <f t="shared" si="27"/>
        <v>0</v>
      </c>
      <c r="ABP7" s="19">
        <f t="shared" si="27"/>
        <v>0</v>
      </c>
      <c r="ABQ7" s="19">
        <f t="shared" si="27"/>
        <v>0</v>
      </c>
      <c r="ABR7" s="19">
        <f t="shared" si="27"/>
        <v>0</v>
      </c>
      <c r="ABS7" s="31">
        <f t="shared" si="27"/>
        <v>0</v>
      </c>
      <c r="ABT7" s="30">
        <f t="shared" si="27"/>
        <v>0</v>
      </c>
      <c r="ABU7" s="19">
        <f t="shared" si="27"/>
        <v>0</v>
      </c>
      <c r="ABV7" s="19">
        <f t="shared" si="27"/>
        <v>0</v>
      </c>
      <c r="ABW7" s="19">
        <f t="shared" si="27"/>
        <v>0</v>
      </c>
      <c r="ABX7" s="19">
        <f t="shared" si="27"/>
        <v>0</v>
      </c>
      <c r="ABY7" s="19">
        <f t="shared" si="27"/>
        <v>0</v>
      </c>
      <c r="ABZ7" s="19">
        <f t="shared" si="27"/>
        <v>0</v>
      </c>
      <c r="ACA7" s="19">
        <f t="shared" si="27"/>
        <v>0</v>
      </c>
      <c r="ACB7" s="19">
        <f t="shared" si="27"/>
        <v>0</v>
      </c>
      <c r="ACC7" s="19">
        <f t="shared" si="27"/>
        <v>0</v>
      </c>
      <c r="ACD7" s="19">
        <f t="shared" si="27"/>
        <v>0</v>
      </c>
      <c r="ACE7" s="19">
        <f t="shared" si="27"/>
        <v>0</v>
      </c>
      <c r="ACF7" s="19">
        <f t="shared" si="27"/>
        <v>0</v>
      </c>
      <c r="ACG7" s="19">
        <f t="shared" si="27"/>
        <v>0</v>
      </c>
      <c r="ACH7" s="19">
        <f t="shared" si="27"/>
        <v>0</v>
      </c>
      <c r="ACI7" s="19">
        <f t="shared" si="27"/>
        <v>0</v>
      </c>
      <c r="ACJ7" s="19">
        <f t="shared" si="27"/>
        <v>0</v>
      </c>
      <c r="ACK7" s="19">
        <f t="shared" si="27"/>
        <v>0</v>
      </c>
      <c r="ACL7" s="19">
        <f t="shared" si="27"/>
        <v>0</v>
      </c>
      <c r="ACM7" s="31">
        <f t="shared" si="27"/>
        <v>0</v>
      </c>
      <c r="ACN7" s="30">
        <f t="shared" si="27"/>
        <v>0</v>
      </c>
      <c r="ACO7" s="19">
        <f t="shared" si="27"/>
        <v>0</v>
      </c>
      <c r="ACP7" s="19">
        <f t="shared" si="27"/>
        <v>0</v>
      </c>
      <c r="ACQ7" s="19">
        <f t="shared" si="27"/>
        <v>0</v>
      </c>
      <c r="ACR7" s="19">
        <f t="shared" si="27"/>
        <v>0</v>
      </c>
      <c r="ACS7" s="19">
        <f t="shared" si="27"/>
        <v>0</v>
      </c>
      <c r="ACT7" s="19">
        <f t="shared" si="27"/>
        <v>0</v>
      </c>
      <c r="ACU7" s="19">
        <f t="shared" si="27"/>
        <v>0</v>
      </c>
      <c r="ACV7" s="19">
        <f t="shared" si="27"/>
        <v>0</v>
      </c>
      <c r="ACW7" s="19">
        <f t="shared" ref="ACW7:AFH7" si="28">IF(ACV7=0,ACW$6,IF(ACV7=ACW$6,0,ACV7))</f>
        <v>0</v>
      </c>
      <c r="ACX7" s="19">
        <f t="shared" si="28"/>
        <v>0</v>
      </c>
      <c r="ACY7" s="19">
        <f t="shared" si="28"/>
        <v>0</v>
      </c>
      <c r="ACZ7" s="19">
        <f t="shared" si="28"/>
        <v>0</v>
      </c>
      <c r="ADA7" s="19">
        <f t="shared" si="28"/>
        <v>0</v>
      </c>
      <c r="ADB7" s="19">
        <f t="shared" si="28"/>
        <v>0</v>
      </c>
      <c r="ADC7" s="19">
        <f t="shared" si="28"/>
        <v>0</v>
      </c>
      <c r="ADD7" s="19">
        <f t="shared" si="28"/>
        <v>0</v>
      </c>
      <c r="ADE7" s="19">
        <f t="shared" si="28"/>
        <v>0</v>
      </c>
      <c r="ADF7" s="19">
        <f t="shared" si="28"/>
        <v>0</v>
      </c>
      <c r="ADG7" s="31">
        <f t="shared" si="28"/>
        <v>0</v>
      </c>
      <c r="ADH7" s="30">
        <f t="shared" si="28"/>
        <v>0</v>
      </c>
      <c r="ADI7" s="19">
        <f t="shared" si="28"/>
        <v>0</v>
      </c>
      <c r="ADJ7" s="19">
        <f t="shared" si="28"/>
        <v>0</v>
      </c>
      <c r="ADK7" s="19">
        <f t="shared" si="28"/>
        <v>0</v>
      </c>
      <c r="ADL7" s="19">
        <f t="shared" si="28"/>
        <v>0</v>
      </c>
      <c r="ADM7" s="19">
        <f t="shared" si="28"/>
        <v>0</v>
      </c>
      <c r="ADN7" s="19">
        <f t="shared" si="28"/>
        <v>0</v>
      </c>
      <c r="ADO7" s="19">
        <f t="shared" si="28"/>
        <v>0</v>
      </c>
      <c r="ADP7" s="19">
        <f t="shared" si="28"/>
        <v>0</v>
      </c>
      <c r="ADQ7" s="19">
        <f t="shared" si="28"/>
        <v>0</v>
      </c>
      <c r="ADR7" s="19">
        <f t="shared" si="28"/>
        <v>0</v>
      </c>
      <c r="ADS7" s="19">
        <f t="shared" si="28"/>
        <v>0</v>
      </c>
      <c r="ADT7" s="19">
        <f t="shared" si="28"/>
        <v>0</v>
      </c>
      <c r="ADU7" s="19">
        <f t="shared" si="28"/>
        <v>0</v>
      </c>
      <c r="ADV7" s="19">
        <f t="shared" si="28"/>
        <v>0</v>
      </c>
      <c r="ADW7" s="19">
        <f t="shared" si="28"/>
        <v>0</v>
      </c>
      <c r="ADX7" s="19">
        <f t="shared" si="28"/>
        <v>0</v>
      </c>
      <c r="ADY7" s="19">
        <f t="shared" si="28"/>
        <v>0</v>
      </c>
      <c r="ADZ7" s="19">
        <f t="shared" si="28"/>
        <v>0</v>
      </c>
      <c r="AEA7" s="31">
        <f t="shared" si="28"/>
        <v>0</v>
      </c>
      <c r="AEB7" s="30">
        <f t="shared" si="28"/>
        <v>0</v>
      </c>
      <c r="AEC7" s="19">
        <f t="shared" si="28"/>
        <v>0</v>
      </c>
      <c r="AED7" s="19">
        <f t="shared" si="28"/>
        <v>0</v>
      </c>
      <c r="AEE7" s="19">
        <f t="shared" si="28"/>
        <v>0</v>
      </c>
      <c r="AEF7" s="19">
        <f t="shared" si="28"/>
        <v>0</v>
      </c>
      <c r="AEG7" s="19">
        <f t="shared" si="28"/>
        <v>0</v>
      </c>
      <c r="AEH7" s="19">
        <f t="shared" si="28"/>
        <v>0</v>
      </c>
      <c r="AEI7" s="19">
        <f t="shared" si="28"/>
        <v>0</v>
      </c>
      <c r="AEJ7" s="19">
        <f t="shared" si="28"/>
        <v>0</v>
      </c>
      <c r="AEK7" s="19">
        <f t="shared" si="28"/>
        <v>0</v>
      </c>
      <c r="AEL7" s="19">
        <f t="shared" si="28"/>
        <v>0</v>
      </c>
      <c r="AEM7" s="19">
        <f t="shared" si="28"/>
        <v>0</v>
      </c>
      <c r="AEN7" s="19">
        <f t="shared" si="28"/>
        <v>0</v>
      </c>
      <c r="AEO7" s="19">
        <f t="shared" si="28"/>
        <v>0</v>
      </c>
      <c r="AEP7" s="19">
        <f t="shared" si="28"/>
        <v>0</v>
      </c>
      <c r="AEQ7" s="19">
        <f t="shared" si="28"/>
        <v>0</v>
      </c>
      <c r="AER7" s="19">
        <f t="shared" si="28"/>
        <v>0</v>
      </c>
      <c r="AES7" s="19">
        <f t="shared" si="28"/>
        <v>0</v>
      </c>
      <c r="AET7" s="19">
        <f t="shared" si="28"/>
        <v>0</v>
      </c>
      <c r="AEU7" s="31">
        <f t="shared" si="28"/>
        <v>0</v>
      </c>
      <c r="AEV7" s="30">
        <f t="shared" si="28"/>
        <v>0</v>
      </c>
      <c r="AEW7" s="19">
        <f t="shared" si="28"/>
        <v>0</v>
      </c>
      <c r="AEX7" s="19">
        <f t="shared" si="28"/>
        <v>0</v>
      </c>
      <c r="AEY7" s="19">
        <f t="shared" si="28"/>
        <v>0</v>
      </c>
      <c r="AEZ7" s="19">
        <f t="shared" si="28"/>
        <v>0</v>
      </c>
      <c r="AFA7" s="19">
        <f t="shared" si="28"/>
        <v>0</v>
      </c>
      <c r="AFB7" s="19">
        <f t="shared" si="28"/>
        <v>0</v>
      </c>
      <c r="AFC7" s="19">
        <f t="shared" si="28"/>
        <v>0</v>
      </c>
      <c r="AFD7" s="19">
        <f t="shared" si="28"/>
        <v>0</v>
      </c>
      <c r="AFE7" s="19">
        <f t="shared" si="28"/>
        <v>0</v>
      </c>
      <c r="AFF7" s="19">
        <f t="shared" si="28"/>
        <v>0</v>
      </c>
      <c r="AFG7" s="19">
        <f t="shared" si="28"/>
        <v>0</v>
      </c>
      <c r="AFH7" s="19">
        <f t="shared" si="28"/>
        <v>0</v>
      </c>
      <c r="AFI7" s="19">
        <f t="shared" ref="AFI7:AHG7" si="29">IF(AFH7=0,AFI$6,IF(AFH7=AFI$6,0,AFH7))</f>
        <v>0</v>
      </c>
      <c r="AFJ7" s="19">
        <f t="shared" si="29"/>
        <v>0</v>
      </c>
      <c r="AFK7" s="19">
        <f t="shared" si="29"/>
        <v>0</v>
      </c>
      <c r="AFL7" s="19">
        <f t="shared" si="29"/>
        <v>0</v>
      </c>
      <c r="AFM7" s="19">
        <f t="shared" si="29"/>
        <v>0</v>
      </c>
      <c r="AFN7" s="19">
        <f t="shared" si="29"/>
        <v>0</v>
      </c>
      <c r="AFO7" s="31">
        <f t="shared" si="29"/>
        <v>0</v>
      </c>
      <c r="AFP7" s="30">
        <f t="shared" si="29"/>
        <v>0</v>
      </c>
      <c r="AFQ7" s="19">
        <f t="shared" si="29"/>
        <v>0</v>
      </c>
      <c r="AFR7" s="19">
        <f t="shared" si="29"/>
        <v>0</v>
      </c>
      <c r="AFS7" s="19">
        <f t="shared" si="29"/>
        <v>0</v>
      </c>
      <c r="AFT7" s="19">
        <f t="shared" si="29"/>
        <v>0</v>
      </c>
      <c r="AFU7" s="19">
        <f t="shared" si="29"/>
        <v>0</v>
      </c>
      <c r="AFV7" s="19">
        <f t="shared" si="29"/>
        <v>0</v>
      </c>
      <c r="AFW7" s="19">
        <f t="shared" si="29"/>
        <v>0</v>
      </c>
      <c r="AFX7" s="19">
        <f t="shared" si="29"/>
        <v>0</v>
      </c>
      <c r="AFY7" s="19">
        <f t="shared" si="29"/>
        <v>0</v>
      </c>
      <c r="AFZ7" s="19">
        <f t="shared" si="29"/>
        <v>0</v>
      </c>
      <c r="AGA7" s="19">
        <f t="shared" si="29"/>
        <v>0</v>
      </c>
      <c r="AGB7" s="19">
        <f t="shared" si="29"/>
        <v>0</v>
      </c>
      <c r="AGC7" s="19">
        <f t="shared" si="29"/>
        <v>0</v>
      </c>
      <c r="AGD7" s="19">
        <f t="shared" si="29"/>
        <v>0</v>
      </c>
      <c r="AGE7" s="19">
        <f t="shared" si="29"/>
        <v>0</v>
      </c>
      <c r="AGF7" s="19">
        <f t="shared" si="29"/>
        <v>0</v>
      </c>
      <c r="AGG7" s="19">
        <f t="shared" si="29"/>
        <v>0</v>
      </c>
      <c r="AGH7" s="19">
        <f t="shared" si="29"/>
        <v>0</v>
      </c>
      <c r="AGI7" s="31">
        <f t="shared" si="29"/>
        <v>0</v>
      </c>
      <c r="AGJ7" s="30">
        <f t="shared" si="29"/>
        <v>0</v>
      </c>
      <c r="AGK7" s="19">
        <f t="shared" si="29"/>
        <v>0</v>
      </c>
      <c r="AGL7" s="19">
        <f t="shared" si="29"/>
        <v>0</v>
      </c>
      <c r="AGM7" s="19">
        <f t="shared" si="29"/>
        <v>0</v>
      </c>
      <c r="AGN7" s="19">
        <f t="shared" si="29"/>
        <v>0</v>
      </c>
      <c r="AGO7" s="19">
        <f t="shared" si="29"/>
        <v>0</v>
      </c>
      <c r="AGP7" s="19">
        <f t="shared" si="29"/>
        <v>0</v>
      </c>
      <c r="AGQ7" s="19">
        <f t="shared" si="29"/>
        <v>0</v>
      </c>
      <c r="AGR7" s="19">
        <f t="shared" si="29"/>
        <v>0</v>
      </c>
      <c r="AGS7" s="19">
        <f t="shared" si="29"/>
        <v>0</v>
      </c>
      <c r="AGT7" s="19">
        <f t="shared" si="29"/>
        <v>0</v>
      </c>
      <c r="AGU7" s="19">
        <f t="shared" si="29"/>
        <v>0</v>
      </c>
      <c r="AGV7" s="19">
        <f t="shared" si="29"/>
        <v>0</v>
      </c>
      <c r="AGW7" s="19">
        <f t="shared" si="29"/>
        <v>0</v>
      </c>
      <c r="AGX7" s="19">
        <f t="shared" si="29"/>
        <v>0</v>
      </c>
      <c r="AGY7" s="19">
        <f t="shared" si="29"/>
        <v>0</v>
      </c>
      <c r="AGZ7" s="19">
        <f t="shared" si="29"/>
        <v>0</v>
      </c>
      <c r="AHA7" s="19">
        <f t="shared" si="29"/>
        <v>0</v>
      </c>
      <c r="AHB7" s="19">
        <f t="shared" si="29"/>
        <v>0</v>
      </c>
      <c r="AHC7" s="31">
        <f t="shared" si="29"/>
        <v>0</v>
      </c>
      <c r="AHD7" s="30">
        <f t="shared" si="29"/>
        <v>0</v>
      </c>
      <c r="AHE7" s="19">
        <f t="shared" si="29"/>
        <v>0</v>
      </c>
      <c r="AHF7" s="19">
        <f t="shared" si="29"/>
        <v>0</v>
      </c>
      <c r="AHG7" s="19">
        <f t="shared" si="29"/>
        <v>0</v>
      </c>
      <c r="AHH7" s="19">
        <f t="shared" ref="AHH7:AHW7" si="30">IF(AHG7=0,AHH$6,IF(AHG7=AHH$6,0,AHG7))</f>
        <v>0</v>
      </c>
      <c r="AHI7" s="19">
        <f t="shared" si="30"/>
        <v>0</v>
      </c>
      <c r="AHJ7" s="19">
        <f t="shared" si="30"/>
        <v>0</v>
      </c>
      <c r="AHK7" s="19">
        <f t="shared" si="30"/>
        <v>0</v>
      </c>
      <c r="AHL7" s="19">
        <f t="shared" si="30"/>
        <v>0</v>
      </c>
      <c r="AHM7" s="19">
        <f t="shared" si="30"/>
        <v>0</v>
      </c>
      <c r="AHN7" s="19">
        <f t="shared" si="30"/>
        <v>0</v>
      </c>
      <c r="AHO7" s="19">
        <f t="shared" si="30"/>
        <v>0</v>
      </c>
      <c r="AHP7" s="19">
        <f t="shared" si="30"/>
        <v>0</v>
      </c>
      <c r="AHQ7" s="19">
        <f t="shared" si="30"/>
        <v>0</v>
      </c>
      <c r="AHR7" s="19">
        <f t="shared" si="30"/>
        <v>0</v>
      </c>
      <c r="AHS7" s="19">
        <f t="shared" si="30"/>
        <v>0</v>
      </c>
      <c r="AHT7" s="19">
        <f t="shared" si="30"/>
        <v>0</v>
      </c>
      <c r="AHU7" s="19">
        <f t="shared" si="30"/>
        <v>0</v>
      </c>
      <c r="AHV7" s="19">
        <f t="shared" si="30"/>
        <v>0</v>
      </c>
      <c r="AHW7" s="31">
        <f t="shared" si="30"/>
        <v>0</v>
      </c>
    </row>
    <row r="8" spans="1:933" ht="15.75" hidden="1" customHeight="1" thickBot="1" x14ac:dyDescent="0.3">
      <c r="A8" s="289" t="s">
        <v>51</v>
      </c>
      <c r="B8" s="289"/>
      <c r="C8" s="289"/>
      <c r="D8" s="289"/>
      <c r="E8" s="289"/>
      <c r="F8" s="289"/>
      <c r="G8" s="6">
        <v>0</v>
      </c>
      <c r="H8" s="32">
        <f>IF(H6=1,0,IF(OR(G8=1,G8=0),H$6,IF(H6=1,0,IF(G8=H$6,0,G8))))</f>
        <v>0</v>
      </c>
      <c r="I8" s="21">
        <f t="shared" ref="I8:BT8" si="31">IF(I6=1,0,IF(OR(H8=1,H8=0),I$6,IF(I6=1,0,IF(H8=I$6,0,H8))))</f>
        <v>0</v>
      </c>
      <c r="J8" s="21">
        <f t="shared" si="31"/>
        <v>0</v>
      </c>
      <c r="K8" s="21">
        <f t="shared" si="31"/>
        <v>0</v>
      </c>
      <c r="L8" s="21">
        <f t="shared" si="31"/>
        <v>0</v>
      </c>
      <c r="M8" s="21">
        <f t="shared" si="31"/>
        <v>0</v>
      </c>
      <c r="N8" s="21">
        <f t="shared" si="31"/>
        <v>0</v>
      </c>
      <c r="O8" s="21">
        <f t="shared" si="31"/>
        <v>0</v>
      </c>
      <c r="P8" s="21">
        <f t="shared" si="31"/>
        <v>0</v>
      </c>
      <c r="Q8" s="21">
        <f t="shared" si="31"/>
        <v>0</v>
      </c>
      <c r="R8" s="21">
        <f t="shared" si="31"/>
        <v>0</v>
      </c>
      <c r="S8" s="21">
        <f t="shared" si="31"/>
        <v>0</v>
      </c>
      <c r="T8" s="21">
        <f t="shared" si="31"/>
        <v>0</v>
      </c>
      <c r="U8" s="21">
        <f t="shared" si="31"/>
        <v>0</v>
      </c>
      <c r="V8" s="21">
        <f t="shared" si="31"/>
        <v>0</v>
      </c>
      <c r="W8" s="21">
        <f t="shared" si="31"/>
        <v>0</v>
      </c>
      <c r="X8" s="21">
        <f t="shared" si="31"/>
        <v>0</v>
      </c>
      <c r="Y8" s="21">
        <f t="shared" si="31"/>
        <v>0</v>
      </c>
      <c r="Z8" s="21">
        <f t="shared" si="31"/>
        <v>0</v>
      </c>
      <c r="AA8" s="33">
        <f t="shared" si="31"/>
        <v>0</v>
      </c>
      <c r="AB8" s="32">
        <f t="shared" si="31"/>
        <v>0</v>
      </c>
      <c r="AC8" s="21">
        <f t="shared" si="31"/>
        <v>0</v>
      </c>
      <c r="AD8" s="21">
        <f t="shared" si="31"/>
        <v>0</v>
      </c>
      <c r="AE8" s="21">
        <f t="shared" si="31"/>
        <v>0</v>
      </c>
      <c r="AF8" s="21">
        <f t="shared" si="31"/>
        <v>0</v>
      </c>
      <c r="AG8" s="21">
        <f t="shared" si="31"/>
        <v>0</v>
      </c>
      <c r="AH8" s="21">
        <f t="shared" si="31"/>
        <v>0</v>
      </c>
      <c r="AI8" s="21">
        <f t="shared" si="31"/>
        <v>0</v>
      </c>
      <c r="AJ8" s="21">
        <f t="shared" si="31"/>
        <v>0</v>
      </c>
      <c r="AK8" s="21">
        <f t="shared" si="31"/>
        <v>0</v>
      </c>
      <c r="AL8" s="21">
        <f t="shared" si="31"/>
        <v>0</v>
      </c>
      <c r="AM8" s="21">
        <f t="shared" si="31"/>
        <v>0</v>
      </c>
      <c r="AN8" s="21">
        <f t="shared" si="31"/>
        <v>0</v>
      </c>
      <c r="AO8" s="21">
        <f t="shared" si="31"/>
        <v>0</v>
      </c>
      <c r="AP8" s="21">
        <f t="shared" si="31"/>
        <v>0</v>
      </c>
      <c r="AQ8" s="21">
        <f t="shared" si="31"/>
        <v>0</v>
      </c>
      <c r="AR8" s="21">
        <f t="shared" si="31"/>
        <v>0</v>
      </c>
      <c r="AS8" s="21">
        <f t="shared" si="31"/>
        <v>0</v>
      </c>
      <c r="AT8" s="21">
        <f t="shared" si="31"/>
        <v>0</v>
      </c>
      <c r="AU8" s="33">
        <f t="shared" si="31"/>
        <v>0</v>
      </c>
      <c r="AV8" s="32">
        <f t="shared" si="31"/>
        <v>0</v>
      </c>
      <c r="AW8" s="21">
        <f t="shared" si="31"/>
        <v>0</v>
      </c>
      <c r="AX8" s="21">
        <f t="shared" si="31"/>
        <v>0</v>
      </c>
      <c r="AY8" s="21">
        <f t="shared" si="31"/>
        <v>0</v>
      </c>
      <c r="AZ8" s="21">
        <f t="shared" si="31"/>
        <v>0</v>
      </c>
      <c r="BA8" s="21">
        <f t="shared" si="31"/>
        <v>0</v>
      </c>
      <c r="BB8" s="21">
        <f t="shared" si="31"/>
        <v>0</v>
      </c>
      <c r="BC8" s="21">
        <f t="shared" si="31"/>
        <v>0</v>
      </c>
      <c r="BD8" s="21">
        <f t="shared" si="31"/>
        <v>0</v>
      </c>
      <c r="BE8" s="21">
        <f t="shared" si="31"/>
        <v>0</v>
      </c>
      <c r="BF8" s="21">
        <f t="shared" si="31"/>
        <v>0</v>
      </c>
      <c r="BG8" s="21">
        <f t="shared" si="31"/>
        <v>0</v>
      </c>
      <c r="BH8" s="21">
        <f t="shared" si="31"/>
        <v>0</v>
      </c>
      <c r="BI8" s="21">
        <f t="shared" si="31"/>
        <v>0</v>
      </c>
      <c r="BJ8" s="21">
        <f t="shared" si="31"/>
        <v>0</v>
      </c>
      <c r="BK8" s="21">
        <f t="shared" si="31"/>
        <v>0</v>
      </c>
      <c r="BL8" s="21">
        <f t="shared" si="31"/>
        <v>0</v>
      </c>
      <c r="BM8" s="21">
        <f t="shared" si="31"/>
        <v>0</v>
      </c>
      <c r="BN8" s="21">
        <f t="shared" si="31"/>
        <v>0</v>
      </c>
      <c r="BO8" s="33">
        <f t="shared" si="31"/>
        <v>0</v>
      </c>
      <c r="BP8" s="32">
        <f t="shared" si="31"/>
        <v>0</v>
      </c>
      <c r="BQ8" s="21">
        <f t="shared" si="31"/>
        <v>0</v>
      </c>
      <c r="BR8" s="21">
        <f t="shared" si="31"/>
        <v>0</v>
      </c>
      <c r="BS8" s="21">
        <f t="shared" si="31"/>
        <v>0</v>
      </c>
      <c r="BT8" s="21">
        <f t="shared" si="31"/>
        <v>0</v>
      </c>
      <c r="BU8" s="21">
        <f t="shared" ref="BU8:EF8" si="32">IF(BU6=1,0,IF(OR(BT8=1,BT8=0),BU$6,IF(BU6=1,0,IF(BT8=BU$6,0,BT8))))</f>
        <v>0</v>
      </c>
      <c r="BV8" s="21">
        <f t="shared" si="32"/>
        <v>0</v>
      </c>
      <c r="BW8" s="21">
        <f t="shared" si="32"/>
        <v>0</v>
      </c>
      <c r="BX8" s="21">
        <f t="shared" si="32"/>
        <v>0</v>
      </c>
      <c r="BY8" s="21">
        <f t="shared" si="32"/>
        <v>0</v>
      </c>
      <c r="BZ8" s="21">
        <f t="shared" si="32"/>
        <v>0</v>
      </c>
      <c r="CA8" s="21">
        <f t="shared" si="32"/>
        <v>0</v>
      </c>
      <c r="CB8" s="21">
        <f t="shared" si="32"/>
        <v>0</v>
      </c>
      <c r="CC8" s="21">
        <f t="shared" si="32"/>
        <v>0</v>
      </c>
      <c r="CD8" s="21">
        <f t="shared" si="32"/>
        <v>0</v>
      </c>
      <c r="CE8" s="21">
        <f t="shared" si="32"/>
        <v>0</v>
      </c>
      <c r="CF8" s="21">
        <f t="shared" si="32"/>
        <v>0</v>
      </c>
      <c r="CG8" s="21">
        <f t="shared" si="32"/>
        <v>0</v>
      </c>
      <c r="CH8" s="21">
        <f t="shared" si="32"/>
        <v>0</v>
      </c>
      <c r="CI8" s="33">
        <f t="shared" si="32"/>
        <v>0</v>
      </c>
      <c r="CJ8" s="32">
        <f t="shared" si="32"/>
        <v>0</v>
      </c>
      <c r="CK8" s="21">
        <f t="shared" si="32"/>
        <v>0</v>
      </c>
      <c r="CL8" s="21">
        <f t="shared" si="32"/>
        <v>0</v>
      </c>
      <c r="CM8" s="21">
        <f t="shared" si="32"/>
        <v>0</v>
      </c>
      <c r="CN8" s="21">
        <f t="shared" si="32"/>
        <v>0</v>
      </c>
      <c r="CO8" s="21">
        <f t="shared" si="32"/>
        <v>0</v>
      </c>
      <c r="CP8" s="21">
        <f t="shared" si="32"/>
        <v>0</v>
      </c>
      <c r="CQ8" s="21">
        <f t="shared" si="32"/>
        <v>0</v>
      </c>
      <c r="CR8" s="21">
        <f t="shared" si="32"/>
        <v>0</v>
      </c>
      <c r="CS8" s="21">
        <f t="shared" si="32"/>
        <v>0</v>
      </c>
      <c r="CT8" s="21">
        <f t="shared" si="32"/>
        <v>0</v>
      </c>
      <c r="CU8" s="21">
        <f t="shared" si="32"/>
        <v>0</v>
      </c>
      <c r="CV8" s="21">
        <f t="shared" si="32"/>
        <v>0</v>
      </c>
      <c r="CW8" s="21">
        <f t="shared" si="32"/>
        <v>0</v>
      </c>
      <c r="CX8" s="21">
        <f t="shared" si="32"/>
        <v>0</v>
      </c>
      <c r="CY8" s="21">
        <f t="shared" si="32"/>
        <v>0</v>
      </c>
      <c r="CZ8" s="21">
        <f t="shared" si="32"/>
        <v>0</v>
      </c>
      <c r="DA8" s="21">
        <f t="shared" si="32"/>
        <v>0</v>
      </c>
      <c r="DB8" s="21">
        <f t="shared" si="32"/>
        <v>0</v>
      </c>
      <c r="DC8" s="33">
        <f t="shared" si="32"/>
        <v>0</v>
      </c>
      <c r="DD8" s="32">
        <f t="shared" si="32"/>
        <v>0</v>
      </c>
      <c r="DE8" s="21">
        <f t="shared" si="32"/>
        <v>0</v>
      </c>
      <c r="DF8" s="21">
        <f t="shared" si="32"/>
        <v>0</v>
      </c>
      <c r="DG8" s="21">
        <f t="shared" si="32"/>
        <v>0</v>
      </c>
      <c r="DH8" s="21">
        <f t="shared" si="32"/>
        <v>0</v>
      </c>
      <c r="DI8" s="21">
        <f t="shared" si="32"/>
        <v>0</v>
      </c>
      <c r="DJ8" s="21">
        <f t="shared" si="32"/>
        <v>0</v>
      </c>
      <c r="DK8" s="21">
        <f t="shared" si="32"/>
        <v>0</v>
      </c>
      <c r="DL8" s="21">
        <f t="shared" si="32"/>
        <v>0</v>
      </c>
      <c r="DM8" s="21">
        <f t="shared" si="32"/>
        <v>0</v>
      </c>
      <c r="DN8" s="21">
        <f t="shared" si="32"/>
        <v>0</v>
      </c>
      <c r="DO8" s="21">
        <f t="shared" si="32"/>
        <v>0</v>
      </c>
      <c r="DP8" s="21">
        <f t="shared" si="32"/>
        <v>0</v>
      </c>
      <c r="DQ8" s="21">
        <f t="shared" si="32"/>
        <v>0</v>
      </c>
      <c r="DR8" s="21">
        <f t="shared" si="32"/>
        <v>0</v>
      </c>
      <c r="DS8" s="21">
        <f t="shared" si="32"/>
        <v>0</v>
      </c>
      <c r="DT8" s="21">
        <f t="shared" si="32"/>
        <v>0</v>
      </c>
      <c r="DU8" s="21">
        <f t="shared" si="32"/>
        <v>0</v>
      </c>
      <c r="DV8" s="21">
        <f t="shared" si="32"/>
        <v>0</v>
      </c>
      <c r="DW8" s="33">
        <f t="shared" si="32"/>
        <v>0</v>
      </c>
      <c r="DX8" s="32">
        <f t="shared" si="32"/>
        <v>0</v>
      </c>
      <c r="DY8" s="21">
        <f t="shared" si="32"/>
        <v>0</v>
      </c>
      <c r="DZ8" s="21">
        <f t="shared" si="32"/>
        <v>0</v>
      </c>
      <c r="EA8" s="21">
        <f t="shared" si="32"/>
        <v>0</v>
      </c>
      <c r="EB8" s="21">
        <f t="shared" si="32"/>
        <v>0</v>
      </c>
      <c r="EC8" s="21">
        <f t="shared" si="32"/>
        <v>0</v>
      </c>
      <c r="ED8" s="21">
        <f t="shared" si="32"/>
        <v>0</v>
      </c>
      <c r="EE8" s="21">
        <f t="shared" si="32"/>
        <v>0</v>
      </c>
      <c r="EF8" s="21">
        <f t="shared" si="32"/>
        <v>0</v>
      </c>
      <c r="EG8" s="21">
        <f t="shared" ref="EG8:GR8" si="33">IF(EG6=1,0,IF(OR(EF8=1,EF8=0),EG$6,IF(EG6=1,0,IF(EF8=EG$6,0,EF8))))</f>
        <v>0</v>
      </c>
      <c r="EH8" s="21">
        <f t="shared" si="33"/>
        <v>0</v>
      </c>
      <c r="EI8" s="21">
        <f t="shared" si="33"/>
        <v>0</v>
      </c>
      <c r="EJ8" s="21">
        <f t="shared" si="33"/>
        <v>0</v>
      </c>
      <c r="EK8" s="21">
        <f t="shared" si="33"/>
        <v>0</v>
      </c>
      <c r="EL8" s="21">
        <f t="shared" si="33"/>
        <v>0</v>
      </c>
      <c r="EM8" s="21">
        <f t="shared" si="33"/>
        <v>0</v>
      </c>
      <c r="EN8" s="21">
        <f t="shared" si="33"/>
        <v>0</v>
      </c>
      <c r="EO8" s="21">
        <f t="shared" si="33"/>
        <v>0</v>
      </c>
      <c r="EP8" s="21">
        <f t="shared" si="33"/>
        <v>0</v>
      </c>
      <c r="EQ8" s="33">
        <f t="shared" si="33"/>
        <v>0</v>
      </c>
      <c r="ER8" s="32">
        <f t="shared" si="33"/>
        <v>0</v>
      </c>
      <c r="ES8" s="21">
        <f t="shared" si="33"/>
        <v>0</v>
      </c>
      <c r="ET8" s="21">
        <f t="shared" si="33"/>
        <v>0</v>
      </c>
      <c r="EU8" s="21">
        <f t="shared" si="33"/>
        <v>0</v>
      </c>
      <c r="EV8" s="21">
        <f t="shared" si="33"/>
        <v>0</v>
      </c>
      <c r="EW8" s="21">
        <f t="shared" si="33"/>
        <v>0</v>
      </c>
      <c r="EX8" s="21">
        <f t="shared" si="33"/>
        <v>0</v>
      </c>
      <c r="EY8" s="21">
        <f t="shared" si="33"/>
        <v>0</v>
      </c>
      <c r="EZ8" s="21">
        <f t="shared" si="33"/>
        <v>0</v>
      </c>
      <c r="FA8" s="21">
        <f t="shared" si="33"/>
        <v>0</v>
      </c>
      <c r="FB8" s="21">
        <f t="shared" si="33"/>
        <v>0</v>
      </c>
      <c r="FC8" s="21">
        <f t="shared" si="33"/>
        <v>0</v>
      </c>
      <c r="FD8" s="21">
        <f t="shared" si="33"/>
        <v>0</v>
      </c>
      <c r="FE8" s="21">
        <f t="shared" si="33"/>
        <v>0</v>
      </c>
      <c r="FF8" s="21">
        <f t="shared" si="33"/>
        <v>0</v>
      </c>
      <c r="FG8" s="21">
        <f t="shared" si="33"/>
        <v>0</v>
      </c>
      <c r="FH8" s="21">
        <f t="shared" si="33"/>
        <v>0</v>
      </c>
      <c r="FI8" s="21">
        <f t="shared" si="33"/>
        <v>0</v>
      </c>
      <c r="FJ8" s="21">
        <f t="shared" si="33"/>
        <v>0</v>
      </c>
      <c r="FK8" s="33">
        <f t="shared" si="33"/>
        <v>0</v>
      </c>
      <c r="FL8" s="32">
        <f t="shared" si="33"/>
        <v>0</v>
      </c>
      <c r="FM8" s="21">
        <f t="shared" si="33"/>
        <v>0</v>
      </c>
      <c r="FN8" s="21">
        <f t="shared" si="33"/>
        <v>0</v>
      </c>
      <c r="FO8" s="21">
        <f t="shared" si="33"/>
        <v>0</v>
      </c>
      <c r="FP8" s="21">
        <f t="shared" si="33"/>
        <v>0</v>
      </c>
      <c r="FQ8" s="21">
        <f t="shared" si="33"/>
        <v>0</v>
      </c>
      <c r="FR8" s="21">
        <f t="shared" si="33"/>
        <v>0</v>
      </c>
      <c r="FS8" s="21">
        <f t="shared" si="33"/>
        <v>0</v>
      </c>
      <c r="FT8" s="21">
        <f t="shared" si="33"/>
        <v>0</v>
      </c>
      <c r="FU8" s="21">
        <f t="shared" si="33"/>
        <v>0</v>
      </c>
      <c r="FV8" s="21">
        <f t="shared" si="33"/>
        <v>0</v>
      </c>
      <c r="FW8" s="21">
        <f t="shared" si="33"/>
        <v>0</v>
      </c>
      <c r="FX8" s="21">
        <f t="shared" si="33"/>
        <v>0</v>
      </c>
      <c r="FY8" s="21">
        <f t="shared" si="33"/>
        <v>0</v>
      </c>
      <c r="FZ8" s="21">
        <f t="shared" si="33"/>
        <v>0</v>
      </c>
      <c r="GA8" s="21">
        <f t="shared" si="33"/>
        <v>0</v>
      </c>
      <c r="GB8" s="21">
        <f t="shared" si="33"/>
        <v>0</v>
      </c>
      <c r="GC8" s="21">
        <f t="shared" si="33"/>
        <v>0</v>
      </c>
      <c r="GD8" s="21">
        <f t="shared" si="33"/>
        <v>0</v>
      </c>
      <c r="GE8" s="33">
        <f t="shared" si="33"/>
        <v>0</v>
      </c>
      <c r="GF8" s="32">
        <f t="shared" si="33"/>
        <v>0</v>
      </c>
      <c r="GG8" s="21">
        <f t="shared" si="33"/>
        <v>0</v>
      </c>
      <c r="GH8" s="21">
        <f t="shared" si="33"/>
        <v>0</v>
      </c>
      <c r="GI8" s="21">
        <f t="shared" si="33"/>
        <v>0</v>
      </c>
      <c r="GJ8" s="21">
        <f t="shared" si="33"/>
        <v>0</v>
      </c>
      <c r="GK8" s="21">
        <f t="shared" si="33"/>
        <v>0</v>
      </c>
      <c r="GL8" s="21">
        <f t="shared" si="33"/>
        <v>0</v>
      </c>
      <c r="GM8" s="21">
        <f t="shared" si="33"/>
        <v>0</v>
      </c>
      <c r="GN8" s="21">
        <f t="shared" si="33"/>
        <v>0</v>
      </c>
      <c r="GO8" s="21">
        <f t="shared" si="33"/>
        <v>0</v>
      </c>
      <c r="GP8" s="21">
        <f t="shared" si="33"/>
        <v>0</v>
      </c>
      <c r="GQ8" s="21">
        <f t="shared" si="33"/>
        <v>0</v>
      </c>
      <c r="GR8" s="21">
        <f t="shared" si="33"/>
        <v>0</v>
      </c>
      <c r="GS8" s="21">
        <f t="shared" ref="GS8:JD8" si="34">IF(GS6=1,0,IF(OR(GR8=1,GR8=0),GS$6,IF(GS6=1,0,IF(GR8=GS$6,0,GR8))))</f>
        <v>0</v>
      </c>
      <c r="GT8" s="21">
        <f t="shared" si="34"/>
        <v>0</v>
      </c>
      <c r="GU8" s="21">
        <f t="shared" si="34"/>
        <v>0</v>
      </c>
      <c r="GV8" s="21">
        <f t="shared" si="34"/>
        <v>0</v>
      </c>
      <c r="GW8" s="21">
        <f t="shared" si="34"/>
        <v>0</v>
      </c>
      <c r="GX8" s="21">
        <f t="shared" si="34"/>
        <v>0</v>
      </c>
      <c r="GY8" s="33">
        <f t="shared" si="34"/>
        <v>0</v>
      </c>
      <c r="GZ8" s="32">
        <f t="shared" si="34"/>
        <v>0</v>
      </c>
      <c r="HA8" s="21">
        <f t="shared" si="34"/>
        <v>0</v>
      </c>
      <c r="HB8" s="21">
        <f t="shared" si="34"/>
        <v>0</v>
      </c>
      <c r="HC8" s="21">
        <f t="shared" si="34"/>
        <v>0</v>
      </c>
      <c r="HD8" s="21">
        <f t="shared" si="34"/>
        <v>0</v>
      </c>
      <c r="HE8" s="21">
        <f t="shared" si="34"/>
        <v>0</v>
      </c>
      <c r="HF8" s="21">
        <f t="shared" si="34"/>
        <v>0</v>
      </c>
      <c r="HG8" s="21">
        <f t="shared" si="34"/>
        <v>0</v>
      </c>
      <c r="HH8" s="21">
        <f t="shared" si="34"/>
        <v>0</v>
      </c>
      <c r="HI8" s="21">
        <f t="shared" si="34"/>
        <v>0</v>
      </c>
      <c r="HJ8" s="21">
        <f t="shared" si="34"/>
        <v>0</v>
      </c>
      <c r="HK8" s="21">
        <f t="shared" si="34"/>
        <v>0</v>
      </c>
      <c r="HL8" s="21">
        <f t="shared" si="34"/>
        <v>0</v>
      </c>
      <c r="HM8" s="21">
        <f t="shared" si="34"/>
        <v>0</v>
      </c>
      <c r="HN8" s="21">
        <f t="shared" si="34"/>
        <v>0</v>
      </c>
      <c r="HO8" s="21">
        <f t="shared" si="34"/>
        <v>0</v>
      </c>
      <c r="HP8" s="21">
        <f t="shared" si="34"/>
        <v>0</v>
      </c>
      <c r="HQ8" s="21">
        <f t="shared" si="34"/>
        <v>0</v>
      </c>
      <c r="HR8" s="21">
        <f t="shared" si="34"/>
        <v>0</v>
      </c>
      <c r="HS8" s="33">
        <f t="shared" si="34"/>
        <v>0</v>
      </c>
      <c r="HT8" s="32">
        <f t="shared" si="34"/>
        <v>2</v>
      </c>
      <c r="HU8" s="21">
        <f t="shared" si="34"/>
        <v>2</v>
      </c>
      <c r="HV8" s="21">
        <f t="shared" si="34"/>
        <v>2</v>
      </c>
      <c r="HW8" s="21">
        <f t="shared" si="34"/>
        <v>2</v>
      </c>
      <c r="HX8" s="21">
        <f t="shared" si="34"/>
        <v>2</v>
      </c>
      <c r="HY8" s="21">
        <f t="shared" si="34"/>
        <v>2</v>
      </c>
      <c r="HZ8" s="21">
        <f t="shared" si="34"/>
        <v>2</v>
      </c>
      <c r="IA8" s="21">
        <f t="shared" si="34"/>
        <v>2</v>
      </c>
      <c r="IB8" s="21">
        <f t="shared" si="34"/>
        <v>2</v>
      </c>
      <c r="IC8" s="21">
        <f t="shared" si="34"/>
        <v>2</v>
      </c>
      <c r="ID8" s="21">
        <f t="shared" si="34"/>
        <v>0</v>
      </c>
      <c r="IE8" s="21">
        <f t="shared" si="34"/>
        <v>0</v>
      </c>
      <c r="IF8" s="21">
        <f t="shared" si="34"/>
        <v>0</v>
      </c>
      <c r="IG8" s="21">
        <f t="shared" si="34"/>
        <v>0</v>
      </c>
      <c r="IH8" s="21">
        <f t="shared" si="34"/>
        <v>0</v>
      </c>
      <c r="II8" s="21">
        <f t="shared" si="34"/>
        <v>0</v>
      </c>
      <c r="IJ8" s="21">
        <f t="shared" si="34"/>
        <v>0</v>
      </c>
      <c r="IK8" s="21">
        <f t="shared" si="34"/>
        <v>0</v>
      </c>
      <c r="IL8" s="21">
        <f t="shared" si="34"/>
        <v>0</v>
      </c>
      <c r="IM8" s="33">
        <f t="shared" si="34"/>
        <v>0</v>
      </c>
      <c r="IN8" s="32">
        <f t="shared" si="34"/>
        <v>0</v>
      </c>
      <c r="IO8" s="21">
        <f t="shared" si="34"/>
        <v>0</v>
      </c>
      <c r="IP8" s="21">
        <f t="shared" si="34"/>
        <v>0</v>
      </c>
      <c r="IQ8" s="21">
        <f t="shared" si="34"/>
        <v>0</v>
      </c>
      <c r="IR8" s="21">
        <f t="shared" si="34"/>
        <v>0</v>
      </c>
      <c r="IS8" s="21">
        <f t="shared" si="34"/>
        <v>0</v>
      </c>
      <c r="IT8" s="21">
        <f t="shared" si="34"/>
        <v>0</v>
      </c>
      <c r="IU8" s="21">
        <f t="shared" si="34"/>
        <v>0</v>
      </c>
      <c r="IV8" s="21">
        <f t="shared" si="34"/>
        <v>0</v>
      </c>
      <c r="IW8" s="21">
        <f t="shared" si="34"/>
        <v>0</v>
      </c>
      <c r="IX8" s="21">
        <f t="shared" si="34"/>
        <v>0</v>
      </c>
      <c r="IY8" s="21">
        <f t="shared" si="34"/>
        <v>0</v>
      </c>
      <c r="IZ8" s="21">
        <f t="shared" si="34"/>
        <v>0</v>
      </c>
      <c r="JA8" s="21">
        <f t="shared" si="34"/>
        <v>0</v>
      </c>
      <c r="JB8" s="21">
        <f t="shared" si="34"/>
        <v>0</v>
      </c>
      <c r="JC8" s="21">
        <f t="shared" si="34"/>
        <v>0</v>
      </c>
      <c r="JD8" s="21">
        <f t="shared" si="34"/>
        <v>0</v>
      </c>
      <c r="JE8" s="21">
        <f t="shared" ref="JE8:LP8" si="35">IF(JE6=1,0,IF(OR(JD8=1,JD8=0),JE$6,IF(JE6=1,0,IF(JD8=JE$6,0,JD8))))</f>
        <v>0</v>
      </c>
      <c r="JF8" s="21">
        <f t="shared" si="35"/>
        <v>0</v>
      </c>
      <c r="JG8" s="33">
        <f t="shared" si="35"/>
        <v>0</v>
      </c>
      <c r="JH8" s="32">
        <f t="shared" si="35"/>
        <v>0</v>
      </c>
      <c r="JI8" s="21">
        <f t="shared" si="35"/>
        <v>0</v>
      </c>
      <c r="JJ8" s="21">
        <f t="shared" si="35"/>
        <v>0</v>
      </c>
      <c r="JK8" s="21">
        <f t="shared" si="35"/>
        <v>0</v>
      </c>
      <c r="JL8" s="21">
        <f t="shared" si="35"/>
        <v>0</v>
      </c>
      <c r="JM8" s="21">
        <f t="shared" si="35"/>
        <v>0</v>
      </c>
      <c r="JN8" s="21">
        <f t="shared" si="35"/>
        <v>0</v>
      </c>
      <c r="JO8" s="21">
        <f t="shared" si="35"/>
        <v>0</v>
      </c>
      <c r="JP8" s="21">
        <f t="shared" si="35"/>
        <v>0</v>
      </c>
      <c r="JQ8" s="21">
        <f t="shared" si="35"/>
        <v>0</v>
      </c>
      <c r="JR8" s="21">
        <f t="shared" si="35"/>
        <v>0</v>
      </c>
      <c r="JS8" s="21">
        <f t="shared" si="35"/>
        <v>0</v>
      </c>
      <c r="JT8" s="21">
        <f t="shared" si="35"/>
        <v>0</v>
      </c>
      <c r="JU8" s="21">
        <f t="shared" si="35"/>
        <v>0</v>
      </c>
      <c r="JV8" s="21">
        <f t="shared" si="35"/>
        <v>0</v>
      </c>
      <c r="JW8" s="21">
        <f t="shared" si="35"/>
        <v>0</v>
      </c>
      <c r="JX8" s="21">
        <f t="shared" si="35"/>
        <v>0</v>
      </c>
      <c r="JY8" s="21">
        <f t="shared" si="35"/>
        <v>0</v>
      </c>
      <c r="JZ8" s="21">
        <f t="shared" si="35"/>
        <v>0</v>
      </c>
      <c r="KA8" s="33">
        <f t="shared" si="35"/>
        <v>0</v>
      </c>
      <c r="KB8" s="32">
        <f t="shared" si="35"/>
        <v>0</v>
      </c>
      <c r="KC8" s="21">
        <f t="shared" si="35"/>
        <v>0</v>
      </c>
      <c r="KD8" s="21">
        <f t="shared" si="35"/>
        <v>0</v>
      </c>
      <c r="KE8" s="21">
        <f t="shared" si="35"/>
        <v>0</v>
      </c>
      <c r="KF8" s="21">
        <f t="shared" si="35"/>
        <v>0</v>
      </c>
      <c r="KG8" s="21">
        <f t="shared" si="35"/>
        <v>0</v>
      </c>
      <c r="KH8" s="21">
        <f t="shared" si="35"/>
        <v>0</v>
      </c>
      <c r="KI8" s="21">
        <f t="shared" si="35"/>
        <v>0</v>
      </c>
      <c r="KJ8" s="21">
        <f t="shared" si="35"/>
        <v>0</v>
      </c>
      <c r="KK8" s="21">
        <f t="shared" si="35"/>
        <v>0</v>
      </c>
      <c r="KL8" s="21">
        <f t="shared" si="35"/>
        <v>3</v>
      </c>
      <c r="KM8" s="21">
        <f t="shared" si="35"/>
        <v>3</v>
      </c>
      <c r="KN8" s="21">
        <f t="shared" si="35"/>
        <v>3</v>
      </c>
      <c r="KO8" s="21">
        <f t="shared" si="35"/>
        <v>3</v>
      </c>
      <c r="KP8" s="21">
        <f t="shared" si="35"/>
        <v>3</v>
      </c>
      <c r="KQ8" s="21">
        <f t="shared" si="35"/>
        <v>3</v>
      </c>
      <c r="KR8" s="21">
        <f t="shared" si="35"/>
        <v>3</v>
      </c>
      <c r="KS8" s="21">
        <f t="shared" si="35"/>
        <v>3</v>
      </c>
      <c r="KT8" s="21">
        <f t="shared" si="35"/>
        <v>3</v>
      </c>
      <c r="KU8" s="33">
        <f t="shared" si="35"/>
        <v>3</v>
      </c>
      <c r="KV8" s="32">
        <f t="shared" si="35"/>
        <v>3</v>
      </c>
      <c r="KW8" s="21">
        <f t="shared" si="35"/>
        <v>3</v>
      </c>
      <c r="KX8" s="21">
        <f t="shared" si="35"/>
        <v>3</v>
      </c>
      <c r="KY8" s="21">
        <f t="shared" si="35"/>
        <v>3</v>
      </c>
      <c r="KZ8" s="21">
        <f t="shared" si="35"/>
        <v>3</v>
      </c>
      <c r="LA8" s="21">
        <f t="shared" si="35"/>
        <v>3</v>
      </c>
      <c r="LB8" s="21">
        <f t="shared" si="35"/>
        <v>3</v>
      </c>
      <c r="LC8" s="21">
        <f t="shared" si="35"/>
        <v>3</v>
      </c>
      <c r="LD8" s="21">
        <f t="shared" si="35"/>
        <v>3</v>
      </c>
      <c r="LE8" s="21">
        <f t="shared" si="35"/>
        <v>3</v>
      </c>
      <c r="LF8" s="21">
        <f t="shared" si="35"/>
        <v>0</v>
      </c>
      <c r="LG8" s="21">
        <f t="shared" si="35"/>
        <v>0</v>
      </c>
      <c r="LH8" s="21">
        <f t="shared" si="35"/>
        <v>0</v>
      </c>
      <c r="LI8" s="21">
        <f t="shared" si="35"/>
        <v>0</v>
      </c>
      <c r="LJ8" s="21">
        <f t="shared" si="35"/>
        <v>0</v>
      </c>
      <c r="LK8" s="21">
        <f t="shared" si="35"/>
        <v>0</v>
      </c>
      <c r="LL8" s="21">
        <f t="shared" si="35"/>
        <v>0</v>
      </c>
      <c r="LM8" s="21">
        <f t="shared" si="35"/>
        <v>0</v>
      </c>
      <c r="LN8" s="21">
        <f t="shared" si="35"/>
        <v>0</v>
      </c>
      <c r="LO8" s="33">
        <f t="shared" si="35"/>
        <v>0</v>
      </c>
      <c r="LP8" s="32">
        <f t="shared" si="35"/>
        <v>0</v>
      </c>
      <c r="LQ8" s="21">
        <f t="shared" ref="LQ8:OB8" si="36">IF(LQ6=1,0,IF(OR(LP8=1,LP8=0),LQ$6,IF(LQ6=1,0,IF(LP8=LQ$6,0,LP8))))</f>
        <v>0</v>
      </c>
      <c r="LR8" s="21">
        <f t="shared" si="36"/>
        <v>0</v>
      </c>
      <c r="LS8" s="21">
        <f t="shared" si="36"/>
        <v>0</v>
      </c>
      <c r="LT8" s="21">
        <f t="shared" si="36"/>
        <v>0</v>
      </c>
      <c r="LU8" s="21">
        <f t="shared" si="36"/>
        <v>0</v>
      </c>
      <c r="LV8" s="21">
        <f t="shared" si="36"/>
        <v>0</v>
      </c>
      <c r="LW8" s="21">
        <f t="shared" si="36"/>
        <v>0</v>
      </c>
      <c r="LX8" s="21">
        <f t="shared" si="36"/>
        <v>0</v>
      </c>
      <c r="LY8" s="21">
        <f t="shared" si="36"/>
        <v>0</v>
      </c>
      <c r="LZ8" s="21">
        <f t="shared" si="36"/>
        <v>0</v>
      </c>
      <c r="MA8" s="21">
        <f t="shared" si="36"/>
        <v>0</v>
      </c>
      <c r="MB8" s="21">
        <f t="shared" si="36"/>
        <v>0</v>
      </c>
      <c r="MC8" s="21">
        <f t="shared" si="36"/>
        <v>0</v>
      </c>
      <c r="MD8" s="21">
        <f t="shared" si="36"/>
        <v>0</v>
      </c>
      <c r="ME8" s="21">
        <f t="shared" si="36"/>
        <v>0</v>
      </c>
      <c r="MF8" s="21">
        <f t="shared" si="36"/>
        <v>0</v>
      </c>
      <c r="MG8" s="21">
        <f t="shared" si="36"/>
        <v>0</v>
      </c>
      <c r="MH8" s="21">
        <f t="shared" si="36"/>
        <v>0</v>
      </c>
      <c r="MI8" s="33">
        <f t="shared" si="36"/>
        <v>0</v>
      </c>
      <c r="MJ8" s="32">
        <f t="shared" si="36"/>
        <v>0</v>
      </c>
      <c r="MK8" s="21">
        <f t="shared" si="36"/>
        <v>0</v>
      </c>
      <c r="ML8" s="21">
        <f t="shared" si="36"/>
        <v>0</v>
      </c>
      <c r="MM8" s="21">
        <f t="shared" si="36"/>
        <v>0</v>
      </c>
      <c r="MN8" s="21">
        <f t="shared" si="36"/>
        <v>0</v>
      </c>
      <c r="MO8" s="21">
        <f t="shared" si="36"/>
        <v>0</v>
      </c>
      <c r="MP8" s="21">
        <f t="shared" si="36"/>
        <v>0</v>
      </c>
      <c r="MQ8" s="21">
        <f t="shared" si="36"/>
        <v>0</v>
      </c>
      <c r="MR8" s="21">
        <f t="shared" si="36"/>
        <v>0</v>
      </c>
      <c r="MS8" s="21">
        <f t="shared" si="36"/>
        <v>0</v>
      </c>
      <c r="MT8" s="21">
        <f t="shared" si="36"/>
        <v>0</v>
      </c>
      <c r="MU8" s="21">
        <f t="shared" si="36"/>
        <v>0</v>
      </c>
      <c r="MV8" s="21">
        <f t="shared" si="36"/>
        <v>0</v>
      </c>
      <c r="MW8" s="21">
        <f t="shared" si="36"/>
        <v>0</v>
      </c>
      <c r="MX8" s="21">
        <f t="shared" si="36"/>
        <v>0</v>
      </c>
      <c r="MY8" s="21">
        <f t="shared" si="36"/>
        <v>0</v>
      </c>
      <c r="MZ8" s="21">
        <f t="shared" si="36"/>
        <v>0</v>
      </c>
      <c r="NA8" s="21">
        <f t="shared" si="36"/>
        <v>0</v>
      </c>
      <c r="NB8" s="21">
        <f t="shared" si="36"/>
        <v>0</v>
      </c>
      <c r="NC8" s="33">
        <f t="shared" si="36"/>
        <v>0</v>
      </c>
      <c r="ND8" s="32">
        <f t="shared" si="36"/>
        <v>0</v>
      </c>
      <c r="NE8" s="21">
        <f t="shared" si="36"/>
        <v>0</v>
      </c>
      <c r="NF8" s="21">
        <f t="shared" si="36"/>
        <v>0</v>
      </c>
      <c r="NG8" s="21">
        <f t="shared" si="36"/>
        <v>0</v>
      </c>
      <c r="NH8" s="21">
        <f t="shared" si="36"/>
        <v>0</v>
      </c>
      <c r="NI8" s="21">
        <f t="shared" si="36"/>
        <v>0</v>
      </c>
      <c r="NJ8" s="21">
        <f t="shared" si="36"/>
        <v>0</v>
      </c>
      <c r="NK8" s="21">
        <f t="shared" si="36"/>
        <v>0</v>
      </c>
      <c r="NL8" s="21">
        <f t="shared" si="36"/>
        <v>0</v>
      </c>
      <c r="NM8" s="21">
        <f t="shared" si="36"/>
        <v>0</v>
      </c>
      <c r="NN8" s="21">
        <f t="shared" si="36"/>
        <v>2</v>
      </c>
      <c r="NO8" s="21">
        <f t="shared" si="36"/>
        <v>2</v>
      </c>
      <c r="NP8" s="21">
        <f t="shared" si="36"/>
        <v>2</v>
      </c>
      <c r="NQ8" s="21">
        <f t="shared" si="36"/>
        <v>2</v>
      </c>
      <c r="NR8" s="21">
        <f t="shared" si="36"/>
        <v>2</v>
      </c>
      <c r="NS8" s="21">
        <f t="shared" si="36"/>
        <v>2</v>
      </c>
      <c r="NT8" s="21">
        <f t="shared" si="36"/>
        <v>2</v>
      </c>
      <c r="NU8" s="21">
        <f t="shared" si="36"/>
        <v>2</v>
      </c>
      <c r="NV8" s="21">
        <f t="shared" si="36"/>
        <v>2</v>
      </c>
      <c r="NW8" s="33">
        <f t="shared" si="36"/>
        <v>2</v>
      </c>
      <c r="NX8" s="32">
        <f t="shared" si="36"/>
        <v>0</v>
      </c>
      <c r="NY8" s="21">
        <f t="shared" si="36"/>
        <v>0</v>
      </c>
      <c r="NZ8" s="21">
        <f t="shared" si="36"/>
        <v>0</v>
      </c>
      <c r="OA8" s="21">
        <f t="shared" si="36"/>
        <v>0</v>
      </c>
      <c r="OB8" s="21">
        <f t="shared" si="36"/>
        <v>0</v>
      </c>
      <c r="OC8" s="21">
        <f t="shared" ref="OC8:QN8" si="37">IF(OC6=1,0,IF(OR(OB8=1,OB8=0),OC$6,IF(OC6=1,0,IF(OB8=OC$6,0,OB8))))</f>
        <v>0</v>
      </c>
      <c r="OD8" s="21">
        <f t="shared" si="37"/>
        <v>0</v>
      </c>
      <c r="OE8" s="21">
        <f t="shared" si="37"/>
        <v>0</v>
      </c>
      <c r="OF8" s="21">
        <f t="shared" si="37"/>
        <v>0</v>
      </c>
      <c r="OG8" s="21">
        <f t="shared" si="37"/>
        <v>0</v>
      </c>
      <c r="OH8" s="21">
        <f t="shared" si="37"/>
        <v>0</v>
      </c>
      <c r="OI8" s="21">
        <f t="shared" si="37"/>
        <v>0</v>
      </c>
      <c r="OJ8" s="21">
        <f t="shared" si="37"/>
        <v>0</v>
      </c>
      <c r="OK8" s="21">
        <f t="shared" si="37"/>
        <v>0</v>
      </c>
      <c r="OL8" s="21">
        <f t="shared" si="37"/>
        <v>0</v>
      </c>
      <c r="OM8" s="21">
        <f t="shared" si="37"/>
        <v>0</v>
      </c>
      <c r="ON8" s="21">
        <f t="shared" si="37"/>
        <v>0</v>
      </c>
      <c r="OO8" s="21">
        <f t="shared" si="37"/>
        <v>0</v>
      </c>
      <c r="OP8" s="21">
        <f t="shared" si="37"/>
        <v>0</v>
      </c>
      <c r="OQ8" s="33">
        <f t="shared" si="37"/>
        <v>0</v>
      </c>
      <c r="OR8" s="32">
        <f t="shared" si="37"/>
        <v>0</v>
      </c>
      <c r="OS8" s="21">
        <f t="shared" si="37"/>
        <v>0</v>
      </c>
      <c r="OT8" s="21">
        <f t="shared" si="37"/>
        <v>0</v>
      </c>
      <c r="OU8" s="21">
        <f t="shared" si="37"/>
        <v>0</v>
      </c>
      <c r="OV8" s="21">
        <f t="shared" si="37"/>
        <v>0</v>
      </c>
      <c r="OW8" s="21">
        <f t="shared" si="37"/>
        <v>0</v>
      </c>
      <c r="OX8" s="21">
        <f t="shared" si="37"/>
        <v>0</v>
      </c>
      <c r="OY8" s="21">
        <f t="shared" si="37"/>
        <v>0</v>
      </c>
      <c r="OZ8" s="21">
        <f t="shared" si="37"/>
        <v>0</v>
      </c>
      <c r="PA8" s="21">
        <f t="shared" si="37"/>
        <v>0</v>
      </c>
      <c r="PB8" s="21">
        <f t="shared" si="37"/>
        <v>0</v>
      </c>
      <c r="PC8" s="21">
        <f t="shared" si="37"/>
        <v>0</v>
      </c>
      <c r="PD8" s="21">
        <f t="shared" si="37"/>
        <v>0</v>
      </c>
      <c r="PE8" s="21">
        <f t="shared" si="37"/>
        <v>0</v>
      </c>
      <c r="PF8" s="21">
        <f t="shared" si="37"/>
        <v>0</v>
      </c>
      <c r="PG8" s="21">
        <f t="shared" si="37"/>
        <v>0</v>
      </c>
      <c r="PH8" s="21">
        <f t="shared" si="37"/>
        <v>0</v>
      </c>
      <c r="PI8" s="21">
        <f t="shared" si="37"/>
        <v>0</v>
      </c>
      <c r="PJ8" s="21">
        <f t="shared" si="37"/>
        <v>0</v>
      </c>
      <c r="PK8" s="33">
        <f t="shared" si="37"/>
        <v>0</v>
      </c>
      <c r="PL8" s="32">
        <f t="shared" si="37"/>
        <v>0</v>
      </c>
      <c r="PM8" s="21">
        <f t="shared" si="37"/>
        <v>0</v>
      </c>
      <c r="PN8" s="21">
        <f t="shared" si="37"/>
        <v>0</v>
      </c>
      <c r="PO8" s="21">
        <f t="shared" si="37"/>
        <v>0</v>
      </c>
      <c r="PP8" s="21">
        <f t="shared" si="37"/>
        <v>0</v>
      </c>
      <c r="PQ8" s="21">
        <f t="shared" si="37"/>
        <v>0</v>
      </c>
      <c r="PR8" s="21">
        <f t="shared" si="37"/>
        <v>0</v>
      </c>
      <c r="PS8" s="21">
        <f t="shared" si="37"/>
        <v>0</v>
      </c>
      <c r="PT8" s="21">
        <f t="shared" si="37"/>
        <v>0</v>
      </c>
      <c r="PU8" s="21">
        <f t="shared" si="37"/>
        <v>0</v>
      </c>
      <c r="PV8" s="21">
        <f t="shared" si="37"/>
        <v>0</v>
      </c>
      <c r="PW8" s="21">
        <f t="shared" si="37"/>
        <v>0</v>
      </c>
      <c r="PX8" s="21">
        <f t="shared" si="37"/>
        <v>0</v>
      </c>
      <c r="PY8" s="21">
        <f t="shared" si="37"/>
        <v>0</v>
      </c>
      <c r="PZ8" s="21">
        <f t="shared" si="37"/>
        <v>0</v>
      </c>
      <c r="QA8" s="21">
        <f t="shared" si="37"/>
        <v>0</v>
      </c>
      <c r="QB8" s="21">
        <f t="shared" si="37"/>
        <v>0</v>
      </c>
      <c r="QC8" s="21">
        <f t="shared" si="37"/>
        <v>0</v>
      </c>
      <c r="QD8" s="21">
        <f t="shared" si="37"/>
        <v>0</v>
      </c>
      <c r="QE8" s="33">
        <f t="shared" si="37"/>
        <v>0</v>
      </c>
      <c r="QF8" s="32">
        <f t="shared" si="37"/>
        <v>0</v>
      </c>
      <c r="QG8" s="21">
        <f t="shared" si="37"/>
        <v>0</v>
      </c>
      <c r="QH8" s="21">
        <f t="shared" si="37"/>
        <v>0</v>
      </c>
      <c r="QI8" s="21">
        <f t="shared" si="37"/>
        <v>0</v>
      </c>
      <c r="QJ8" s="21">
        <f t="shared" si="37"/>
        <v>0</v>
      </c>
      <c r="QK8" s="21">
        <f t="shared" si="37"/>
        <v>0</v>
      </c>
      <c r="QL8" s="21">
        <f t="shared" si="37"/>
        <v>0</v>
      </c>
      <c r="QM8" s="21">
        <f t="shared" si="37"/>
        <v>0</v>
      </c>
      <c r="QN8" s="21">
        <f t="shared" si="37"/>
        <v>0</v>
      </c>
      <c r="QO8" s="21">
        <f t="shared" ref="QO8:SZ8" si="38">IF(QO6=1,0,IF(OR(QN8=1,QN8=0),QO$6,IF(QO6=1,0,IF(QN8=QO$6,0,QN8))))</f>
        <v>0</v>
      </c>
      <c r="QP8" s="21">
        <f t="shared" si="38"/>
        <v>0</v>
      </c>
      <c r="QQ8" s="21">
        <f t="shared" si="38"/>
        <v>0</v>
      </c>
      <c r="QR8" s="21">
        <f t="shared" si="38"/>
        <v>0</v>
      </c>
      <c r="QS8" s="21">
        <f t="shared" si="38"/>
        <v>0</v>
      </c>
      <c r="QT8" s="21">
        <f t="shared" si="38"/>
        <v>0</v>
      </c>
      <c r="QU8" s="21">
        <f t="shared" si="38"/>
        <v>0</v>
      </c>
      <c r="QV8" s="21">
        <f t="shared" si="38"/>
        <v>0</v>
      </c>
      <c r="QW8" s="21">
        <f t="shared" si="38"/>
        <v>0</v>
      </c>
      <c r="QX8" s="21">
        <f t="shared" si="38"/>
        <v>0</v>
      </c>
      <c r="QY8" s="33">
        <f t="shared" si="38"/>
        <v>0</v>
      </c>
      <c r="QZ8" s="32">
        <f t="shared" si="38"/>
        <v>0</v>
      </c>
      <c r="RA8" s="21">
        <f t="shared" si="38"/>
        <v>0</v>
      </c>
      <c r="RB8" s="21">
        <f t="shared" si="38"/>
        <v>0</v>
      </c>
      <c r="RC8" s="21">
        <f t="shared" si="38"/>
        <v>0</v>
      </c>
      <c r="RD8" s="21">
        <f t="shared" si="38"/>
        <v>0</v>
      </c>
      <c r="RE8" s="21">
        <f t="shared" si="38"/>
        <v>0</v>
      </c>
      <c r="RF8" s="21">
        <f t="shared" si="38"/>
        <v>0</v>
      </c>
      <c r="RG8" s="21">
        <f t="shared" si="38"/>
        <v>0</v>
      </c>
      <c r="RH8" s="21">
        <f t="shared" si="38"/>
        <v>0</v>
      </c>
      <c r="RI8" s="21">
        <f t="shared" si="38"/>
        <v>0</v>
      </c>
      <c r="RJ8" s="21">
        <f t="shared" si="38"/>
        <v>0</v>
      </c>
      <c r="RK8" s="21">
        <f t="shared" si="38"/>
        <v>0</v>
      </c>
      <c r="RL8" s="21">
        <f t="shared" si="38"/>
        <v>0</v>
      </c>
      <c r="RM8" s="21">
        <f t="shared" si="38"/>
        <v>0</v>
      </c>
      <c r="RN8" s="21">
        <f t="shared" si="38"/>
        <v>0</v>
      </c>
      <c r="RO8" s="21">
        <f t="shared" si="38"/>
        <v>0</v>
      </c>
      <c r="RP8" s="21">
        <f t="shared" si="38"/>
        <v>0</v>
      </c>
      <c r="RQ8" s="21">
        <f t="shared" si="38"/>
        <v>0</v>
      </c>
      <c r="RR8" s="21">
        <f t="shared" si="38"/>
        <v>0</v>
      </c>
      <c r="RS8" s="33">
        <f t="shared" si="38"/>
        <v>0</v>
      </c>
      <c r="RT8" s="32">
        <f t="shared" si="38"/>
        <v>0</v>
      </c>
      <c r="RU8" s="21">
        <f t="shared" si="38"/>
        <v>0</v>
      </c>
      <c r="RV8" s="21">
        <f t="shared" si="38"/>
        <v>0</v>
      </c>
      <c r="RW8" s="21">
        <f t="shared" si="38"/>
        <v>0</v>
      </c>
      <c r="RX8" s="21">
        <f t="shared" si="38"/>
        <v>0</v>
      </c>
      <c r="RY8" s="21">
        <f t="shared" si="38"/>
        <v>0</v>
      </c>
      <c r="RZ8" s="21">
        <f t="shared" si="38"/>
        <v>0</v>
      </c>
      <c r="SA8" s="21">
        <f t="shared" si="38"/>
        <v>0</v>
      </c>
      <c r="SB8" s="21">
        <f t="shared" si="38"/>
        <v>0</v>
      </c>
      <c r="SC8" s="21">
        <f t="shared" si="38"/>
        <v>0</v>
      </c>
      <c r="SD8" s="21">
        <f t="shared" si="38"/>
        <v>0</v>
      </c>
      <c r="SE8" s="21">
        <f t="shared" si="38"/>
        <v>0</v>
      </c>
      <c r="SF8" s="21">
        <f t="shared" si="38"/>
        <v>0</v>
      </c>
      <c r="SG8" s="21">
        <f t="shared" si="38"/>
        <v>0</v>
      </c>
      <c r="SH8" s="21">
        <f t="shared" si="38"/>
        <v>0</v>
      </c>
      <c r="SI8" s="21">
        <f t="shared" si="38"/>
        <v>0</v>
      </c>
      <c r="SJ8" s="21">
        <f t="shared" si="38"/>
        <v>0</v>
      </c>
      <c r="SK8" s="21">
        <f t="shared" si="38"/>
        <v>0</v>
      </c>
      <c r="SL8" s="21">
        <f t="shared" si="38"/>
        <v>0</v>
      </c>
      <c r="SM8" s="33">
        <f t="shared" si="38"/>
        <v>0</v>
      </c>
      <c r="SN8" s="32">
        <f t="shared" si="38"/>
        <v>0</v>
      </c>
      <c r="SO8" s="21">
        <f t="shared" si="38"/>
        <v>0</v>
      </c>
      <c r="SP8" s="21">
        <f t="shared" si="38"/>
        <v>0</v>
      </c>
      <c r="SQ8" s="21">
        <f t="shared" si="38"/>
        <v>0</v>
      </c>
      <c r="SR8" s="21">
        <f t="shared" si="38"/>
        <v>0</v>
      </c>
      <c r="SS8" s="21">
        <f t="shared" si="38"/>
        <v>0</v>
      </c>
      <c r="ST8" s="21">
        <f t="shared" si="38"/>
        <v>0</v>
      </c>
      <c r="SU8" s="21">
        <f t="shared" si="38"/>
        <v>0</v>
      </c>
      <c r="SV8" s="21">
        <f t="shared" si="38"/>
        <v>0</v>
      </c>
      <c r="SW8" s="21">
        <f t="shared" si="38"/>
        <v>0</v>
      </c>
      <c r="SX8" s="21">
        <f t="shared" si="38"/>
        <v>0</v>
      </c>
      <c r="SY8" s="21">
        <f t="shared" si="38"/>
        <v>0</v>
      </c>
      <c r="SZ8" s="21">
        <f t="shared" si="38"/>
        <v>0</v>
      </c>
      <c r="TA8" s="21">
        <f t="shared" ref="TA8:VL8" si="39">IF(TA6=1,0,IF(OR(SZ8=1,SZ8=0),TA$6,IF(TA6=1,0,IF(SZ8=TA$6,0,SZ8))))</f>
        <v>0</v>
      </c>
      <c r="TB8" s="21">
        <f t="shared" si="39"/>
        <v>0</v>
      </c>
      <c r="TC8" s="21">
        <f t="shared" si="39"/>
        <v>0</v>
      </c>
      <c r="TD8" s="21">
        <f t="shared" si="39"/>
        <v>0</v>
      </c>
      <c r="TE8" s="21">
        <f t="shared" si="39"/>
        <v>0</v>
      </c>
      <c r="TF8" s="21">
        <f t="shared" si="39"/>
        <v>0</v>
      </c>
      <c r="TG8" s="33">
        <f t="shared" si="39"/>
        <v>0</v>
      </c>
      <c r="TH8" s="32">
        <f t="shared" si="39"/>
        <v>0</v>
      </c>
      <c r="TI8" s="21">
        <f t="shared" si="39"/>
        <v>0</v>
      </c>
      <c r="TJ8" s="21">
        <f t="shared" si="39"/>
        <v>0</v>
      </c>
      <c r="TK8" s="21">
        <f t="shared" si="39"/>
        <v>0</v>
      </c>
      <c r="TL8" s="21">
        <f t="shared" si="39"/>
        <v>0</v>
      </c>
      <c r="TM8" s="21">
        <f t="shared" si="39"/>
        <v>0</v>
      </c>
      <c r="TN8" s="21">
        <f t="shared" si="39"/>
        <v>0</v>
      </c>
      <c r="TO8" s="21">
        <f t="shared" si="39"/>
        <v>0</v>
      </c>
      <c r="TP8" s="21">
        <f t="shared" si="39"/>
        <v>0</v>
      </c>
      <c r="TQ8" s="21">
        <f t="shared" si="39"/>
        <v>0</v>
      </c>
      <c r="TR8" s="21">
        <f t="shared" si="39"/>
        <v>0</v>
      </c>
      <c r="TS8" s="21">
        <f t="shared" si="39"/>
        <v>0</v>
      </c>
      <c r="TT8" s="21">
        <f t="shared" si="39"/>
        <v>0</v>
      </c>
      <c r="TU8" s="21">
        <f t="shared" si="39"/>
        <v>0</v>
      </c>
      <c r="TV8" s="21">
        <f t="shared" si="39"/>
        <v>0</v>
      </c>
      <c r="TW8" s="21">
        <f t="shared" si="39"/>
        <v>0</v>
      </c>
      <c r="TX8" s="21">
        <f t="shared" si="39"/>
        <v>0</v>
      </c>
      <c r="TY8" s="21">
        <f t="shared" si="39"/>
        <v>0</v>
      </c>
      <c r="TZ8" s="21">
        <f t="shared" si="39"/>
        <v>0</v>
      </c>
      <c r="UA8" s="33">
        <f t="shared" si="39"/>
        <v>0</v>
      </c>
      <c r="UB8" s="32">
        <f t="shared" si="39"/>
        <v>0</v>
      </c>
      <c r="UC8" s="21">
        <f t="shared" si="39"/>
        <v>0</v>
      </c>
      <c r="UD8" s="21">
        <f t="shared" si="39"/>
        <v>0</v>
      </c>
      <c r="UE8" s="21">
        <f t="shared" si="39"/>
        <v>0</v>
      </c>
      <c r="UF8" s="21">
        <f t="shared" si="39"/>
        <v>0</v>
      </c>
      <c r="UG8" s="21">
        <f t="shared" si="39"/>
        <v>0</v>
      </c>
      <c r="UH8" s="21">
        <f t="shared" si="39"/>
        <v>0</v>
      </c>
      <c r="UI8" s="21">
        <f t="shared" si="39"/>
        <v>0</v>
      </c>
      <c r="UJ8" s="21">
        <f t="shared" si="39"/>
        <v>0</v>
      </c>
      <c r="UK8" s="21">
        <f t="shared" si="39"/>
        <v>0</v>
      </c>
      <c r="UL8" s="21">
        <f t="shared" si="39"/>
        <v>0</v>
      </c>
      <c r="UM8" s="21">
        <f t="shared" si="39"/>
        <v>0</v>
      </c>
      <c r="UN8" s="21">
        <f t="shared" si="39"/>
        <v>0</v>
      </c>
      <c r="UO8" s="21">
        <f t="shared" si="39"/>
        <v>0</v>
      </c>
      <c r="UP8" s="21">
        <f t="shared" si="39"/>
        <v>0</v>
      </c>
      <c r="UQ8" s="21">
        <f t="shared" si="39"/>
        <v>0</v>
      </c>
      <c r="UR8" s="21">
        <f t="shared" si="39"/>
        <v>0</v>
      </c>
      <c r="US8" s="21">
        <f t="shared" si="39"/>
        <v>0</v>
      </c>
      <c r="UT8" s="21">
        <f t="shared" si="39"/>
        <v>0</v>
      </c>
      <c r="UU8" s="33">
        <f t="shared" si="39"/>
        <v>0</v>
      </c>
      <c r="UV8" s="32">
        <f t="shared" si="39"/>
        <v>0</v>
      </c>
      <c r="UW8" s="21">
        <f t="shared" si="39"/>
        <v>0</v>
      </c>
      <c r="UX8" s="21">
        <f t="shared" si="39"/>
        <v>0</v>
      </c>
      <c r="UY8" s="21">
        <f t="shared" si="39"/>
        <v>0</v>
      </c>
      <c r="UZ8" s="21">
        <f t="shared" si="39"/>
        <v>0</v>
      </c>
      <c r="VA8" s="21">
        <f t="shared" si="39"/>
        <v>0</v>
      </c>
      <c r="VB8" s="21">
        <f t="shared" si="39"/>
        <v>0</v>
      </c>
      <c r="VC8" s="21">
        <f t="shared" si="39"/>
        <v>0</v>
      </c>
      <c r="VD8" s="21">
        <f t="shared" si="39"/>
        <v>0</v>
      </c>
      <c r="VE8" s="21">
        <f t="shared" si="39"/>
        <v>0</v>
      </c>
      <c r="VF8" s="21">
        <f t="shared" si="39"/>
        <v>0</v>
      </c>
      <c r="VG8" s="21">
        <f t="shared" si="39"/>
        <v>0</v>
      </c>
      <c r="VH8" s="21">
        <f t="shared" si="39"/>
        <v>0</v>
      </c>
      <c r="VI8" s="21">
        <f t="shared" si="39"/>
        <v>0</v>
      </c>
      <c r="VJ8" s="21">
        <f t="shared" si="39"/>
        <v>0</v>
      </c>
      <c r="VK8" s="21">
        <f t="shared" si="39"/>
        <v>0</v>
      </c>
      <c r="VL8" s="21">
        <f t="shared" si="39"/>
        <v>0</v>
      </c>
      <c r="VM8" s="21">
        <f t="shared" ref="VM8:XX8" si="40">IF(VM6=1,0,IF(OR(VL8=1,VL8=0),VM$6,IF(VM6=1,0,IF(VL8=VM$6,0,VL8))))</f>
        <v>0</v>
      </c>
      <c r="VN8" s="21">
        <f t="shared" si="40"/>
        <v>0</v>
      </c>
      <c r="VO8" s="33">
        <f t="shared" si="40"/>
        <v>0</v>
      </c>
      <c r="VP8" s="32">
        <f t="shared" si="40"/>
        <v>0</v>
      </c>
      <c r="VQ8" s="21">
        <f t="shared" si="40"/>
        <v>0</v>
      </c>
      <c r="VR8" s="21">
        <f t="shared" si="40"/>
        <v>0</v>
      </c>
      <c r="VS8" s="21">
        <f t="shared" si="40"/>
        <v>0</v>
      </c>
      <c r="VT8" s="21">
        <f t="shared" si="40"/>
        <v>0</v>
      </c>
      <c r="VU8" s="21">
        <f t="shared" si="40"/>
        <v>0</v>
      </c>
      <c r="VV8" s="21">
        <f t="shared" si="40"/>
        <v>0</v>
      </c>
      <c r="VW8" s="21">
        <f t="shared" si="40"/>
        <v>0</v>
      </c>
      <c r="VX8" s="21">
        <f t="shared" si="40"/>
        <v>0</v>
      </c>
      <c r="VY8" s="21">
        <f t="shared" si="40"/>
        <v>0</v>
      </c>
      <c r="VZ8" s="21">
        <f t="shared" si="40"/>
        <v>0</v>
      </c>
      <c r="WA8" s="21">
        <f t="shared" si="40"/>
        <v>0</v>
      </c>
      <c r="WB8" s="21">
        <f t="shared" si="40"/>
        <v>0</v>
      </c>
      <c r="WC8" s="21">
        <f t="shared" si="40"/>
        <v>0</v>
      </c>
      <c r="WD8" s="21">
        <f t="shared" si="40"/>
        <v>0</v>
      </c>
      <c r="WE8" s="21">
        <f t="shared" si="40"/>
        <v>0</v>
      </c>
      <c r="WF8" s="21">
        <f t="shared" si="40"/>
        <v>0</v>
      </c>
      <c r="WG8" s="21">
        <f t="shared" si="40"/>
        <v>0</v>
      </c>
      <c r="WH8" s="21">
        <f t="shared" si="40"/>
        <v>0</v>
      </c>
      <c r="WI8" s="33">
        <f t="shared" si="40"/>
        <v>0</v>
      </c>
      <c r="WJ8" s="32">
        <f t="shared" si="40"/>
        <v>0</v>
      </c>
      <c r="WK8" s="21">
        <f t="shared" si="40"/>
        <v>0</v>
      </c>
      <c r="WL8" s="21">
        <f t="shared" si="40"/>
        <v>0</v>
      </c>
      <c r="WM8" s="21">
        <f t="shared" si="40"/>
        <v>0</v>
      </c>
      <c r="WN8" s="21">
        <f t="shared" si="40"/>
        <v>0</v>
      </c>
      <c r="WO8" s="21">
        <f t="shared" si="40"/>
        <v>0</v>
      </c>
      <c r="WP8" s="21">
        <f t="shared" si="40"/>
        <v>0</v>
      </c>
      <c r="WQ8" s="21">
        <f t="shared" si="40"/>
        <v>0</v>
      </c>
      <c r="WR8" s="21">
        <f t="shared" si="40"/>
        <v>0</v>
      </c>
      <c r="WS8" s="21">
        <f t="shared" si="40"/>
        <v>0</v>
      </c>
      <c r="WT8" s="21">
        <f t="shared" si="40"/>
        <v>0</v>
      </c>
      <c r="WU8" s="21">
        <f t="shared" si="40"/>
        <v>0</v>
      </c>
      <c r="WV8" s="21">
        <f t="shared" si="40"/>
        <v>0</v>
      </c>
      <c r="WW8" s="21">
        <f t="shared" si="40"/>
        <v>0</v>
      </c>
      <c r="WX8" s="21">
        <f t="shared" si="40"/>
        <v>0</v>
      </c>
      <c r="WY8" s="21">
        <f t="shared" si="40"/>
        <v>0</v>
      </c>
      <c r="WZ8" s="21">
        <f t="shared" si="40"/>
        <v>0</v>
      </c>
      <c r="XA8" s="21">
        <f t="shared" si="40"/>
        <v>0</v>
      </c>
      <c r="XB8" s="21">
        <f t="shared" si="40"/>
        <v>0</v>
      </c>
      <c r="XC8" s="33">
        <f t="shared" si="40"/>
        <v>0</v>
      </c>
      <c r="XD8" s="32">
        <f t="shared" si="40"/>
        <v>0</v>
      </c>
      <c r="XE8" s="21">
        <f t="shared" si="40"/>
        <v>0</v>
      </c>
      <c r="XF8" s="21">
        <f t="shared" si="40"/>
        <v>0</v>
      </c>
      <c r="XG8" s="21">
        <f t="shared" si="40"/>
        <v>0</v>
      </c>
      <c r="XH8" s="21">
        <f t="shared" si="40"/>
        <v>0</v>
      </c>
      <c r="XI8" s="21">
        <f t="shared" si="40"/>
        <v>0</v>
      </c>
      <c r="XJ8" s="21">
        <f t="shared" si="40"/>
        <v>0</v>
      </c>
      <c r="XK8" s="21">
        <f t="shared" si="40"/>
        <v>0</v>
      </c>
      <c r="XL8" s="21">
        <f t="shared" si="40"/>
        <v>0</v>
      </c>
      <c r="XM8" s="21">
        <f t="shared" si="40"/>
        <v>0</v>
      </c>
      <c r="XN8" s="21">
        <f t="shared" si="40"/>
        <v>0</v>
      </c>
      <c r="XO8" s="21">
        <f t="shared" si="40"/>
        <v>0</v>
      </c>
      <c r="XP8" s="21">
        <f t="shared" si="40"/>
        <v>0</v>
      </c>
      <c r="XQ8" s="21">
        <f t="shared" si="40"/>
        <v>0</v>
      </c>
      <c r="XR8" s="21">
        <f t="shared" si="40"/>
        <v>0</v>
      </c>
      <c r="XS8" s="21">
        <f t="shared" si="40"/>
        <v>0</v>
      </c>
      <c r="XT8" s="21">
        <f t="shared" si="40"/>
        <v>0</v>
      </c>
      <c r="XU8" s="21">
        <f t="shared" si="40"/>
        <v>0</v>
      </c>
      <c r="XV8" s="21">
        <f t="shared" si="40"/>
        <v>0</v>
      </c>
      <c r="XW8" s="33">
        <f t="shared" si="40"/>
        <v>0</v>
      </c>
      <c r="XX8" s="32">
        <f t="shared" si="40"/>
        <v>0</v>
      </c>
      <c r="XY8" s="21">
        <f t="shared" ref="XY8:AAJ8" si="41">IF(XY6=1,0,IF(OR(XX8=1,XX8=0),XY$6,IF(XY6=1,0,IF(XX8=XY$6,0,XX8))))</f>
        <v>0</v>
      </c>
      <c r="XZ8" s="21">
        <f t="shared" si="41"/>
        <v>0</v>
      </c>
      <c r="YA8" s="21">
        <f t="shared" si="41"/>
        <v>0</v>
      </c>
      <c r="YB8" s="21">
        <f t="shared" si="41"/>
        <v>0</v>
      </c>
      <c r="YC8" s="21">
        <f t="shared" si="41"/>
        <v>0</v>
      </c>
      <c r="YD8" s="21">
        <f t="shared" si="41"/>
        <v>0</v>
      </c>
      <c r="YE8" s="21">
        <f t="shared" si="41"/>
        <v>0</v>
      </c>
      <c r="YF8" s="21">
        <f t="shared" si="41"/>
        <v>0</v>
      </c>
      <c r="YG8" s="21">
        <f t="shared" si="41"/>
        <v>0</v>
      </c>
      <c r="YH8" s="21">
        <f t="shared" si="41"/>
        <v>0</v>
      </c>
      <c r="YI8" s="21">
        <f t="shared" si="41"/>
        <v>0</v>
      </c>
      <c r="YJ8" s="21">
        <f t="shared" si="41"/>
        <v>0</v>
      </c>
      <c r="YK8" s="21">
        <f t="shared" si="41"/>
        <v>0</v>
      </c>
      <c r="YL8" s="21">
        <f t="shared" si="41"/>
        <v>0</v>
      </c>
      <c r="YM8" s="21">
        <f t="shared" si="41"/>
        <v>0</v>
      </c>
      <c r="YN8" s="21">
        <f t="shared" si="41"/>
        <v>0</v>
      </c>
      <c r="YO8" s="21">
        <f t="shared" si="41"/>
        <v>0</v>
      </c>
      <c r="YP8" s="21">
        <f t="shared" si="41"/>
        <v>0</v>
      </c>
      <c r="YQ8" s="33">
        <f t="shared" si="41"/>
        <v>0</v>
      </c>
      <c r="YR8" s="32">
        <f t="shared" si="41"/>
        <v>0</v>
      </c>
      <c r="YS8" s="21">
        <f t="shared" si="41"/>
        <v>0</v>
      </c>
      <c r="YT8" s="21">
        <f t="shared" si="41"/>
        <v>0</v>
      </c>
      <c r="YU8" s="21">
        <f t="shared" si="41"/>
        <v>0</v>
      </c>
      <c r="YV8" s="21">
        <f t="shared" si="41"/>
        <v>0</v>
      </c>
      <c r="YW8" s="21">
        <f t="shared" si="41"/>
        <v>0</v>
      </c>
      <c r="YX8" s="21">
        <f t="shared" si="41"/>
        <v>0</v>
      </c>
      <c r="YY8" s="21">
        <f t="shared" si="41"/>
        <v>0</v>
      </c>
      <c r="YZ8" s="21">
        <f t="shared" si="41"/>
        <v>0</v>
      </c>
      <c r="ZA8" s="21">
        <f t="shared" si="41"/>
        <v>0</v>
      </c>
      <c r="ZB8" s="21">
        <f t="shared" si="41"/>
        <v>0</v>
      </c>
      <c r="ZC8" s="21">
        <f t="shared" si="41"/>
        <v>0</v>
      </c>
      <c r="ZD8" s="21">
        <f t="shared" si="41"/>
        <v>0</v>
      </c>
      <c r="ZE8" s="21">
        <f t="shared" si="41"/>
        <v>0</v>
      </c>
      <c r="ZF8" s="21">
        <f t="shared" si="41"/>
        <v>0</v>
      </c>
      <c r="ZG8" s="21">
        <f t="shared" si="41"/>
        <v>0</v>
      </c>
      <c r="ZH8" s="21">
        <f t="shared" si="41"/>
        <v>0</v>
      </c>
      <c r="ZI8" s="21">
        <f t="shared" si="41"/>
        <v>0</v>
      </c>
      <c r="ZJ8" s="21">
        <f t="shared" si="41"/>
        <v>0</v>
      </c>
      <c r="ZK8" s="33">
        <f t="shared" si="41"/>
        <v>0</v>
      </c>
      <c r="ZL8" s="32">
        <f t="shared" si="41"/>
        <v>0</v>
      </c>
      <c r="ZM8" s="21">
        <f t="shared" si="41"/>
        <v>0</v>
      </c>
      <c r="ZN8" s="21">
        <f t="shared" si="41"/>
        <v>0</v>
      </c>
      <c r="ZO8" s="21">
        <f t="shared" si="41"/>
        <v>0</v>
      </c>
      <c r="ZP8" s="21">
        <f t="shared" si="41"/>
        <v>0</v>
      </c>
      <c r="ZQ8" s="21">
        <f t="shared" si="41"/>
        <v>0</v>
      </c>
      <c r="ZR8" s="21">
        <f t="shared" si="41"/>
        <v>0</v>
      </c>
      <c r="ZS8" s="21">
        <f t="shared" si="41"/>
        <v>0</v>
      </c>
      <c r="ZT8" s="21">
        <f t="shared" si="41"/>
        <v>0</v>
      </c>
      <c r="ZU8" s="21">
        <f t="shared" si="41"/>
        <v>0</v>
      </c>
      <c r="ZV8" s="21">
        <f t="shared" si="41"/>
        <v>0</v>
      </c>
      <c r="ZW8" s="21">
        <f t="shared" si="41"/>
        <v>0</v>
      </c>
      <c r="ZX8" s="21">
        <f t="shared" si="41"/>
        <v>0</v>
      </c>
      <c r="ZY8" s="21">
        <f t="shared" si="41"/>
        <v>0</v>
      </c>
      <c r="ZZ8" s="21">
        <f t="shared" si="41"/>
        <v>0</v>
      </c>
      <c r="AAA8" s="21">
        <f t="shared" si="41"/>
        <v>0</v>
      </c>
      <c r="AAB8" s="21">
        <f t="shared" si="41"/>
        <v>0</v>
      </c>
      <c r="AAC8" s="21">
        <f t="shared" si="41"/>
        <v>0</v>
      </c>
      <c r="AAD8" s="21">
        <f t="shared" si="41"/>
        <v>0</v>
      </c>
      <c r="AAE8" s="33">
        <f t="shared" si="41"/>
        <v>0</v>
      </c>
      <c r="AAF8" s="32">
        <f t="shared" si="41"/>
        <v>0</v>
      </c>
      <c r="AAG8" s="21">
        <f t="shared" si="41"/>
        <v>0</v>
      </c>
      <c r="AAH8" s="21">
        <f t="shared" si="41"/>
        <v>0</v>
      </c>
      <c r="AAI8" s="21">
        <f t="shared" si="41"/>
        <v>0</v>
      </c>
      <c r="AAJ8" s="21">
        <f t="shared" si="41"/>
        <v>0</v>
      </c>
      <c r="AAK8" s="21">
        <f t="shared" ref="AAK8:ACV8" si="42">IF(AAK6=1,0,IF(OR(AAJ8=1,AAJ8=0),AAK$6,IF(AAK6=1,0,IF(AAJ8=AAK$6,0,AAJ8))))</f>
        <v>0</v>
      </c>
      <c r="AAL8" s="21">
        <f t="shared" si="42"/>
        <v>0</v>
      </c>
      <c r="AAM8" s="21">
        <f t="shared" si="42"/>
        <v>0</v>
      </c>
      <c r="AAN8" s="21">
        <f t="shared" si="42"/>
        <v>0</v>
      </c>
      <c r="AAO8" s="21">
        <f t="shared" si="42"/>
        <v>0</v>
      </c>
      <c r="AAP8" s="21">
        <f t="shared" si="42"/>
        <v>0</v>
      </c>
      <c r="AAQ8" s="21">
        <f t="shared" si="42"/>
        <v>0</v>
      </c>
      <c r="AAR8" s="21">
        <f t="shared" si="42"/>
        <v>0</v>
      </c>
      <c r="AAS8" s="21">
        <f t="shared" si="42"/>
        <v>0</v>
      </c>
      <c r="AAT8" s="21">
        <f t="shared" si="42"/>
        <v>0</v>
      </c>
      <c r="AAU8" s="21">
        <f t="shared" si="42"/>
        <v>0</v>
      </c>
      <c r="AAV8" s="21">
        <f t="shared" si="42"/>
        <v>0</v>
      </c>
      <c r="AAW8" s="21">
        <f t="shared" si="42"/>
        <v>0</v>
      </c>
      <c r="AAX8" s="21">
        <f t="shared" si="42"/>
        <v>0</v>
      </c>
      <c r="AAY8" s="33">
        <f t="shared" si="42"/>
        <v>0</v>
      </c>
      <c r="AAZ8" s="32">
        <f t="shared" si="42"/>
        <v>0</v>
      </c>
      <c r="ABA8" s="21">
        <f t="shared" si="42"/>
        <v>0</v>
      </c>
      <c r="ABB8" s="21">
        <f t="shared" si="42"/>
        <v>0</v>
      </c>
      <c r="ABC8" s="21">
        <f t="shared" si="42"/>
        <v>0</v>
      </c>
      <c r="ABD8" s="21">
        <f t="shared" si="42"/>
        <v>0</v>
      </c>
      <c r="ABE8" s="21">
        <f t="shared" si="42"/>
        <v>0</v>
      </c>
      <c r="ABF8" s="21">
        <f t="shared" si="42"/>
        <v>0</v>
      </c>
      <c r="ABG8" s="21">
        <f t="shared" si="42"/>
        <v>0</v>
      </c>
      <c r="ABH8" s="21">
        <f t="shared" si="42"/>
        <v>0</v>
      </c>
      <c r="ABI8" s="21">
        <f t="shared" si="42"/>
        <v>0</v>
      </c>
      <c r="ABJ8" s="21">
        <f t="shared" si="42"/>
        <v>0</v>
      </c>
      <c r="ABK8" s="21">
        <f t="shared" si="42"/>
        <v>0</v>
      </c>
      <c r="ABL8" s="21">
        <f t="shared" si="42"/>
        <v>0</v>
      </c>
      <c r="ABM8" s="21">
        <f t="shared" si="42"/>
        <v>0</v>
      </c>
      <c r="ABN8" s="21">
        <f t="shared" si="42"/>
        <v>0</v>
      </c>
      <c r="ABO8" s="21">
        <f t="shared" si="42"/>
        <v>0</v>
      </c>
      <c r="ABP8" s="21">
        <f t="shared" si="42"/>
        <v>0</v>
      </c>
      <c r="ABQ8" s="21">
        <f t="shared" si="42"/>
        <v>0</v>
      </c>
      <c r="ABR8" s="21">
        <f t="shared" si="42"/>
        <v>0</v>
      </c>
      <c r="ABS8" s="33">
        <f t="shared" si="42"/>
        <v>0</v>
      </c>
      <c r="ABT8" s="32">
        <f t="shared" si="42"/>
        <v>0</v>
      </c>
      <c r="ABU8" s="21">
        <f t="shared" si="42"/>
        <v>0</v>
      </c>
      <c r="ABV8" s="21">
        <f t="shared" si="42"/>
        <v>0</v>
      </c>
      <c r="ABW8" s="21">
        <f t="shared" si="42"/>
        <v>0</v>
      </c>
      <c r="ABX8" s="21">
        <f t="shared" si="42"/>
        <v>0</v>
      </c>
      <c r="ABY8" s="21">
        <f t="shared" si="42"/>
        <v>0</v>
      </c>
      <c r="ABZ8" s="21">
        <f t="shared" si="42"/>
        <v>0</v>
      </c>
      <c r="ACA8" s="21">
        <f t="shared" si="42"/>
        <v>0</v>
      </c>
      <c r="ACB8" s="21">
        <f t="shared" si="42"/>
        <v>0</v>
      </c>
      <c r="ACC8" s="21">
        <f t="shared" si="42"/>
        <v>0</v>
      </c>
      <c r="ACD8" s="21">
        <f t="shared" si="42"/>
        <v>0</v>
      </c>
      <c r="ACE8" s="21">
        <f t="shared" si="42"/>
        <v>0</v>
      </c>
      <c r="ACF8" s="21">
        <f t="shared" si="42"/>
        <v>0</v>
      </c>
      <c r="ACG8" s="21">
        <f t="shared" si="42"/>
        <v>0</v>
      </c>
      <c r="ACH8" s="21">
        <f t="shared" si="42"/>
        <v>0</v>
      </c>
      <c r="ACI8" s="21">
        <f t="shared" si="42"/>
        <v>0</v>
      </c>
      <c r="ACJ8" s="21">
        <f t="shared" si="42"/>
        <v>0</v>
      </c>
      <c r="ACK8" s="21">
        <f t="shared" si="42"/>
        <v>0</v>
      </c>
      <c r="ACL8" s="21">
        <f t="shared" si="42"/>
        <v>0</v>
      </c>
      <c r="ACM8" s="33">
        <f t="shared" si="42"/>
        <v>0</v>
      </c>
      <c r="ACN8" s="32">
        <f t="shared" si="42"/>
        <v>0</v>
      </c>
      <c r="ACO8" s="21">
        <f t="shared" si="42"/>
        <v>0</v>
      </c>
      <c r="ACP8" s="21">
        <f t="shared" si="42"/>
        <v>0</v>
      </c>
      <c r="ACQ8" s="21">
        <f t="shared" si="42"/>
        <v>0</v>
      </c>
      <c r="ACR8" s="21">
        <f t="shared" si="42"/>
        <v>0</v>
      </c>
      <c r="ACS8" s="21">
        <f t="shared" si="42"/>
        <v>0</v>
      </c>
      <c r="ACT8" s="21">
        <f t="shared" si="42"/>
        <v>0</v>
      </c>
      <c r="ACU8" s="21">
        <f t="shared" si="42"/>
        <v>0</v>
      </c>
      <c r="ACV8" s="21">
        <f t="shared" si="42"/>
        <v>0</v>
      </c>
      <c r="ACW8" s="21">
        <f t="shared" ref="ACW8:AFH8" si="43">IF(ACW6=1,0,IF(OR(ACV8=1,ACV8=0),ACW$6,IF(ACW6=1,0,IF(ACV8=ACW$6,0,ACV8))))</f>
        <v>0</v>
      </c>
      <c r="ACX8" s="21">
        <f t="shared" si="43"/>
        <v>0</v>
      </c>
      <c r="ACY8" s="21">
        <f t="shared" si="43"/>
        <v>0</v>
      </c>
      <c r="ACZ8" s="21">
        <f t="shared" si="43"/>
        <v>0</v>
      </c>
      <c r="ADA8" s="21">
        <f t="shared" si="43"/>
        <v>0</v>
      </c>
      <c r="ADB8" s="21">
        <f t="shared" si="43"/>
        <v>0</v>
      </c>
      <c r="ADC8" s="21">
        <f t="shared" si="43"/>
        <v>0</v>
      </c>
      <c r="ADD8" s="21">
        <f t="shared" si="43"/>
        <v>0</v>
      </c>
      <c r="ADE8" s="21">
        <f t="shared" si="43"/>
        <v>0</v>
      </c>
      <c r="ADF8" s="21">
        <f t="shared" si="43"/>
        <v>0</v>
      </c>
      <c r="ADG8" s="33">
        <f t="shared" si="43"/>
        <v>0</v>
      </c>
      <c r="ADH8" s="32">
        <f t="shared" si="43"/>
        <v>0</v>
      </c>
      <c r="ADI8" s="21">
        <f t="shared" si="43"/>
        <v>0</v>
      </c>
      <c r="ADJ8" s="21">
        <f t="shared" si="43"/>
        <v>0</v>
      </c>
      <c r="ADK8" s="21">
        <f t="shared" si="43"/>
        <v>0</v>
      </c>
      <c r="ADL8" s="21">
        <f t="shared" si="43"/>
        <v>0</v>
      </c>
      <c r="ADM8" s="21">
        <f t="shared" si="43"/>
        <v>0</v>
      </c>
      <c r="ADN8" s="21">
        <f t="shared" si="43"/>
        <v>0</v>
      </c>
      <c r="ADO8" s="21">
        <f t="shared" si="43"/>
        <v>0</v>
      </c>
      <c r="ADP8" s="21">
        <f t="shared" si="43"/>
        <v>0</v>
      </c>
      <c r="ADQ8" s="21">
        <f t="shared" si="43"/>
        <v>0</v>
      </c>
      <c r="ADR8" s="21">
        <f t="shared" si="43"/>
        <v>0</v>
      </c>
      <c r="ADS8" s="21">
        <f t="shared" si="43"/>
        <v>0</v>
      </c>
      <c r="ADT8" s="21">
        <f t="shared" si="43"/>
        <v>0</v>
      </c>
      <c r="ADU8" s="21">
        <f t="shared" si="43"/>
        <v>0</v>
      </c>
      <c r="ADV8" s="21">
        <f t="shared" si="43"/>
        <v>0</v>
      </c>
      <c r="ADW8" s="21">
        <f t="shared" si="43"/>
        <v>0</v>
      </c>
      <c r="ADX8" s="21">
        <f t="shared" si="43"/>
        <v>0</v>
      </c>
      <c r="ADY8" s="21">
        <f t="shared" si="43"/>
        <v>0</v>
      </c>
      <c r="ADZ8" s="21">
        <f t="shared" si="43"/>
        <v>0</v>
      </c>
      <c r="AEA8" s="33">
        <f t="shared" si="43"/>
        <v>0</v>
      </c>
      <c r="AEB8" s="32">
        <f t="shared" si="43"/>
        <v>0</v>
      </c>
      <c r="AEC8" s="21">
        <f t="shared" si="43"/>
        <v>0</v>
      </c>
      <c r="AED8" s="21">
        <f t="shared" si="43"/>
        <v>0</v>
      </c>
      <c r="AEE8" s="21">
        <f t="shared" si="43"/>
        <v>0</v>
      </c>
      <c r="AEF8" s="21">
        <f t="shared" si="43"/>
        <v>0</v>
      </c>
      <c r="AEG8" s="21">
        <f t="shared" si="43"/>
        <v>0</v>
      </c>
      <c r="AEH8" s="21">
        <f t="shared" si="43"/>
        <v>0</v>
      </c>
      <c r="AEI8" s="21">
        <f t="shared" si="43"/>
        <v>0</v>
      </c>
      <c r="AEJ8" s="21">
        <f t="shared" si="43"/>
        <v>0</v>
      </c>
      <c r="AEK8" s="21">
        <f t="shared" si="43"/>
        <v>0</v>
      </c>
      <c r="AEL8" s="21">
        <f t="shared" si="43"/>
        <v>0</v>
      </c>
      <c r="AEM8" s="21">
        <f t="shared" si="43"/>
        <v>0</v>
      </c>
      <c r="AEN8" s="21">
        <f t="shared" si="43"/>
        <v>0</v>
      </c>
      <c r="AEO8" s="21">
        <f t="shared" si="43"/>
        <v>0</v>
      </c>
      <c r="AEP8" s="21">
        <f t="shared" si="43"/>
        <v>0</v>
      </c>
      <c r="AEQ8" s="21">
        <f t="shared" si="43"/>
        <v>0</v>
      </c>
      <c r="AER8" s="21">
        <f t="shared" si="43"/>
        <v>0</v>
      </c>
      <c r="AES8" s="21">
        <f t="shared" si="43"/>
        <v>0</v>
      </c>
      <c r="AET8" s="21">
        <f t="shared" si="43"/>
        <v>0</v>
      </c>
      <c r="AEU8" s="33">
        <f t="shared" si="43"/>
        <v>0</v>
      </c>
      <c r="AEV8" s="32">
        <f t="shared" si="43"/>
        <v>0</v>
      </c>
      <c r="AEW8" s="21">
        <f t="shared" si="43"/>
        <v>0</v>
      </c>
      <c r="AEX8" s="21">
        <f t="shared" si="43"/>
        <v>0</v>
      </c>
      <c r="AEY8" s="21">
        <f t="shared" si="43"/>
        <v>0</v>
      </c>
      <c r="AEZ8" s="21">
        <f t="shared" si="43"/>
        <v>0</v>
      </c>
      <c r="AFA8" s="21">
        <f t="shared" si="43"/>
        <v>0</v>
      </c>
      <c r="AFB8" s="21">
        <f t="shared" si="43"/>
        <v>0</v>
      </c>
      <c r="AFC8" s="21">
        <f t="shared" si="43"/>
        <v>0</v>
      </c>
      <c r="AFD8" s="21">
        <f t="shared" si="43"/>
        <v>0</v>
      </c>
      <c r="AFE8" s="21">
        <f t="shared" si="43"/>
        <v>0</v>
      </c>
      <c r="AFF8" s="21">
        <f t="shared" si="43"/>
        <v>0</v>
      </c>
      <c r="AFG8" s="21">
        <f t="shared" si="43"/>
        <v>0</v>
      </c>
      <c r="AFH8" s="21">
        <f t="shared" si="43"/>
        <v>0</v>
      </c>
      <c r="AFI8" s="21">
        <f t="shared" ref="AFI8:AHG8" si="44">IF(AFI6=1,0,IF(OR(AFH8=1,AFH8=0),AFI$6,IF(AFI6=1,0,IF(AFH8=AFI$6,0,AFH8))))</f>
        <v>0</v>
      </c>
      <c r="AFJ8" s="21">
        <f t="shared" si="44"/>
        <v>0</v>
      </c>
      <c r="AFK8" s="21">
        <f t="shared" si="44"/>
        <v>0</v>
      </c>
      <c r="AFL8" s="21">
        <f t="shared" si="44"/>
        <v>0</v>
      </c>
      <c r="AFM8" s="21">
        <f t="shared" si="44"/>
        <v>0</v>
      </c>
      <c r="AFN8" s="21">
        <f t="shared" si="44"/>
        <v>0</v>
      </c>
      <c r="AFO8" s="33">
        <f t="shared" si="44"/>
        <v>0</v>
      </c>
      <c r="AFP8" s="32">
        <f t="shared" si="44"/>
        <v>0</v>
      </c>
      <c r="AFQ8" s="21">
        <f t="shared" si="44"/>
        <v>0</v>
      </c>
      <c r="AFR8" s="21">
        <f t="shared" si="44"/>
        <v>0</v>
      </c>
      <c r="AFS8" s="21">
        <f t="shared" si="44"/>
        <v>0</v>
      </c>
      <c r="AFT8" s="21">
        <f t="shared" si="44"/>
        <v>0</v>
      </c>
      <c r="AFU8" s="21">
        <f t="shared" si="44"/>
        <v>0</v>
      </c>
      <c r="AFV8" s="21">
        <f t="shared" si="44"/>
        <v>0</v>
      </c>
      <c r="AFW8" s="21">
        <f t="shared" si="44"/>
        <v>0</v>
      </c>
      <c r="AFX8" s="21">
        <f t="shared" si="44"/>
        <v>0</v>
      </c>
      <c r="AFY8" s="21">
        <f t="shared" si="44"/>
        <v>0</v>
      </c>
      <c r="AFZ8" s="21">
        <f t="shared" si="44"/>
        <v>0</v>
      </c>
      <c r="AGA8" s="21">
        <f t="shared" si="44"/>
        <v>0</v>
      </c>
      <c r="AGB8" s="21">
        <f t="shared" si="44"/>
        <v>0</v>
      </c>
      <c r="AGC8" s="21">
        <f t="shared" si="44"/>
        <v>0</v>
      </c>
      <c r="AGD8" s="21">
        <f t="shared" si="44"/>
        <v>0</v>
      </c>
      <c r="AGE8" s="21">
        <f t="shared" si="44"/>
        <v>0</v>
      </c>
      <c r="AGF8" s="21">
        <f t="shared" si="44"/>
        <v>0</v>
      </c>
      <c r="AGG8" s="21">
        <f t="shared" si="44"/>
        <v>0</v>
      </c>
      <c r="AGH8" s="21">
        <f t="shared" si="44"/>
        <v>0</v>
      </c>
      <c r="AGI8" s="33">
        <f t="shared" si="44"/>
        <v>0</v>
      </c>
      <c r="AGJ8" s="32">
        <f t="shared" si="44"/>
        <v>0</v>
      </c>
      <c r="AGK8" s="21">
        <f t="shared" si="44"/>
        <v>0</v>
      </c>
      <c r="AGL8" s="21">
        <f t="shared" si="44"/>
        <v>0</v>
      </c>
      <c r="AGM8" s="21">
        <f t="shared" si="44"/>
        <v>0</v>
      </c>
      <c r="AGN8" s="21">
        <f t="shared" si="44"/>
        <v>0</v>
      </c>
      <c r="AGO8" s="21">
        <f t="shared" si="44"/>
        <v>0</v>
      </c>
      <c r="AGP8" s="21">
        <f t="shared" si="44"/>
        <v>0</v>
      </c>
      <c r="AGQ8" s="21">
        <f t="shared" si="44"/>
        <v>0</v>
      </c>
      <c r="AGR8" s="21">
        <f t="shared" si="44"/>
        <v>0</v>
      </c>
      <c r="AGS8" s="21">
        <f t="shared" si="44"/>
        <v>0</v>
      </c>
      <c r="AGT8" s="21">
        <f t="shared" si="44"/>
        <v>0</v>
      </c>
      <c r="AGU8" s="21">
        <f t="shared" si="44"/>
        <v>0</v>
      </c>
      <c r="AGV8" s="21">
        <f t="shared" si="44"/>
        <v>0</v>
      </c>
      <c r="AGW8" s="21">
        <f t="shared" si="44"/>
        <v>0</v>
      </c>
      <c r="AGX8" s="21">
        <f t="shared" si="44"/>
        <v>0</v>
      </c>
      <c r="AGY8" s="21">
        <f t="shared" si="44"/>
        <v>0</v>
      </c>
      <c r="AGZ8" s="21">
        <f t="shared" si="44"/>
        <v>0</v>
      </c>
      <c r="AHA8" s="21">
        <f t="shared" si="44"/>
        <v>0</v>
      </c>
      <c r="AHB8" s="21">
        <f t="shared" si="44"/>
        <v>0</v>
      </c>
      <c r="AHC8" s="33">
        <f t="shared" si="44"/>
        <v>0</v>
      </c>
      <c r="AHD8" s="32">
        <f t="shared" si="44"/>
        <v>0</v>
      </c>
      <c r="AHE8" s="21">
        <f t="shared" si="44"/>
        <v>0</v>
      </c>
      <c r="AHF8" s="21">
        <f t="shared" si="44"/>
        <v>0</v>
      </c>
      <c r="AHG8" s="21">
        <f t="shared" si="44"/>
        <v>0</v>
      </c>
      <c r="AHH8" s="21">
        <f t="shared" ref="AHH8:AHW8" si="45">IF(AHH6=1,0,IF(OR(AHG8=1,AHG8=0),AHH$6,IF(AHH6=1,0,IF(AHG8=AHH$6,0,AHG8))))</f>
        <v>0</v>
      </c>
      <c r="AHI8" s="21">
        <f t="shared" si="45"/>
        <v>0</v>
      </c>
      <c r="AHJ8" s="21">
        <f t="shared" si="45"/>
        <v>0</v>
      </c>
      <c r="AHK8" s="21">
        <f t="shared" si="45"/>
        <v>0</v>
      </c>
      <c r="AHL8" s="21">
        <f t="shared" si="45"/>
        <v>0</v>
      </c>
      <c r="AHM8" s="21">
        <f t="shared" si="45"/>
        <v>0</v>
      </c>
      <c r="AHN8" s="21">
        <f t="shared" si="45"/>
        <v>0</v>
      </c>
      <c r="AHO8" s="21">
        <f t="shared" si="45"/>
        <v>0</v>
      </c>
      <c r="AHP8" s="21">
        <f t="shared" si="45"/>
        <v>0</v>
      </c>
      <c r="AHQ8" s="21">
        <f t="shared" si="45"/>
        <v>0</v>
      </c>
      <c r="AHR8" s="21">
        <f t="shared" si="45"/>
        <v>0</v>
      </c>
      <c r="AHS8" s="21">
        <f t="shared" si="45"/>
        <v>0</v>
      </c>
      <c r="AHT8" s="21">
        <f t="shared" si="45"/>
        <v>0</v>
      </c>
      <c r="AHU8" s="21">
        <f t="shared" si="45"/>
        <v>0</v>
      </c>
      <c r="AHV8" s="21">
        <f t="shared" si="45"/>
        <v>0</v>
      </c>
      <c r="AHW8" s="33">
        <f t="shared" si="45"/>
        <v>0</v>
      </c>
    </row>
    <row r="9" spans="1:933" ht="15.75" thickBot="1" x14ac:dyDescent="0.3">
      <c r="A9" s="289" t="s">
        <v>50</v>
      </c>
      <c r="B9" s="289"/>
      <c r="C9" s="289"/>
      <c r="D9" s="289"/>
      <c r="E9" s="289"/>
      <c r="F9" s="289"/>
      <c r="G9" s="6"/>
      <c r="H9" s="36" t="str">
        <f>IF(SUM(H7:H8)=0,"",IF(H8&lt;&gt;0,H8,H7))</f>
        <v/>
      </c>
      <c r="I9" s="37" t="str">
        <f t="shared" ref="I9:BT9" si="46">IF(SUM(I7:I8)=0,"",IF(I8&lt;&gt;0,I8,I7))</f>
        <v/>
      </c>
      <c r="J9" s="37" t="str">
        <f t="shared" si="46"/>
        <v/>
      </c>
      <c r="K9" s="37" t="str">
        <f t="shared" si="46"/>
        <v/>
      </c>
      <c r="L9" s="37" t="str">
        <f t="shared" si="46"/>
        <v/>
      </c>
      <c r="M9" s="37" t="str">
        <f t="shared" si="46"/>
        <v/>
      </c>
      <c r="N9" s="37" t="str">
        <f t="shared" si="46"/>
        <v/>
      </c>
      <c r="O9" s="37" t="str">
        <f t="shared" si="46"/>
        <v/>
      </c>
      <c r="P9" s="37" t="str">
        <f t="shared" si="46"/>
        <v/>
      </c>
      <c r="Q9" s="37" t="str">
        <f t="shared" si="46"/>
        <v/>
      </c>
      <c r="R9" s="37" t="str">
        <f t="shared" si="46"/>
        <v/>
      </c>
      <c r="S9" s="37" t="str">
        <f t="shared" si="46"/>
        <v/>
      </c>
      <c r="T9" s="37" t="str">
        <f t="shared" si="46"/>
        <v/>
      </c>
      <c r="U9" s="37" t="str">
        <f t="shared" si="46"/>
        <v/>
      </c>
      <c r="V9" s="37" t="str">
        <f t="shared" si="46"/>
        <v/>
      </c>
      <c r="W9" s="37" t="str">
        <f t="shared" si="46"/>
        <v/>
      </c>
      <c r="X9" s="37" t="str">
        <f t="shared" si="46"/>
        <v/>
      </c>
      <c r="Y9" s="37" t="str">
        <f t="shared" si="46"/>
        <v/>
      </c>
      <c r="Z9" s="37" t="str">
        <f t="shared" si="46"/>
        <v/>
      </c>
      <c r="AA9" s="38" t="str">
        <f t="shared" si="46"/>
        <v/>
      </c>
      <c r="AB9" s="36" t="str">
        <f t="shared" si="46"/>
        <v/>
      </c>
      <c r="AC9" s="37" t="str">
        <f t="shared" si="46"/>
        <v/>
      </c>
      <c r="AD9" s="37" t="str">
        <f t="shared" si="46"/>
        <v/>
      </c>
      <c r="AE9" s="37" t="str">
        <f t="shared" si="46"/>
        <v/>
      </c>
      <c r="AF9" s="37" t="str">
        <f t="shared" si="46"/>
        <v/>
      </c>
      <c r="AG9" s="37" t="str">
        <f t="shared" si="46"/>
        <v/>
      </c>
      <c r="AH9" s="37" t="str">
        <f t="shared" si="46"/>
        <v/>
      </c>
      <c r="AI9" s="37" t="str">
        <f t="shared" si="46"/>
        <v/>
      </c>
      <c r="AJ9" s="37" t="str">
        <f t="shared" si="46"/>
        <v/>
      </c>
      <c r="AK9" s="37" t="str">
        <f t="shared" si="46"/>
        <v/>
      </c>
      <c r="AL9" s="37" t="str">
        <f t="shared" si="46"/>
        <v/>
      </c>
      <c r="AM9" s="37" t="str">
        <f t="shared" si="46"/>
        <v/>
      </c>
      <c r="AN9" s="37" t="str">
        <f t="shared" si="46"/>
        <v/>
      </c>
      <c r="AO9" s="37" t="str">
        <f t="shared" si="46"/>
        <v/>
      </c>
      <c r="AP9" s="37" t="str">
        <f t="shared" si="46"/>
        <v/>
      </c>
      <c r="AQ9" s="37" t="str">
        <f t="shared" si="46"/>
        <v/>
      </c>
      <c r="AR9" s="37" t="str">
        <f t="shared" si="46"/>
        <v/>
      </c>
      <c r="AS9" s="37" t="str">
        <f t="shared" si="46"/>
        <v/>
      </c>
      <c r="AT9" s="37" t="str">
        <f t="shared" si="46"/>
        <v/>
      </c>
      <c r="AU9" s="38" t="str">
        <f t="shared" si="46"/>
        <v/>
      </c>
      <c r="AV9" s="36" t="str">
        <f t="shared" si="46"/>
        <v/>
      </c>
      <c r="AW9" s="37" t="str">
        <f t="shared" si="46"/>
        <v/>
      </c>
      <c r="AX9" s="37" t="str">
        <f t="shared" si="46"/>
        <v/>
      </c>
      <c r="AY9" s="37" t="str">
        <f t="shared" si="46"/>
        <v/>
      </c>
      <c r="AZ9" s="37" t="str">
        <f t="shared" si="46"/>
        <v/>
      </c>
      <c r="BA9" s="37" t="str">
        <f t="shared" si="46"/>
        <v/>
      </c>
      <c r="BB9" s="37" t="str">
        <f t="shared" si="46"/>
        <v/>
      </c>
      <c r="BC9" s="37" t="str">
        <f t="shared" si="46"/>
        <v/>
      </c>
      <c r="BD9" s="37" t="str">
        <f t="shared" si="46"/>
        <v/>
      </c>
      <c r="BE9" s="37" t="str">
        <f t="shared" si="46"/>
        <v/>
      </c>
      <c r="BF9" s="37" t="str">
        <f t="shared" si="46"/>
        <v/>
      </c>
      <c r="BG9" s="37" t="str">
        <f t="shared" si="46"/>
        <v/>
      </c>
      <c r="BH9" s="37" t="str">
        <f t="shared" si="46"/>
        <v/>
      </c>
      <c r="BI9" s="37" t="str">
        <f t="shared" si="46"/>
        <v/>
      </c>
      <c r="BJ9" s="37" t="str">
        <f t="shared" si="46"/>
        <v/>
      </c>
      <c r="BK9" s="37" t="str">
        <f t="shared" si="46"/>
        <v/>
      </c>
      <c r="BL9" s="37" t="str">
        <f t="shared" si="46"/>
        <v/>
      </c>
      <c r="BM9" s="37" t="str">
        <f t="shared" si="46"/>
        <v/>
      </c>
      <c r="BN9" s="37" t="str">
        <f t="shared" si="46"/>
        <v/>
      </c>
      <c r="BO9" s="38" t="str">
        <f t="shared" si="46"/>
        <v/>
      </c>
      <c r="BP9" s="36" t="str">
        <f t="shared" si="46"/>
        <v/>
      </c>
      <c r="BQ9" s="37" t="str">
        <f t="shared" si="46"/>
        <v/>
      </c>
      <c r="BR9" s="37" t="str">
        <f t="shared" si="46"/>
        <v/>
      </c>
      <c r="BS9" s="37" t="str">
        <f t="shared" si="46"/>
        <v/>
      </c>
      <c r="BT9" s="37" t="str">
        <f t="shared" si="46"/>
        <v/>
      </c>
      <c r="BU9" s="37" t="str">
        <f t="shared" ref="BU9:EF9" si="47">IF(SUM(BU7:BU8)=0,"",IF(BU8&lt;&gt;0,BU8,BU7))</f>
        <v/>
      </c>
      <c r="BV9" s="37" t="str">
        <f t="shared" si="47"/>
        <v/>
      </c>
      <c r="BW9" s="37" t="str">
        <f t="shared" si="47"/>
        <v/>
      </c>
      <c r="BX9" s="37" t="str">
        <f t="shared" si="47"/>
        <v/>
      </c>
      <c r="BY9" s="37" t="str">
        <f t="shared" si="47"/>
        <v/>
      </c>
      <c r="BZ9" s="37" t="str">
        <f t="shared" si="47"/>
        <v/>
      </c>
      <c r="CA9" s="37" t="str">
        <f t="shared" si="47"/>
        <v/>
      </c>
      <c r="CB9" s="37" t="str">
        <f t="shared" si="47"/>
        <v/>
      </c>
      <c r="CC9" s="37" t="str">
        <f t="shared" si="47"/>
        <v/>
      </c>
      <c r="CD9" s="37" t="str">
        <f t="shared" si="47"/>
        <v/>
      </c>
      <c r="CE9" s="37" t="str">
        <f t="shared" si="47"/>
        <v/>
      </c>
      <c r="CF9" s="37" t="str">
        <f t="shared" si="47"/>
        <v/>
      </c>
      <c r="CG9" s="37" t="str">
        <f t="shared" si="47"/>
        <v/>
      </c>
      <c r="CH9" s="37" t="str">
        <f t="shared" si="47"/>
        <v/>
      </c>
      <c r="CI9" s="38" t="str">
        <f t="shared" si="47"/>
        <v/>
      </c>
      <c r="CJ9" s="36" t="str">
        <f t="shared" si="47"/>
        <v/>
      </c>
      <c r="CK9" s="37" t="str">
        <f t="shared" si="47"/>
        <v/>
      </c>
      <c r="CL9" s="37" t="str">
        <f t="shared" si="47"/>
        <v/>
      </c>
      <c r="CM9" s="37" t="str">
        <f t="shared" si="47"/>
        <v/>
      </c>
      <c r="CN9" s="37" t="str">
        <f t="shared" si="47"/>
        <v/>
      </c>
      <c r="CO9" s="37" t="str">
        <f t="shared" si="47"/>
        <v/>
      </c>
      <c r="CP9" s="37" t="str">
        <f t="shared" si="47"/>
        <v/>
      </c>
      <c r="CQ9" s="37" t="str">
        <f t="shared" si="47"/>
        <v/>
      </c>
      <c r="CR9" s="37" t="str">
        <f t="shared" si="47"/>
        <v/>
      </c>
      <c r="CS9" s="37" t="str">
        <f t="shared" si="47"/>
        <v/>
      </c>
      <c r="CT9" s="37" t="str">
        <f t="shared" si="47"/>
        <v/>
      </c>
      <c r="CU9" s="37" t="str">
        <f t="shared" si="47"/>
        <v/>
      </c>
      <c r="CV9" s="37" t="str">
        <f t="shared" si="47"/>
        <v/>
      </c>
      <c r="CW9" s="37" t="str">
        <f t="shared" si="47"/>
        <v/>
      </c>
      <c r="CX9" s="37" t="str">
        <f t="shared" si="47"/>
        <v/>
      </c>
      <c r="CY9" s="37" t="str">
        <f t="shared" si="47"/>
        <v/>
      </c>
      <c r="CZ9" s="37" t="str">
        <f t="shared" si="47"/>
        <v/>
      </c>
      <c r="DA9" s="37" t="str">
        <f t="shared" si="47"/>
        <v/>
      </c>
      <c r="DB9" s="37" t="str">
        <f t="shared" si="47"/>
        <v/>
      </c>
      <c r="DC9" s="38" t="str">
        <f t="shared" si="47"/>
        <v/>
      </c>
      <c r="DD9" s="36">
        <f t="shared" si="47"/>
        <v>1</v>
      </c>
      <c r="DE9" s="37">
        <f t="shared" si="47"/>
        <v>1</v>
      </c>
      <c r="DF9" s="37">
        <f t="shared" si="47"/>
        <v>1</v>
      </c>
      <c r="DG9" s="37">
        <f t="shared" si="47"/>
        <v>1</v>
      </c>
      <c r="DH9" s="37">
        <f t="shared" si="47"/>
        <v>1</v>
      </c>
      <c r="DI9" s="37">
        <f t="shared" si="47"/>
        <v>1</v>
      </c>
      <c r="DJ9" s="37">
        <f t="shared" si="47"/>
        <v>1</v>
      </c>
      <c r="DK9" s="37">
        <f t="shared" si="47"/>
        <v>1</v>
      </c>
      <c r="DL9" s="37">
        <f t="shared" si="47"/>
        <v>1</v>
      </c>
      <c r="DM9" s="37">
        <f t="shared" si="47"/>
        <v>1</v>
      </c>
      <c r="DN9" s="37">
        <f t="shared" si="47"/>
        <v>1</v>
      </c>
      <c r="DO9" s="37">
        <f t="shared" si="47"/>
        <v>1</v>
      </c>
      <c r="DP9" s="37">
        <f t="shared" si="47"/>
        <v>1</v>
      </c>
      <c r="DQ9" s="37">
        <f t="shared" si="47"/>
        <v>1</v>
      </c>
      <c r="DR9" s="37">
        <f t="shared" si="47"/>
        <v>1</v>
      </c>
      <c r="DS9" s="37">
        <f t="shared" si="47"/>
        <v>1</v>
      </c>
      <c r="DT9" s="37">
        <f t="shared" si="47"/>
        <v>1</v>
      </c>
      <c r="DU9" s="37">
        <f t="shared" si="47"/>
        <v>1</v>
      </c>
      <c r="DV9" s="37">
        <f t="shared" si="47"/>
        <v>1</v>
      </c>
      <c r="DW9" s="38">
        <f t="shared" si="47"/>
        <v>1</v>
      </c>
      <c r="DX9" s="36">
        <f t="shared" si="47"/>
        <v>1</v>
      </c>
      <c r="DY9" s="37">
        <f t="shared" si="47"/>
        <v>1</v>
      </c>
      <c r="DZ9" s="37">
        <f t="shared" si="47"/>
        <v>1</v>
      </c>
      <c r="EA9" s="37">
        <f t="shared" si="47"/>
        <v>1</v>
      </c>
      <c r="EB9" s="37">
        <f t="shared" si="47"/>
        <v>1</v>
      </c>
      <c r="EC9" s="37">
        <f t="shared" si="47"/>
        <v>1</v>
      </c>
      <c r="ED9" s="37">
        <f t="shared" si="47"/>
        <v>1</v>
      </c>
      <c r="EE9" s="37">
        <f t="shared" si="47"/>
        <v>1</v>
      </c>
      <c r="EF9" s="37">
        <f t="shared" si="47"/>
        <v>1</v>
      </c>
      <c r="EG9" s="37">
        <f t="shared" ref="EG9:GR9" si="48">IF(SUM(EG7:EG8)=0,"",IF(EG8&lt;&gt;0,EG8,EG7))</f>
        <v>1</v>
      </c>
      <c r="EH9" s="37">
        <f t="shared" si="48"/>
        <v>1</v>
      </c>
      <c r="EI9" s="37">
        <f t="shared" si="48"/>
        <v>1</v>
      </c>
      <c r="EJ9" s="37">
        <f t="shared" si="48"/>
        <v>1</v>
      </c>
      <c r="EK9" s="37">
        <f t="shared" si="48"/>
        <v>1</v>
      </c>
      <c r="EL9" s="37">
        <f t="shared" si="48"/>
        <v>1</v>
      </c>
      <c r="EM9" s="37">
        <f t="shared" si="48"/>
        <v>1</v>
      </c>
      <c r="EN9" s="37">
        <f t="shared" si="48"/>
        <v>1</v>
      </c>
      <c r="EO9" s="37">
        <f t="shared" si="48"/>
        <v>1</v>
      </c>
      <c r="EP9" s="37">
        <f t="shared" si="48"/>
        <v>1</v>
      </c>
      <c r="EQ9" s="38">
        <f t="shared" si="48"/>
        <v>1</v>
      </c>
      <c r="ER9" s="36">
        <f t="shared" si="48"/>
        <v>1</v>
      </c>
      <c r="ES9" s="37">
        <f t="shared" si="48"/>
        <v>1</v>
      </c>
      <c r="ET9" s="37">
        <f t="shared" si="48"/>
        <v>1</v>
      </c>
      <c r="EU9" s="37">
        <f t="shared" si="48"/>
        <v>1</v>
      </c>
      <c r="EV9" s="37">
        <f t="shared" si="48"/>
        <v>1</v>
      </c>
      <c r="EW9" s="37">
        <f t="shared" si="48"/>
        <v>1</v>
      </c>
      <c r="EX9" s="37">
        <f t="shared" si="48"/>
        <v>1</v>
      </c>
      <c r="EY9" s="37">
        <f t="shared" si="48"/>
        <v>1</v>
      </c>
      <c r="EZ9" s="37">
        <f t="shared" si="48"/>
        <v>1</v>
      </c>
      <c r="FA9" s="37">
        <f t="shared" si="48"/>
        <v>1</v>
      </c>
      <c r="FB9" s="37">
        <f t="shared" si="48"/>
        <v>1</v>
      </c>
      <c r="FC9" s="37">
        <f t="shared" si="48"/>
        <v>1</v>
      </c>
      <c r="FD9" s="37">
        <f t="shared" si="48"/>
        <v>1</v>
      </c>
      <c r="FE9" s="37">
        <f t="shared" si="48"/>
        <v>1</v>
      </c>
      <c r="FF9" s="37">
        <f t="shared" si="48"/>
        <v>1</v>
      </c>
      <c r="FG9" s="37">
        <f t="shared" si="48"/>
        <v>1</v>
      </c>
      <c r="FH9" s="37">
        <f t="shared" si="48"/>
        <v>1</v>
      </c>
      <c r="FI9" s="37">
        <f t="shared" si="48"/>
        <v>1</v>
      </c>
      <c r="FJ9" s="37">
        <f t="shared" si="48"/>
        <v>1</v>
      </c>
      <c r="FK9" s="38">
        <f t="shared" si="48"/>
        <v>1</v>
      </c>
      <c r="FL9" s="36">
        <f t="shared" si="48"/>
        <v>1</v>
      </c>
      <c r="FM9" s="37">
        <f t="shared" si="48"/>
        <v>1</v>
      </c>
      <c r="FN9" s="37">
        <f t="shared" si="48"/>
        <v>1</v>
      </c>
      <c r="FO9" s="37">
        <f t="shared" si="48"/>
        <v>1</v>
      </c>
      <c r="FP9" s="37">
        <f t="shared" si="48"/>
        <v>1</v>
      </c>
      <c r="FQ9" s="37">
        <f t="shared" si="48"/>
        <v>1</v>
      </c>
      <c r="FR9" s="37">
        <f t="shared" si="48"/>
        <v>1</v>
      </c>
      <c r="FS9" s="37">
        <f t="shared" si="48"/>
        <v>1</v>
      </c>
      <c r="FT9" s="37">
        <f t="shared" si="48"/>
        <v>1</v>
      </c>
      <c r="FU9" s="37">
        <f t="shared" si="48"/>
        <v>1</v>
      </c>
      <c r="FV9" s="37">
        <f t="shared" si="48"/>
        <v>1</v>
      </c>
      <c r="FW9" s="37">
        <f t="shared" si="48"/>
        <v>1</v>
      </c>
      <c r="FX9" s="37">
        <f t="shared" si="48"/>
        <v>1</v>
      </c>
      <c r="FY9" s="37">
        <f t="shared" si="48"/>
        <v>1</v>
      </c>
      <c r="FZ9" s="37">
        <f t="shared" si="48"/>
        <v>1</v>
      </c>
      <c r="GA9" s="37">
        <f t="shared" si="48"/>
        <v>1</v>
      </c>
      <c r="GB9" s="37">
        <f t="shared" si="48"/>
        <v>1</v>
      </c>
      <c r="GC9" s="37">
        <f t="shared" si="48"/>
        <v>1</v>
      </c>
      <c r="GD9" s="37">
        <f t="shared" si="48"/>
        <v>1</v>
      </c>
      <c r="GE9" s="38">
        <f t="shared" si="48"/>
        <v>1</v>
      </c>
      <c r="GF9" s="36">
        <f t="shared" si="48"/>
        <v>1</v>
      </c>
      <c r="GG9" s="37">
        <f t="shared" si="48"/>
        <v>1</v>
      </c>
      <c r="GH9" s="37">
        <f t="shared" si="48"/>
        <v>1</v>
      </c>
      <c r="GI9" s="37">
        <f t="shared" si="48"/>
        <v>1</v>
      </c>
      <c r="GJ9" s="37">
        <f t="shared" si="48"/>
        <v>1</v>
      </c>
      <c r="GK9" s="37">
        <f t="shared" si="48"/>
        <v>1</v>
      </c>
      <c r="GL9" s="37">
        <f t="shared" si="48"/>
        <v>1</v>
      </c>
      <c r="GM9" s="37">
        <f t="shared" si="48"/>
        <v>1</v>
      </c>
      <c r="GN9" s="37">
        <f t="shared" si="48"/>
        <v>1</v>
      </c>
      <c r="GO9" s="37">
        <f t="shared" si="48"/>
        <v>1</v>
      </c>
      <c r="GP9" s="37">
        <f t="shared" si="48"/>
        <v>1</v>
      </c>
      <c r="GQ9" s="37">
        <f t="shared" si="48"/>
        <v>1</v>
      </c>
      <c r="GR9" s="37">
        <f t="shared" si="48"/>
        <v>1</v>
      </c>
      <c r="GS9" s="37">
        <f t="shared" ref="GS9:JD9" si="49">IF(SUM(GS7:GS8)=0,"",IF(GS8&lt;&gt;0,GS8,GS7))</f>
        <v>1</v>
      </c>
      <c r="GT9" s="37">
        <f t="shared" si="49"/>
        <v>1</v>
      </c>
      <c r="GU9" s="37">
        <f t="shared" si="49"/>
        <v>1</v>
      </c>
      <c r="GV9" s="37">
        <f t="shared" si="49"/>
        <v>1</v>
      </c>
      <c r="GW9" s="37">
        <f t="shared" si="49"/>
        <v>1</v>
      </c>
      <c r="GX9" s="37">
        <f t="shared" si="49"/>
        <v>1</v>
      </c>
      <c r="GY9" s="38">
        <f t="shared" si="49"/>
        <v>1</v>
      </c>
      <c r="GZ9" s="36">
        <f t="shared" si="49"/>
        <v>1</v>
      </c>
      <c r="HA9" s="37">
        <f t="shared" si="49"/>
        <v>1</v>
      </c>
      <c r="HB9" s="37">
        <f t="shared" si="49"/>
        <v>1</v>
      </c>
      <c r="HC9" s="37">
        <f t="shared" si="49"/>
        <v>1</v>
      </c>
      <c r="HD9" s="37">
        <f t="shared" si="49"/>
        <v>1</v>
      </c>
      <c r="HE9" s="37">
        <f t="shared" si="49"/>
        <v>1</v>
      </c>
      <c r="HF9" s="37">
        <f t="shared" si="49"/>
        <v>1</v>
      </c>
      <c r="HG9" s="37">
        <f t="shared" si="49"/>
        <v>1</v>
      </c>
      <c r="HH9" s="37">
        <f t="shared" si="49"/>
        <v>1</v>
      </c>
      <c r="HI9" s="37">
        <f t="shared" si="49"/>
        <v>1</v>
      </c>
      <c r="HJ9" s="37">
        <f t="shared" si="49"/>
        <v>1</v>
      </c>
      <c r="HK9" s="37">
        <f t="shared" si="49"/>
        <v>1</v>
      </c>
      <c r="HL9" s="37">
        <f t="shared" si="49"/>
        <v>1</v>
      </c>
      <c r="HM9" s="37">
        <f t="shared" si="49"/>
        <v>1</v>
      </c>
      <c r="HN9" s="37">
        <f t="shared" si="49"/>
        <v>1</v>
      </c>
      <c r="HO9" s="37">
        <f t="shared" si="49"/>
        <v>1</v>
      </c>
      <c r="HP9" s="37">
        <f t="shared" si="49"/>
        <v>1</v>
      </c>
      <c r="HQ9" s="37">
        <f t="shared" si="49"/>
        <v>1</v>
      </c>
      <c r="HR9" s="37">
        <f t="shared" si="49"/>
        <v>1</v>
      </c>
      <c r="HS9" s="38">
        <f t="shared" si="49"/>
        <v>1</v>
      </c>
      <c r="HT9" s="36">
        <f t="shared" si="49"/>
        <v>2</v>
      </c>
      <c r="HU9" s="37">
        <f t="shared" si="49"/>
        <v>2</v>
      </c>
      <c r="HV9" s="37">
        <f t="shared" si="49"/>
        <v>2</v>
      </c>
      <c r="HW9" s="37">
        <f t="shared" si="49"/>
        <v>2</v>
      </c>
      <c r="HX9" s="37">
        <f t="shared" si="49"/>
        <v>2</v>
      </c>
      <c r="HY9" s="37">
        <f t="shared" si="49"/>
        <v>2</v>
      </c>
      <c r="HZ9" s="37">
        <f t="shared" si="49"/>
        <v>2</v>
      </c>
      <c r="IA9" s="37">
        <f t="shared" si="49"/>
        <v>2</v>
      </c>
      <c r="IB9" s="37">
        <f t="shared" si="49"/>
        <v>2</v>
      </c>
      <c r="IC9" s="37">
        <f t="shared" si="49"/>
        <v>2</v>
      </c>
      <c r="ID9" s="37">
        <f t="shared" si="49"/>
        <v>1</v>
      </c>
      <c r="IE9" s="37">
        <f t="shared" si="49"/>
        <v>1</v>
      </c>
      <c r="IF9" s="37">
        <f t="shared" si="49"/>
        <v>1</v>
      </c>
      <c r="IG9" s="37">
        <f t="shared" si="49"/>
        <v>1</v>
      </c>
      <c r="IH9" s="37">
        <f t="shared" si="49"/>
        <v>1</v>
      </c>
      <c r="II9" s="37">
        <f t="shared" si="49"/>
        <v>1</v>
      </c>
      <c r="IJ9" s="37">
        <f t="shared" si="49"/>
        <v>1</v>
      </c>
      <c r="IK9" s="37">
        <f t="shared" si="49"/>
        <v>1</v>
      </c>
      <c r="IL9" s="37">
        <f t="shared" si="49"/>
        <v>1</v>
      </c>
      <c r="IM9" s="38">
        <f t="shared" si="49"/>
        <v>1</v>
      </c>
      <c r="IN9" s="36">
        <f t="shared" si="49"/>
        <v>1</v>
      </c>
      <c r="IO9" s="37">
        <f t="shared" si="49"/>
        <v>1</v>
      </c>
      <c r="IP9" s="37">
        <f t="shared" si="49"/>
        <v>1</v>
      </c>
      <c r="IQ9" s="37">
        <f t="shared" si="49"/>
        <v>1</v>
      </c>
      <c r="IR9" s="37">
        <f t="shared" si="49"/>
        <v>1</v>
      </c>
      <c r="IS9" s="37">
        <f t="shared" si="49"/>
        <v>1</v>
      </c>
      <c r="IT9" s="37">
        <f t="shared" si="49"/>
        <v>1</v>
      </c>
      <c r="IU9" s="37">
        <f t="shared" si="49"/>
        <v>1</v>
      </c>
      <c r="IV9" s="37">
        <f t="shared" si="49"/>
        <v>1</v>
      </c>
      <c r="IW9" s="37">
        <f t="shared" si="49"/>
        <v>1</v>
      </c>
      <c r="IX9" s="37">
        <f t="shared" si="49"/>
        <v>1</v>
      </c>
      <c r="IY9" s="37">
        <f t="shared" si="49"/>
        <v>1</v>
      </c>
      <c r="IZ9" s="37">
        <f t="shared" si="49"/>
        <v>1</v>
      </c>
      <c r="JA9" s="37">
        <f t="shared" si="49"/>
        <v>1</v>
      </c>
      <c r="JB9" s="37">
        <f t="shared" si="49"/>
        <v>1</v>
      </c>
      <c r="JC9" s="37">
        <f t="shared" si="49"/>
        <v>1</v>
      </c>
      <c r="JD9" s="37">
        <f t="shared" si="49"/>
        <v>1</v>
      </c>
      <c r="JE9" s="37">
        <f t="shared" ref="JE9:LP9" si="50">IF(SUM(JE7:JE8)=0,"",IF(JE8&lt;&gt;0,JE8,JE7))</f>
        <v>1</v>
      </c>
      <c r="JF9" s="37">
        <f t="shared" si="50"/>
        <v>1</v>
      </c>
      <c r="JG9" s="38">
        <f t="shared" si="50"/>
        <v>1</v>
      </c>
      <c r="JH9" s="36">
        <f t="shared" si="50"/>
        <v>1</v>
      </c>
      <c r="JI9" s="37">
        <f t="shared" si="50"/>
        <v>1</v>
      </c>
      <c r="JJ9" s="37">
        <f t="shared" si="50"/>
        <v>1</v>
      </c>
      <c r="JK9" s="37">
        <f t="shared" si="50"/>
        <v>1</v>
      </c>
      <c r="JL9" s="37">
        <f t="shared" si="50"/>
        <v>1</v>
      </c>
      <c r="JM9" s="37">
        <f t="shared" si="50"/>
        <v>1</v>
      </c>
      <c r="JN9" s="37">
        <f t="shared" si="50"/>
        <v>1</v>
      </c>
      <c r="JO9" s="37">
        <f t="shared" si="50"/>
        <v>1</v>
      </c>
      <c r="JP9" s="37">
        <f t="shared" si="50"/>
        <v>1</v>
      </c>
      <c r="JQ9" s="37">
        <f t="shared" si="50"/>
        <v>1</v>
      </c>
      <c r="JR9" s="37">
        <f t="shared" si="50"/>
        <v>1</v>
      </c>
      <c r="JS9" s="37">
        <f t="shared" si="50"/>
        <v>1</v>
      </c>
      <c r="JT9" s="37">
        <f t="shared" si="50"/>
        <v>1</v>
      </c>
      <c r="JU9" s="37">
        <f t="shared" si="50"/>
        <v>1</v>
      </c>
      <c r="JV9" s="37">
        <f t="shared" si="50"/>
        <v>1</v>
      </c>
      <c r="JW9" s="37">
        <f t="shared" si="50"/>
        <v>1</v>
      </c>
      <c r="JX9" s="37">
        <f t="shared" si="50"/>
        <v>1</v>
      </c>
      <c r="JY9" s="37">
        <f t="shared" si="50"/>
        <v>1</v>
      </c>
      <c r="JZ9" s="37">
        <f t="shared" si="50"/>
        <v>1</v>
      </c>
      <c r="KA9" s="38">
        <f t="shared" si="50"/>
        <v>1</v>
      </c>
      <c r="KB9" s="36">
        <f t="shared" si="50"/>
        <v>1</v>
      </c>
      <c r="KC9" s="37">
        <f t="shared" si="50"/>
        <v>1</v>
      </c>
      <c r="KD9" s="37">
        <f t="shared" si="50"/>
        <v>1</v>
      </c>
      <c r="KE9" s="37">
        <f t="shared" si="50"/>
        <v>1</v>
      </c>
      <c r="KF9" s="37">
        <f t="shared" si="50"/>
        <v>1</v>
      </c>
      <c r="KG9" s="37">
        <f t="shared" si="50"/>
        <v>1</v>
      </c>
      <c r="KH9" s="37">
        <f t="shared" si="50"/>
        <v>1</v>
      </c>
      <c r="KI9" s="37">
        <f t="shared" si="50"/>
        <v>1</v>
      </c>
      <c r="KJ9" s="37">
        <f t="shared" si="50"/>
        <v>1</v>
      </c>
      <c r="KK9" s="37">
        <f t="shared" si="50"/>
        <v>1</v>
      </c>
      <c r="KL9" s="37">
        <f t="shared" si="50"/>
        <v>3</v>
      </c>
      <c r="KM9" s="37">
        <f t="shared" si="50"/>
        <v>3</v>
      </c>
      <c r="KN9" s="37">
        <f t="shared" si="50"/>
        <v>3</v>
      </c>
      <c r="KO9" s="37">
        <f t="shared" si="50"/>
        <v>3</v>
      </c>
      <c r="KP9" s="37">
        <f t="shared" si="50"/>
        <v>3</v>
      </c>
      <c r="KQ9" s="37">
        <f t="shared" si="50"/>
        <v>3</v>
      </c>
      <c r="KR9" s="37">
        <f t="shared" si="50"/>
        <v>3</v>
      </c>
      <c r="KS9" s="37">
        <f t="shared" si="50"/>
        <v>3</v>
      </c>
      <c r="KT9" s="37">
        <f t="shared" si="50"/>
        <v>3</v>
      </c>
      <c r="KU9" s="38">
        <f t="shared" si="50"/>
        <v>3</v>
      </c>
      <c r="KV9" s="36">
        <f t="shared" si="50"/>
        <v>3</v>
      </c>
      <c r="KW9" s="37">
        <f t="shared" si="50"/>
        <v>3</v>
      </c>
      <c r="KX9" s="37">
        <f t="shared" si="50"/>
        <v>3</v>
      </c>
      <c r="KY9" s="37">
        <f t="shared" si="50"/>
        <v>3</v>
      </c>
      <c r="KZ9" s="37">
        <f t="shared" si="50"/>
        <v>3</v>
      </c>
      <c r="LA9" s="37">
        <f t="shared" si="50"/>
        <v>3</v>
      </c>
      <c r="LB9" s="37">
        <f t="shared" si="50"/>
        <v>3</v>
      </c>
      <c r="LC9" s="37">
        <f t="shared" si="50"/>
        <v>3</v>
      </c>
      <c r="LD9" s="37">
        <f t="shared" si="50"/>
        <v>3</v>
      </c>
      <c r="LE9" s="37">
        <f t="shared" si="50"/>
        <v>3</v>
      </c>
      <c r="LF9" s="37">
        <f t="shared" si="50"/>
        <v>1</v>
      </c>
      <c r="LG9" s="37">
        <f t="shared" si="50"/>
        <v>1</v>
      </c>
      <c r="LH9" s="37">
        <f t="shared" si="50"/>
        <v>1</v>
      </c>
      <c r="LI9" s="37">
        <f t="shared" si="50"/>
        <v>1</v>
      </c>
      <c r="LJ9" s="37">
        <f t="shared" si="50"/>
        <v>1</v>
      </c>
      <c r="LK9" s="37">
        <f t="shared" si="50"/>
        <v>1</v>
      </c>
      <c r="LL9" s="37">
        <f t="shared" si="50"/>
        <v>1</v>
      </c>
      <c r="LM9" s="37">
        <f t="shared" si="50"/>
        <v>1</v>
      </c>
      <c r="LN9" s="37">
        <f t="shared" si="50"/>
        <v>1</v>
      </c>
      <c r="LO9" s="38">
        <f t="shared" si="50"/>
        <v>1</v>
      </c>
      <c r="LP9" s="36">
        <f t="shared" si="50"/>
        <v>1</v>
      </c>
      <c r="LQ9" s="37">
        <f t="shared" ref="LQ9:OB9" si="51">IF(SUM(LQ7:LQ8)=0,"",IF(LQ8&lt;&gt;0,LQ8,LQ7))</f>
        <v>1</v>
      </c>
      <c r="LR9" s="37">
        <f t="shared" si="51"/>
        <v>1</v>
      </c>
      <c r="LS9" s="37">
        <f t="shared" si="51"/>
        <v>1</v>
      </c>
      <c r="LT9" s="37">
        <f t="shared" si="51"/>
        <v>1</v>
      </c>
      <c r="LU9" s="37">
        <f t="shared" si="51"/>
        <v>1</v>
      </c>
      <c r="LV9" s="37">
        <f t="shared" si="51"/>
        <v>1</v>
      </c>
      <c r="LW9" s="37">
        <f t="shared" si="51"/>
        <v>1</v>
      </c>
      <c r="LX9" s="37">
        <f t="shared" si="51"/>
        <v>1</v>
      </c>
      <c r="LY9" s="37">
        <f t="shared" si="51"/>
        <v>1</v>
      </c>
      <c r="LZ9" s="37">
        <f t="shared" si="51"/>
        <v>1</v>
      </c>
      <c r="MA9" s="37">
        <f t="shared" si="51"/>
        <v>1</v>
      </c>
      <c r="MB9" s="37">
        <f t="shared" si="51"/>
        <v>1</v>
      </c>
      <c r="MC9" s="37">
        <f t="shared" si="51"/>
        <v>1</v>
      </c>
      <c r="MD9" s="37">
        <f t="shared" si="51"/>
        <v>1</v>
      </c>
      <c r="ME9" s="37">
        <f t="shared" si="51"/>
        <v>1</v>
      </c>
      <c r="MF9" s="37">
        <f t="shared" si="51"/>
        <v>1</v>
      </c>
      <c r="MG9" s="37">
        <f t="shared" si="51"/>
        <v>1</v>
      </c>
      <c r="MH9" s="37">
        <f t="shared" si="51"/>
        <v>1</v>
      </c>
      <c r="MI9" s="38">
        <f t="shared" si="51"/>
        <v>1</v>
      </c>
      <c r="MJ9" s="36">
        <f t="shared" si="51"/>
        <v>1</v>
      </c>
      <c r="MK9" s="37">
        <f t="shared" si="51"/>
        <v>1</v>
      </c>
      <c r="ML9" s="37">
        <f t="shared" si="51"/>
        <v>1</v>
      </c>
      <c r="MM9" s="37">
        <f t="shared" si="51"/>
        <v>1</v>
      </c>
      <c r="MN9" s="37">
        <f t="shared" si="51"/>
        <v>1</v>
      </c>
      <c r="MO9" s="37">
        <f t="shared" si="51"/>
        <v>1</v>
      </c>
      <c r="MP9" s="37">
        <f t="shared" si="51"/>
        <v>1</v>
      </c>
      <c r="MQ9" s="37">
        <f t="shared" si="51"/>
        <v>1</v>
      </c>
      <c r="MR9" s="37">
        <f t="shared" si="51"/>
        <v>1</v>
      </c>
      <c r="MS9" s="37">
        <f t="shared" si="51"/>
        <v>1</v>
      </c>
      <c r="MT9" s="37">
        <f t="shared" si="51"/>
        <v>1</v>
      </c>
      <c r="MU9" s="37">
        <f t="shared" si="51"/>
        <v>1</v>
      </c>
      <c r="MV9" s="37">
        <f t="shared" si="51"/>
        <v>1</v>
      </c>
      <c r="MW9" s="37">
        <f t="shared" si="51"/>
        <v>1</v>
      </c>
      <c r="MX9" s="37">
        <f t="shared" si="51"/>
        <v>1</v>
      </c>
      <c r="MY9" s="37">
        <f t="shared" si="51"/>
        <v>1</v>
      </c>
      <c r="MZ9" s="37">
        <f t="shared" si="51"/>
        <v>1</v>
      </c>
      <c r="NA9" s="37">
        <f t="shared" si="51"/>
        <v>1</v>
      </c>
      <c r="NB9" s="37">
        <f t="shared" si="51"/>
        <v>1</v>
      </c>
      <c r="NC9" s="38">
        <f t="shared" si="51"/>
        <v>1</v>
      </c>
      <c r="ND9" s="36">
        <f t="shared" si="51"/>
        <v>1</v>
      </c>
      <c r="NE9" s="37">
        <f t="shared" si="51"/>
        <v>1</v>
      </c>
      <c r="NF9" s="37">
        <f t="shared" si="51"/>
        <v>1</v>
      </c>
      <c r="NG9" s="37">
        <f t="shared" si="51"/>
        <v>1</v>
      </c>
      <c r="NH9" s="37">
        <f t="shared" si="51"/>
        <v>1</v>
      </c>
      <c r="NI9" s="37">
        <f t="shared" si="51"/>
        <v>1</v>
      </c>
      <c r="NJ9" s="37">
        <f t="shared" si="51"/>
        <v>1</v>
      </c>
      <c r="NK9" s="37">
        <f t="shared" si="51"/>
        <v>1</v>
      </c>
      <c r="NL9" s="37">
        <f t="shared" si="51"/>
        <v>1</v>
      </c>
      <c r="NM9" s="37">
        <f t="shared" si="51"/>
        <v>1</v>
      </c>
      <c r="NN9" s="37">
        <f t="shared" si="51"/>
        <v>2</v>
      </c>
      <c r="NO9" s="37">
        <f t="shared" si="51"/>
        <v>2</v>
      </c>
      <c r="NP9" s="37">
        <f t="shared" si="51"/>
        <v>2</v>
      </c>
      <c r="NQ9" s="37">
        <f t="shared" si="51"/>
        <v>2</v>
      </c>
      <c r="NR9" s="37">
        <f t="shared" si="51"/>
        <v>2</v>
      </c>
      <c r="NS9" s="37">
        <f t="shared" si="51"/>
        <v>2</v>
      </c>
      <c r="NT9" s="37">
        <f t="shared" si="51"/>
        <v>2</v>
      </c>
      <c r="NU9" s="37">
        <f t="shared" si="51"/>
        <v>2</v>
      </c>
      <c r="NV9" s="37">
        <f t="shared" si="51"/>
        <v>2</v>
      </c>
      <c r="NW9" s="38">
        <f t="shared" si="51"/>
        <v>2</v>
      </c>
      <c r="NX9" s="36">
        <f t="shared" si="51"/>
        <v>1</v>
      </c>
      <c r="NY9" s="37">
        <f t="shared" si="51"/>
        <v>1</v>
      </c>
      <c r="NZ9" s="37">
        <f t="shared" si="51"/>
        <v>1</v>
      </c>
      <c r="OA9" s="37">
        <f t="shared" si="51"/>
        <v>1</v>
      </c>
      <c r="OB9" s="37">
        <f t="shared" si="51"/>
        <v>1</v>
      </c>
      <c r="OC9" s="37">
        <f t="shared" ref="OC9:QN9" si="52">IF(SUM(OC7:OC8)=0,"",IF(OC8&lt;&gt;0,OC8,OC7))</f>
        <v>1</v>
      </c>
      <c r="OD9" s="37">
        <f t="shared" si="52"/>
        <v>1</v>
      </c>
      <c r="OE9" s="37">
        <f t="shared" si="52"/>
        <v>1</v>
      </c>
      <c r="OF9" s="37">
        <f t="shared" si="52"/>
        <v>1</v>
      </c>
      <c r="OG9" s="37">
        <f t="shared" si="52"/>
        <v>1</v>
      </c>
      <c r="OH9" s="37">
        <f t="shared" si="52"/>
        <v>1</v>
      </c>
      <c r="OI9" s="37">
        <f t="shared" si="52"/>
        <v>1</v>
      </c>
      <c r="OJ9" s="37">
        <f t="shared" si="52"/>
        <v>1</v>
      </c>
      <c r="OK9" s="37">
        <f t="shared" si="52"/>
        <v>1</v>
      </c>
      <c r="OL9" s="37">
        <f t="shared" si="52"/>
        <v>1</v>
      </c>
      <c r="OM9" s="37">
        <f t="shared" si="52"/>
        <v>1</v>
      </c>
      <c r="ON9" s="37">
        <f t="shared" si="52"/>
        <v>1</v>
      </c>
      <c r="OO9" s="37">
        <f t="shared" si="52"/>
        <v>1</v>
      </c>
      <c r="OP9" s="37">
        <f t="shared" si="52"/>
        <v>1</v>
      </c>
      <c r="OQ9" s="38">
        <f t="shared" si="52"/>
        <v>1</v>
      </c>
      <c r="OR9" s="36">
        <f t="shared" si="52"/>
        <v>1</v>
      </c>
      <c r="OS9" s="37">
        <f t="shared" si="52"/>
        <v>1</v>
      </c>
      <c r="OT9" s="37">
        <f t="shared" si="52"/>
        <v>1</v>
      </c>
      <c r="OU9" s="37">
        <f t="shared" si="52"/>
        <v>1</v>
      </c>
      <c r="OV9" s="37">
        <f t="shared" si="52"/>
        <v>1</v>
      </c>
      <c r="OW9" s="37">
        <f t="shared" si="52"/>
        <v>1</v>
      </c>
      <c r="OX9" s="37">
        <f t="shared" si="52"/>
        <v>1</v>
      </c>
      <c r="OY9" s="37">
        <f t="shared" si="52"/>
        <v>1</v>
      </c>
      <c r="OZ9" s="37">
        <f t="shared" si="52"/>
        <v>1</v>
      </c>
      <c r="PA9" s="37">
        <f t="shared" si="52"/>
        <v>1</v>
      </c>
      <c r="PB9" s="37">
        <f t="shared" si="52"/>
        <v>1</v>
      </c>
      <c r="PC9" s="37">
        <f t="shared" si="52"/>
        <v>1</v>
      </c>
      <c r="PD9" s="37">
        <f t="shared" si="52"/>
        <v>1</v>
      </c>
      <c r="PE9" s="37">
        <f t="shared" si="52"/>
        <v>1</v>
      </c>
      <c r="PF9" s="37">
        <f t="shared" si="52"/>
        <v>1</v>
      </c>
      <c r="PG9" s="37">
        <f t="shared" si="52"/>
        <v>1</v>
      </c>
      <c r="PH9" s="37">
        <f t="shared" si="52"/>
        <v>1</v>
      </c>
      <c r="PI9" s="37">
        <f t="shared" si="52"/>
        <v>1</v>
      </c>
      <c r="PJ9" s="37">
        <f t="shared" si="52"/>
        <v>1</v>
      </c>
      <c r="PK9" s="38">
        <f t="shared" si="52"/>
        <v>1</v>
      </c>
      <c r="PL9" s="36">
        <f t="shared" si="52"/>
        <v>1</v>
      </c>
      <c r="PM9" s="37">
        <f t="shared" si="52"/>
        <v>1</v>
      </c>
      <c r="PN9" s="37">
        <f t="shared" si="52"/>
        <v>1</v>
      </c>
      <c r="PO9" s="37">
        <f t="shared" si="52"/>
        <v>1</v>
      </c>
      <c r="PP9" s="37">
        <f t="shared" si="52"/>
        <v>1</v>
      </c>
      <c r="PQ9" s="37">
        <f t="shared" si="52"/>
        <v>1</v>
      </c>
      <c r="PR9" s="37">
        <f t="shared" si="52"/>
        <v>1</v>
      </c>
      <c r="PS9" s="37">
        <f t="shared" si="52"/>
        <v>1</v>
      </c>
      <c r="PT9" s="37">
        <f t="shared" si="52"/>
        <v>1</v>
      </c>
      <c r="PU9" s="37">
        <f t="shared" si="52"/>
        <v>1</v>
      </c>
      <c r="PV9" s="37">
        <f t="shared" si="52"/>
        <v>1</v>
      </c>
      <c r="PW9" s="37">
        <f t="shared" si="52"/>
        <v>1</v>
      </c>
      <c r="PX9" s="37">
        <f t="shared" si="52"/>
        <v>1</v>
      </c>
      <c r="PY9" s="37">
        <f t="shared" si="52"/>
        <v>1</v>
      </c>
      <c r="PZ9" s="37">
        <f t="shared" si="52"/>
        <v>1</v>
      </c>
      <c r="QA9" s="37">
        <f t="shared" si="52"/>
        <v>1</v>
      </c>
      <c r="QB9" s="37">
        <f t="shared" si="52"/>
        <v>1</v>
      </c>
      <c r="QC9" s="37">
        <f t="shared" si="52"/>
        <v>1</v>
      </c>
      <c r="QD9" s="37">
        <f t="shared" si="52"/>
        <v>1</v>
      </c>
      <c r="QE9" s="38">
        <f t="shared" si="52"/>
        <v>1</v>
      </c>
      <c r="QF9" s="36">
        <f t="shared" si="52"/>
        <v>1</v>
      </c>
      <c r="QG9" s="37">
        <f t="shared" si="52"/>
        <v>1</v>
      </c>
      <c r="QH9" s="37">
        <f t="shared" si="52"/>
        <v>1</v>
      </c>
      <c r="QI9" s="37">
        <f t="shared" si="52"/>
        <v>1</v>
      </c>
      <c r="QJ9" s="37">
        <f t="shared" si="52"/>
        <v>1</v>
      </c>
      <c r="QK9" s="37">
        <f t="shared" si="52"/>
        <v>1</v>
      </c>
      <c r="QL9" s="37">
        <f t="shared" si="52"/>
        <v>1</v>
      </c>
      <c r="QM9" s="37">
        <f t="shared" si="52"/>
        <v>1</v>
      </c>
      <c r="QN9" s="37">
        <f t="shared" si="52"/>
        <v>1</v>
      </c>
      <c r="QO9" s="37">
        <f t="shared" ref="QO9:SZ9" si="53">IF(SUM(QO7:QO8)=0,"",IF(QO8&lt;&gt;0,QO8,QO7))</f>
        <v>1</v>
      </c>
      <c r="QP9" s="37">
        <f t="shared" si="53"/>
        <v>1</v>
      </c>
      <c r="QQ9" s="37">
        <f t="shared" si="53"/>
        <v>1</v>
      </c>
      <c r="QR9" s="37">
        <f t="shared" si="53"/>
        <v>1</v>
      </c>
      <c r="QS9" s="37">
        <f t="shared" si="53"/>
        <v>1</v>
      </c>
      <c r="QT9" s="37">
        <f t="shared" si="53"/>
        <v>1</v>
      </c>
      <c r="QU9" s="37">
        <f t="shared" si="53"/>
        <v>1</v>
      </c>
      <c r="QV9" s="37">
        <f t="shared" si="53"/>
        <v>1</v>
      </c>
      <c r="QW9" s="37">
        <f t="shared" si="53"/>
        <v>1</v>
      </c>
      <c r="QX9" s="37">
        <f t="shared" si="53"/>
        <v>1</v>
      </c>
      <c r="QY9" s="38">
        <f t="shared" si="53"/>
        <v>1</v>
      </c>
      <c r="QZ9" s="36">
        <f t="shared" si="53"/>
        <v>1</v>
      </c>
      <c r="RA9" s="37">
        <f t="shared" si="53"/>
        <v>1</v>
      </c>
      <c r="RB9" s="37">
        <f t="shared" si="53"/>
        <v>1</v>
      </c>
      <c r="RC9" s="37">
        <f t="shared" si="53"/>
        <v>1</v>
      </c>
      <c r="RD9" s="37">
        <f t="shared" si="53"/>
        <v>1</v>
      </c>
      <c r="RE9" s="37">
        <f t="shared" si="53"/>
        <v>1</v>
      </c>
      <c r="RF9" s="37">
        <f t="shared" si="53"/>
        <v>1</v>
      </c>
      <c r="RG9" s="37">
        <f t="shared" si="53"/>
        <v>1</v>
      </c>
      <c r="RH9" s="37">
        <f t="shared" si="53"/>
        <v>1</v>
      </c>
      <c r="RI9" s="37">
        <f t="shared" si="53"/>
        <v>1</v>
      </c>
      <c r="RJ9" s="37">
        <f t="shared" si="53"/>
        <v>1</v>
      </c>
      <c r="RK9" s="37">
        <f t="shared" si="53"/>
        <v>1</v>
      </c>
      <c r="RL9" s="37">
        <f t="shared" si="53"/>
        <v>1</v>
      </c>
      <c r="RM9" s="37">
        <f t="shared" si="53"/>
        <v>1</v>
      </c>
      <c r="RN9" s="37">
        <f t="shared" si="53"/>
        <v>1</v>
      </c>
      <c r="RO9" s="37">
        <f t="shared" si="53"/>
        <v>1</v>
      </c>
      <c r="RP9" s="37">
        <f t="shared" si="53"/>
        <v>1</v>
      </c>
      <c r="RQ9" s="37">
        <f t="shared" si="53"/>
        <v>1</v>
      </c>
      <c r="RR9" s="37">
        <f t="shared" si="53"/>
        <v>1</v>
      </c>
      <c r="RS9" s="38">
        <f t="shared" si="53"/>
        <v>1</v>
      </c>
      <c r="RT9" s="36" t="str">
        <f t="shared" si="53"/>
        <v/>
      </c>
      <c r="RU9" s="37" t="str">
        <f t="shared" si="53"/>
        <v/>
      </c>
      <c r="RV9" s="37" t="str">
        <f t="shared" si="53"/>
        <v/>
      </c>
      <c r="RW9" s="37" t="str">
        <f t="shared" si="53"/>
        <v/>
      </c>
      <c r="RX9" s="37" t="str">
        <f t="shared" si="53"/>
        <v/>
      </c>
      <c r="RY9" s="37" t="str">
        <f t="shared" si="53"/>
        <v/>
      </c>
      <c r="RZ9" s="37" t="str">
        <f t="shared" si="53"/>
        <v/>
      </c>
      <c r="SA9" s="37" t="str">
        <f t="shared" si="53"/>
        <v/>
      </c>
      <c r="SB9" s="37" t="str">
        <f t="shared" si="53"/>
        <v/>
      </c>
      <c r="SC9" s="37" t="str">
        <f t="shared" si="53"/>
        <v/>
      </c>
      <c r="SD9" s="37" t="str">
        <f t="shared" si="53"/>
        <v/>
      </c>
      <c r="SE9" s="37" t="str">
        <f t="shared" si="53"/>
        <v/>
      </c>
      <c r="SF9" s="37" t="str">
        <f t="shared" si="53"/>
        <v/>
      </c>
      <c r="SG9" s="37" t="str">
        <f t="shared" si="53"/>
        <v/>
      </c>
      <c r="SH9" s="37" t="str">
        <f t="shared" si="53"/>
        <v/>
      </c>
      <c r="SI9" s="37" t="str">
        <f t="shared" si="53"/>
        <v/>
      </c>
      <c r="SJ9" s="37" t="str">
        <f t="shared" si="53"/>
        <v/>
      </c>
      <c r="SK9" s="37" t="str">
        <f t="shared" si="53"/>
        <v/>
      </c>
      <c r="SL9" s="37" t="str">
        <f t="shared" si="53"/>
        <v/>
      </c>
      <c r="SM9" s="38" t="str">
        <f t="shared" si="53"/>
        <v/>
      </c>
      <c r="SN9" s="36" t="str">
        <f t="shared" si="53"/>
        <v/>
      </c>
      <c r="SO9" s="37" t="str">
        <f t="shared" si="53"/>
        <v/>
      </c>
      <c r="SP9" s="37" t="str">
        <f t="shared" si="53"/>
        <v/>
      </c>
      <c r="SQ9" s="37" t="str">
        <f t="shared" si="53"/>
        <v/>
      </c>
      <c r="SR9" s="37" t="str">
        <f t="shared" si="53"/>
        <v/>
      </c>
      <c r="SS9" s="37" t="str">
        <f t="shared" si="53"/>
        <v/>
      </c>
      <c r="ST9" s="37" t="str">
        <f t="shared" si="53"/>
        <v/>
      </c>
      <c r="SU9" s="37" t="str">
        <f t="shared" si="53"/>
        <v/>
      </c>
      <c r="SV9" s="37" t="str">
        <f t="shared" si="53"/>
        <v/>
      </c>
      <c r="SW9" s="37" t="str">
        <f t="shared" si="53"/>
        <v/>
      </c>
      <c r="SX9" s="37" t="str">
        <f t="shared" si="53"/>
        <v/>
      </c>
      <c r="SY9" s="37" t="str">
        <f t="shared" si="53"/>
        <v/>
      </c>
      <c r="SZ9" s="37" t="str">
        <f t="shared" si="53"/>
        <v/>
      </c>
      <c r="TA9" s="37" t="str">
        <f t="shared" ref="TA9:VL9" si="54">IF(SUM(TA7:TA8)=0,"",IF(TA8&lt;&gt;0,TA8,TA7))</f>
        <v/>
      </c>
      <c r="TB9" s="37" t="str">
        <f t="shared" si="54"/>
        <v/>
      </c>
      <c r="TC9" s="37" t="str">
        <f t="shared" si="54"/>
        <v/>
      </c>
      <c r="TD9" s="37" t="str">
        <f t="shared" si="54"/>
        <v/>
      </c>
      <c r="TE9" s="37" t="str">
        <f t="shared" si="54"/>
        <v/>
      </c>
      <c r="TF9" s="37" t="str">
        <f t="shared" si="54"/>
        <v/>
      </c>
      <c r="TG9" s="38" t="str">
        <f t="shared" si="54"/>
        <v/>
      </c>
      <c r="TH9" s="36" t="str">
        <f t="shared" si="54"/>
        <v/>
      </c>
      <c r="TI9" s="37" t="str">
        <f t="shared" si="54"/>
        <v/>
      </c>
      <c r="TJ9" s="37" t="str">
        <f t="shared" si="54"/>
        <v/>
      </c>
      <c r="TK9" s="37" t="str">
        <f t="shared" si="54"/>
        <v/>
      </c>
      <c r="TL9" s="37" t="str">
        <f t="shared" si="54"/>
        <v/>
      </c>
      <c r="TM9" s="37" t="str">
        <f t="shared" si="54"/>
        <v/>
      </c>
      <c r="TN9" s="37" t="str">
        <f t="shared" si="54"/>
        <v/>
      </c>
      <c r="TO9" s="37" t="str">
        <f t="shared" si="54"/>
        <v/>
      </c>
      <c r="TP9" s="37" t="str">
        <f t="shared" si="54"/>
        <v/>
      </c>
      <c r="TQ9" s="37" t="str">
        <f t="shared" si="54"/>
        <v/>
      </c>
      <c r="TR9" s="37" t="str">
        <f t="shared" si="54"/>
        <v/>
      </c>
      <c r="TS9" s="37" t="str">
        <f t="shared" si="54"/>
        <v/>
      </c>
      <c r="TT9" s="37" t="str">
        <f t="shared" si="54"/>
        <v/>
      </c>
      <c r="TU9" s="37" t="str">
        <f t="shared" si="54"/>
        <v/>
      </c>
      <c r="TV9" s="37" t="str">
        <f t="shared" si="54"/>
        <v/>
      </c>
      <c r="TW9" s="37" t="str">
        <f t="shared" si="54"/>
        <v/>
      </c>
      <c r="TX9" s="37" t="str">
        <f t="shared" si="54"/>
        <v/>
      </c>
      <c r="TY9" s="37" t="str">
        <f t="shared" si="54"/>
        <v/>
      </c>
      <c r="TZ9" s="37" t="str">
        <f t="shared" si="54"/>
        <v/>
      </c>
      <c r="UA9" s="38" t="str">
        <f t="shared" si="54"/>
        <v/>
      </c>
      <c r="UB9" s="36" t="str">
        <f t="shared" si="54"/>
        <v/>
      </c>
      <c r="UC9" s="37" t="str">
        <f t="shared" si="54"/>
        <v/>
      </c>
      <c r="UD9" s="37" t="str">
        <f t="shared" si="54"/>
        <v/>
      </c>
      <c r="UE9" s="37" t="str">
        <f t="shared" si="54"/>
        <v/>
      </c>
      <c r="UF9" s="37" t="str">
        <f t="shared" si="54"/>
        <v/>
      </c>
      <c r="UG9" s="37" t="str">
        <f t="shared" si="54"/>
        <v/>
      </c>
      <c r="UH9" s="37" t="str">
        <f t="shared" si="54"/>
        <v/>
      </c>
      <c r="UI9" s="37" t="str">
        <f t="shared" si="54"/>
        <v/>
      </c>
      <c r="UJ9" s="37" t="str">
        <f t="shared" si="54"/>
        <v/>
      </c>
      <c r="UK9" s="37" t="str">
        <f t="shared" si="54"/>
        <v/>
      </c>
      <c r="UL9" s="37" t="str">
        <f t="shared" si="54"/>
        <v/>
      </c>
      <c r="UM9" s="37" t="str">
        <f t="shared" si="54"/>
        <v/>
      </c>
      <c r="UN9" s="37" t="str">
        <f t="shared" si="54"/>
        <v/>
      </c>
      <c r="UO9" s="37" t="str">
        <f t="shared" si="54"/>
        <v/>
      </c>
      <c r="UP9" s="37" t="str">
        <f t="shared" si="54"/>
        <v/>
      </c>
      <c r="UQ9" s="37" t="str">
        <f t="shared" si="54"/>
        <v/>
      </c>
      <c r="UR9" s="37" t="str">
        <f t="shared" si="54"/>
        <v/>
      </c>
      <c r="US9" s="37" t="str">
        <f t="shared" si="54"/>
        <v/>
      </c>
      <c r="UT9" s="37" t="str">
        <f t="shared" si="54"/>
        <v/>
      </c>
      <c r="UU9" s="38" t="str">
        <f t="shared" si="54"/>
        <v/>
      </c>
      <c r="UV9" s="36" t="str">
        <f t="shared" si="54"/>
        <v/>
      </c>
      <c r="UW9" s="37" t="str">
        <f t="shared" si="54"/>
        <v/>
      </c>
      <c r="UX9" s="37" t="str">
        <f t="shared" si="54"/>
        <v/>
      </c>
      <c r="UY9" s="37" t="str">
        <f t="shared" si="54"/>
        <v/>
      </c>
      <c r="UZ9" s="37" t="str">
        <f t="shared" si="54"/>
        <v/>
      </c>
      <c r="VA9" s="37" t="str">
        <f t="shared" si="54"/>
        <v/>
      </c>
      <c r="VB9" s="37" t="str">
        <f t="shared" si="54"/>
        <v/>
      </c>
      <c r="VC9" s="37" t="str">
        <f t="shared" si="54"/>
        <v/>
      </c>
      <c r="VD9" s="37" t="str">
        <f t="shared" si="54"/>
        <v/>
      </c>
      <c r="VE9" s="37" t="str">
        <f t="shared" si="54"/>
        <v/>
      </c>
      <c r="VF9" s="37" t="str">
        <f t="shared" si="54"/>
        <v/>
      </c>
      <c r="VG9" s="37" t="str">
        <f t="shared" si="54"/>
        <v/>
      </c>
      <c r="VH9" s="37" t="str">
        <f t="shared" si="54"/>
        <v/>
      </c>
      <c r="VI9" s="37" t="str">
        <f t="shared" si="54"/>
        <v/>
      </c>
      <c r="VJ9" s="37" t="str">
        <f t="shared" si="54"/>
        <v/>
      </c>
      <c r="VK9" s="37" t="str">
        <f t="shared" si="54"/>
        <v/>
      </c>
      <c r="VL9" s="37" t="str">
        <f t="shared" si="54"/>
        <v/>
      </c>
      <c r="VM9" s="37" t="str">
        <f t="shared" ref="VM9:XX9" si="55">IF(SUM(VM7:VM8)=0,"",IF(VM8&lt;&gt;0,VM8,VM7))</f>
        <v/>
      </c>
      <c r="VN9" s="37" t="str">
        <f t="shared" si="55"/>
        <v/>
      </c>
      <c r="VO9" s="38" t="str">
        <f t="shared" si="55"/>
        <v/>
      </c>
      <c r="VP9" s="36" t="str">
        <f t="shared" si="55"/>
        <v/>
      </c>
      <c r="VQ9" s="37" t="str">
        <f t="shared" si="55"/>
        <v/>
      </c>
      <c r="VR9" s="37" t="str">
        <f t="shared" si="55"/>
        <v/>
      </c>
      <c r="VS9" s="37" t="str">
        <f t="shared" si="55"/>
        <v/>
      </c>
      <c r="VT9" s="37" t="str">
        <f t="shared" si="55"/>
        <v/>
      </c>
      <c r="VU9" s="37" t="str">
        <f t="shared" si="55"/>
        <v/>
      </c>
      <c r="VV9" s="37" t="str">
        <f t="shared" si="55"/>
        <v/>
      </c>
      <c r="VW9" s="37" t="str">
        <f t="shared" si="55"/>
        <v/>
      </c>
      <c r="VX9" s="37" t="str">
        <f t="shared" si="55"/>
        <v/>
      </c>
      <c r="VY9" s="37" t="str">
        <f t="shared" si="55"/>
        <v/>
      </c>
      <c r="VZ9" s="37" t="str">
        <f t="shared" si="55"/>
        <v/>
      </c>
      <c r="WA9" s="37" t="str">
        <f t="shared" si="55"/>
        <v/>
      </c>
      <c r="WB9" s="37" t="str">
        <f t="shared" si="55"/>
        <v/>
      </c>
      <c r="WC9" s="37" t="str">
        <f t="shared" si="55"/>
        <v/>
      </c>
      <c r="WD9" s="37" t="str">
        <f t="shared" si="55"/>
        <v/>
      </c>
      <c r="WE9" s="37" t="str">
        <f t="shared" si="55"/>
        <v/>
      </c>
      <c r="WF9" s="37" t="str">
        <f t="shared" si="55"/>
        <v/>
      </c>
      <c r="WG9" s="37" t="str">
        <f t="shared" si="55"/>
        <v/>
      </c>
      <c r="WH9" s="37" t="str">
        <f t="shared" si="55"/>
        <v/>
      </c>
      <c r="WI9" s="38" t="str">
        <f t="shared" si="55"/>
        <v/>
      </c>
      <c r="WJ9" s="36" t="str">
        <f t="shared" si="55"/>
        <v/>
      </c>
      <c r="WK9" s="37" t="str">
        <f t="shared" si="55"/>
        <v/>
      </c>
      <c r="WL9" s="37" t="str">
        <f t="shared" si="55"/>
        <v/>
      </c>
      <c r="WM9" s="37" t="str">
        <f t="shared" si="55"/>
        <v/>
      </c>
      <c r="WN9" s="37" t="str">
        <f t="shared" si="55"/>
        <v/>
      </c>
      <c r="WO9" s="37" t="str">
        <f t="shared" si="55"/>
        <v/>
      </c>
      <c r="WP9" s="37" t="str">
        <f t="shared" si="55"/>
        <v/>
      </c>
      <c r="WQ9" s="37" t="str">
        <f t="shared" si="55"/>
        <v/>
      </c>
      <c r="WR9" s="37" t="str">
        <f t="shared" si="55"/>
        <v/>
      </c>
      <c r="WS9" s="37" t="str">
        <f t="shared" si="55"/>
        <v/>
      </c>
      <c r="WT9" s="37" t="str">
        <f t="shared" si="55"/>
        <v/>
      </c>
      <c r="WU9" s="37" t="str">
        <f t="shared" si="55"/>
        <v/>
      </c>
      <c r="WV9" s="37" t="str">
        <f t="shared" si="55"/>
        <v/>
      </c>
      <c r="WW9" s="37" t="str">
        <f t="shared" si="55"/>
        <v/>
      </c>
      <c r="WX9" s="37" t="str">
        <f t="shared" si="55"/>
        <v/>
      </c>
      <c r="WY9" s="37" t="str">
        <f t="shared" si="55"/>
        <v/>
      </c>
      <c r="WZ9" s="37" t="str">
        <f t="shared" si="55"/>
        <v/>
      </c>
      <c r="XA9" s="37" t="str">
        <f t="shared" si="55"/>
        <v/>
      </c>
      <c r="XB9" s="37" t="str">
        <f t="shared" si="55"/>
        <v/>
      </c>
      <c r="XC9" s="38" t="str">
        <f t="shared" si="55"/>
        <v/>
      </c>
      <c r="XD9" s="36" t="str">
        <f t="shared" si="55"/>
        <v/>
      </c>
      <c r="XE9" s="37" t="str">
        <f t="shared" si="55"/>
        <v/>
      </c>
      <c r="XF9" s="37" t="str">
        <f t="shared" si="55"/>
        <v/>
      </c>
      <c r="XG9" s="37" t="str">
        <f t="shared" si="55"/>
        <v/>
      </c>
      <c r="XH9" s="37" t="str">
        <f t="shared" si="55"/>
        <v/>
      </c>
      <c r="XI9" s="37" t="str">
        <f t="shared" si="55"/>
        <v/>
      </c>
      <c r="XJ9" s="37" t="str">
        <f t="shared" si="55"/>
        <v/>
      </c>
      <c r="XK9" s="37" t="str">
        <f t="shared" si="55"/>
        <v/>
      </c>
      <c r="XL9" s="37" t="str">
        <f t="shared" si="55"/>
        <v/>
      </c>
      <c r="XM9" s="37" t="str">
        <f t="shared" si="55"/>
        <v/>
      </c>
      <c r="XN9" s="37" t="str">
        <f t="shared" si="55"/>
        <v/>
      </c>
      <c r="XO9" s="37" t="str">
        <f t="shared" si="55"/>
        <v/>
      </c>
      <c r="XP9" s="37" t="str">
        <f t="shared" si="55"/>
        <v/>
      </c>
      <c r="XQ9" s="37" t="str">
        <f t="shared" si="55"/>
        <v/>
      </c>
      <c r="XR9" s="37" t="str">
        <f t="shared" si="55"/>
        <v/>
      </c>
      <c r="XS9" s="37" t="str">
        <f t="shared" si="55"/>
        <v/>
      </c>
      <c r="XT9" s="37" t="str">
        <f t="shared" si="55"/>
        <v/>
      </c>
      <c r="XU9" s="37" t="str">
        <f t="shared" si="55"/>
        <v/>
      </c>
      <c r="XV9" s="37" t="str">
        <f t="shared" si="55"/>
        <v/>
      </c>
      <c r="XW9" s="38" t="str">
        <f t="shared" si="55"/>
        <v/>
      </c>
      <c r="XX9" s="36" t="str">
        <f t="shared" si="55"/>
        <v/>
      </c>
      <c r="XY9" s="37" t="str">
        <f t="shared" ref="XY9:AAJ9" si="56">IF(SUM(XY7:XY8)=0,"",IF(XY8&lt;&gt;0,XY8,XY7))</f>
        <v/>
      </c>
      <c r="XZ9" s="37" t="str">
        <f t="shared" si="56"/>
        <v/>
      </c>
      <c r="YA9" s="37" t="str">
        <f t="shared" si="56"/>
        <v/>
      </c>
      <c r="YB9" s="37" t="str">
        <f t="shared" si="56"/>
        <v/>
      </c>
      <c r="YC9" s="37" t="str">
        <f t="shared" si="56"/>
        <v/>
      </c>
      <c r="YD9" s="37" t="str">
        <f t="shared" si="56"/>
        <v/>
      </c>
      <c r="YE9" s="37" t="str">
        <f t="shared" si="56"/>
        <v/>
      </c>
      <c r="YF9" s="37" t="str">
        <f t="shared" si="56"/>
        <v/>
      </c>
      <c r="YG9" s="37" t="str">
        <f t="shared" si="56"/>
        <v/>
      </c>
      <c r="YH9" s="37" t="str">
        <f t="shared" si="56"/>
        <v/>
      </c>
      <c r="YI9" s="37" t="str">
        <f t="shared" si="56"/>
        <v/>
      </c>
      <c r="YJ9" s="37" t="str">
        <f t="shared" si="56"/>
        <v/>
      </c>
      <c r="YK9" s="37" t="str">
        <f t="shared" si="56"/>
        <v/>
      </c>
      <c r="YL9" s="37" t="str">
        <f t="shared" si="56"/>
        <v/>
      </c>
      <c r="YM9" s="37" t="str">
        <f t="shared" si="56"/>
        <v/>
      </c>
      <c r="YN9" s="37" t="str">
        <f t="shared" si="56"/>
        <v/>
      </c>
      <c r="YO9" s="37" t="str">
        <f t="shared" si="56"/>
        <v/>
      </c>
      <c r="YP9" s="37" t="str">
        <f t="shared" si="56"/>
        <v/>
      </c>
      <c r="YQ9" s="38" t="str">
        <f t="shared" si="56"/>
        <v/>
      </c>
      <c r="YR9" s="36" t="str">
        <f t="shared" si="56"/>
        <v/>
      </c>
      <c r="YS9" s="37" t="str">
        <f t="shared" si="56"/>
        <v/>
      </c>
      <c r="YT9" s="37" t="str">
        <f t="shared" si="56"/>
        <v/>
      </c>
      <c r="YU9" s="37" t="str">
        <f t="shared" si="56"/>
        <v/>
      </c>
      <c r="YV9" s="37" t="str">
        <f t="shared" si="56"/>
        <v/>
      </c>
      <c r="YW9" s="37" t="str">
        <f t="shared" si="56"/>
        <v/>
      </c>
      <c r="YX9" s="37" t="str">
        <f t="shared" si="56"/>
        <v/>
      </c>
      <c r="YY9" s="37" t="str">
        <f t="shared" si="56"/>
        <v/>
      </c>
      <c r="YZ9" s="37" t="str">
        <f t="shared" si="56"/>
        <v/>
      </c>
      <c r="ZA9" s="37" t="str">
        <f t="shared" si="56"/>
        <v/>
      </c>
      <c r="ZB9" s="37" t="str">
        <f t="shared" si="56"/>
        <v/>
      </c>
      <c r="ZC9" s="37" t="str">
        <f t="shared" si="56"/>
        <v/>
      </c>
      <c r="ZD9" s="37" t="str">
        <f t="shared" si="56"/>
        <v/>
      </c>
      <c r="ZE9" s="37" t="str">
        <f t="shared" si="56"/>
        <v/>
      </c>
      <c r="ZF9" s="37" t="str">
        <f t="shared" si="56"/>
        <v/>
      </c>
      <c r="ZG9" s="37" t="str">
        <f t="shared" si="56"/>
        <v/>
      </c>
      <c r="ZH9" s="37" t="str">
        <f t="shared" si="56"/>
        <v/>
      </c>
      <c r="ZI9" s="37" t="str">
        <f t="shared" si="56"/>
        <v/>
      </c>
      <c r="ZJ9" s="37" t="str">
        <f t="shared" si="56"/>
        <v/>
      </c>
      <c r="ZK9" s="38" t="str">
        <f t="shared" si="56"/>
        <v/>
      </c>
      <c r="ZL9" s="36" t="str">
        <f t="shared" si="56"/>
        <v/>
      </c>
      <c r="ZM9" s="37" t="str">
        <f t="shared" si="56"/>
        <v/>
      </c>
      <c r="ZN9" s="37" t="str">
        <f t="shared" si="56"/>
        <v/>
      </c>
      <c r="ZO9" s="37" t="str">
        <f t="shared" si="56"/>
        <v/>
      </c>
      <c r="ZP9" s="37" t="str">
        <f t="shared" si="56"/>
        <v/>
      </c>
      <c r="ZQ9" s="37" t="str">
        <f t="shared" si="56"/>
        <v/>
      </c>
      <c r="ZR9" s="37" t="str">
        <f t="shared" si="56"/>
        <v/>
      </c>
      <c r="ZS9" s="37" t="str">
        <f t="shared" si="56"/>
        <v/>
      </c>
      <c r="ZT9" s="37" t="str">
        <f t="shared" si="56"/>
        <v/>
      </c>
      <c r="ZU9" s="37" t="str">
        <f t="shared" si="56"/>
        <v/>
      </c>
      <c r="ZV9" s="37" t="str">
        <f t="shared" si="56"/>
        <v/>
      </c>
      <c r="ZW9" s="37" t="str">
        <f t="shared" si="56"/>
        <v/>
      </c>
      <c r="ZX9" s="37" t="str">
        <f t="shared" si="56"/>
        <v/>
      </c>
      <c r="ZY9" s="37" t="str">
        <f t="shared" si="56"/>
        <v/>
      </c>
      <c r="ZZ9" s="37" t="str">
        <f t="shared" si="56"/>
        <v/>
      </c>
      <c r="AAA9" s="37" t="str">
        <f t="shared" si="56"/>
        <v/>
      </c>
      <c r="AAB9" s="37" t="str">
        <f t="shared" si="56"/>
        <v/>
      </c>
      <c r="AAC9" s="37" t="str">
        <f t="shared" si="56"/>
        <v/>
      </c>
      <c r="AAD9" s="37" t="str">
        <f t="shared" si="56"/>
        <v/>
      </c>
      <c r="AAE9" s="38" t="str">
        <f t="shared" si="56"/>
        <v/>
      </c>
      <c r="AAF9" s="36" t="str">
        <f t="shared" si="56"/>
        <v/>
      </c>
      <c r="AAG9" s="37" t="str">
        <f t="shared" si="56"/>
        <v/>
      </c>
      <c r="AAH9" s="37" t="str">
        <f t="shared" si="56"/>
        <v/>
      </c>
      <c r="AAI9" s="37" t="str">
        <f t="shared" si="56"/>
        <v/>
      </c>
      <c r="AAJ9" s="37" t="str">
        <f t="shared" si="56"/>
        <v/>
      </c>
      <c r="AAK9" s="37" t="str">
        <f t="shared" ref="AAK9:ACV9" si="57">IF(SUM(AAK7:AAK8)=0,"",IF(AAK8&lt;&gt;0,AAK8,AAK7))</f>
        <v/>
      </c>
      <c r="AAL9" s="37" t="str">
        <f t="shared" si="57"/>
        <v/>
      </c>
      <c r="AAM9" s="37" t="str">
        <f t="shared" si="57"/>
        <v/>
      </c>
      <c r="AAN9" s="37" t="str">
        <f t="shared" si="57"/>
        <v/>
      </c>
      <c r="AAO9" s="37" t="str">
        <f t="shared" si="57"/>
        <v/>
      </c>
      <c r="AAP9" s="37" t="str">
        <f t="shared" si="57"/>
        <v/>
      </c>
      <c r="AAQ9" s="37" t="str">
        <f t="shared" si="57"/>
        <v/>
      </c>
      <c r="AAR9" s="37" t="str">
        <f t="shared" si="57"/>
        <v/>
      </c>
      <c r="AAS9" s="37" t="str">
        <f t="shared" si="57"/>
        <v/>
      </c>
      <c r="AAT9" s="37" t="str">
        <f t="shared" si="57"/>
        <v/>
      </c>
      <c r="AAU9" s="37" t="str">
        <f t="shared" si="57"/>
        <v/>
      </c>
      <c r="AAV9" s="37" t="str">
        <f t="shared" si="57"/>
        <v/>
      </c>
      <c r="AAW9" s="37" t="str">
        <f t="shared" si="57"/>
        <v/>
      </c>
      <c r="AAX9" s="37" t="str">
        <f t="shared" si="57"/>
        <v/>
      </c>
      <c r="AAY9" s="38" t="str">
        <f t="shared" si="57"/>
        <v/>
      </c>
      <c r="AAZ9" s="36" t="str">
        <f t="shared" si="57"/>
        <v/>
      </c>
      <c r="ABA9" s="37" t="str">
        <f t="shared" si="57"/>
        <v/>
      </c>
      <c r="ABB9" s="37" t="str">
        <f t="shared" si="57"/>
        <v/>
      </c>
      <c r="ABC9" s="37" t="str">
        <f t="shared" si="57"/>
        <v/>
      </c>
      <c r="ABD9" s="37" t="str">
        <f t="shared" si="57"/>
        <v/>
      </c>
      <c r="ABE9" s="37" t="str">
        <f t="shared" si="57"/>
        <v/>
      </c>
      <c r="ABF9" s="37" t="str">
        <f t="shared" si="57"/>
        <v/>
      </c>
      <c r="ABG9" s="37" t="str">
        <f t="shared" si="57"/>
        <v/>
      </c>
      <c r="ABH9" s="37" t="str">
        <f t="shared" si="57"/>
        <v/>
      </c>
      <c r="ABI9" s="37" t="str">
        <f t="shared" si="57"/>
        <v/>
      </c>
      <c r="ABJ9" s="37" t="str">
        <f t="shared" si="57"/>
        <v/>
      </c>
      <c r="ABK9" s="37" t="str">
        <f t="shared" si="57"/>
        <v/>
      </c>
      <c r="ABL9" s="37" t="str">
        <f t="shared" si="57"/>
        <v/>
      </c>
      <c r="ABM9" s="37" t="str">
        <f t="shared" si="57"/>
        <v/>
      </c>
      <c r="ABN9" s="37" t="str">
        <f t="shared" si="57"/>
        <v/>
      </c>
      <c r="ABO9" s="37" t="str">
        <f t="shared" si="57"/>
        <v/>
      </c>
      <c r="ABP9" s="37" t="str">
        <f t="shared" si="57"/>
        <v/>
      </c>
      <c r="ABQ9" s="37" t="str">
        <f t="shared" si="57"/>
        <v/>
      </c>
      <c r="ABR9" s="37" t="str">
        <f t="shared" si="57"/>
        <v/>
      </c>
      <c r="ABS9" s="38" t="str">
        <f t="shared" si="57"/>
        <v/>
      </c>
      <c r="ABT9" s="36" t="str">
        <f t="shared" si="57"/>
        <v/>
      </c>
      <c r="ABU9" s="37" t="str">
        <f t="shared" si="57"/>
        <v/>
      </c>
      <c r="ABV9" s="37" t="str">
        <f t="shared" si="57"/>
        <v/>
      </c>
      <c r="ABW9" s="37" t="str">
        <f t="shared" si="57"/>
        <v/>
      </c>
      <c r="ABX9" s="37" t="str">
        <f t="shared" si="57"/>
        <v/>
      </c>
      <c r="ABY9" s="37" t="str">
        <f t="shared" si="57"/>
        <v/>
      </c>
      <c r="ABZ9" s="37" t="str">
        <f t="shared" si="57"/>
        <v/>
      </c>
      <c r="ACA9" s="37" t="str">
        <f t="shared" si="57"/>
        <v/>
      </c>
      <c r="ACB9" s="37" t="str">
        <f t="shared" si="57"/>
        <v/>
      </c>
      <c r="ACC9" s="37" t="str">
        <f t="shared" si="57"/>
        <v/>
      </c>
      <c r="ACD9" s="37" t="str">
        <f t="shared" si="57"/>
        <v/>
      </c>
      <c r="ACE9" s="37" t="str">
        <f t="shared" si="57"/>
        <v/>
      </c>
      <c r="ACF9" s="37" t="str">
        <f t="shared" si="57"/>
        <v/>
      </c>
      <c r="ACG9" s="37" t="str">
        <f t="shared" si="57"/>
        <v/>
      </c>
      <c r="ACH9" s="37" t="str">
        <f t="shared" si="57"/>
        <v/>
      </c>
      <c r="ACI9" s="37" t="str">
        <f t="shared" si="57"/>
        <v/>
      </c>
      <c r="ACJ9" s="37" t="str">
        <f t="shared" si="57"/>
        <v/>
      </c>
      <c r="ACK9" s="37" t="str">
        <f t="shared" si="57"/>
        <v/>
      </c>
      <c r="ACL9" s="37" t="str">
        <f t="shared" si="57"/>
        <v/>
      </c>
      <c r="ACM9" s="38" t="str">
        <f t="shared" si="57"/>
        <v/>
      </c>
      <c r="ACN9" s="36" t="str">
        <f t="shared" si="57"/>
        <v/>
      </c>
      <c r="ACO9" s="37" t="str">
        <f t="shared" si="57"/>
        <v/>
      </c>
      <c r="ACP9" s="37" t="str">
        <f t="shared" si="57"/>
        <v/>
      </c>
      <c r="ACQ9" s="37" t="str">
        <f t="shared" si="57"/>
        <v/>
      </c>
      <c r="ACR9" s="37" t="str">
        <f t="shared" si="57"/>
        <v/>
      </c>
      <c r="ACS9" s="37" t="str">
        <f t="shared" si="57"/>
        <v/>
      </c>
      <c r="ACT9" s="37" t="str">
        <f t="shared" si="57"/>
        <v/>
      </c>
      <c r="ACU9" s="37" t="str">
        <f t="shared" si="57"/>
        <v/>
      </c>
      <c r="ACV9" s="37" t="str">
        <f t="shared" si="57"/>
        <v/>
      </c>
      <c r="ACW9" s="37" t="str">
        <f t="shared" ref="ACW9:AFH9" si="58">IF(SUM(ACW7:ACW8)=0,"",IF(ACW8&lt;&gt;0,ACW8,ACW7))</f>
        <v/>
      </c>
      <c r="ACX9" s="37" t="str">
        <f t="shared" si="58"/>
        <v/>
      </c>
      <c r="ACY9" s="37" t="str">
        <f t="shared" si="58"/>
        <v/>
      </c>
      <c r="ACZ9" s="37" t="str">
        <f t="shared" si="58"/>
        <v/>
      </c>
      <c r="ADA9" s="37" t="str">
        <f t="shared" si="58"/>
        <v/>
      </c>
      <c r="ADB9" s="37" t="str">
        <f t="shared" si="58"/>
        <v/>
      </c>
      <c r="ADC9" s="37" t="str">
        <f t="shared" si="58"/>
        <v/>
      </c>
      <c r="ADD9" s="37" t="str">
        <f t="shared" si="58"/>
        <v/>
      </c>
      <c r="ADE9" s="37" t="str">
        <f t="shared" si="58"/>
        <v/>
      </c>
      <c r="ADF9" s="37" t="str">
        <f t="shared" si="58"/>
        <v/>
      </c>
      <c r="ADG9" s="38" t="str">
        <f t="shared" si="58"/>
        <v/>
      </c>
      <c r="ADH9" s="36" t="str">
        <f t="shared" si="58"/>
        <v/>
      </c>
      <c r="ADI9" s="37" t="str">
        <f t="shared" si="58"/>
        <v/>
      </c>
      <c r="ADJ9" s="37" t="str">
        <f t="shared" si="58"/>
        <v/>
      </c>
      <c r="ADK9" s="37" t="str">
        <f t="shared" si="58"/>
        <v/>
      </c>
      <c r="ADL9" s="37" t="str">
        <f t="shared" si="58"/>
        <v/>
      </c>
      <c r="ADM9" s="37" t="str">
        <f t="shared" si="58"/>
        <v/>
      </c>
      <c r="ADN9" s="37" t="str">
        <f t="shared" si="58"/>
        <v/>
      </c>
      <c r="ADO9" s="37" t="str">
        <f t="shared" si="58"/>
        <v/>
      </c>
      <c r="ADP9" s="37" t="str">
        <f t="shared" si="58"/>
        <v/>
      </c>
      <c r="ADQ9" s="37" t="str">
        <f t="shared" si="58"/>
        <v/>
      </c>
      <c r="ADR9" s="37" t="str">
        <f t="shared" si="58"/>
        <v/>
      </c>
      <c r="ADS9" s="37" t="str">
        <f t="shared" si="58"/>
        <v/>
      </c>
      <c r="ADT9" s="37" t="str">
        <f t="shared" si="58"/>
        <v/>
      </c>
      <c r="ADU9" s="37" t="str">
        <f t="shared" si="58"/>
        <v/>
      </c>
      <c r="ADV9" s="37" t="str">
        <f t="shared" si="58"/>
        <v/>
      </c>
      <c r="ADW9" s="37" t="str">
        <f t="shared" si="58"/>
        <v/>
      </c>
      <c r="ADX9" s="37" t="str">
        <f t="shared" si="58"/>
        <v/>
      </c>
      <c r="ADY9" s="37" t="str">
        <f t="shared" si="58"/>
        <v/>
      </c>
      <c r="ADZ9" s="37" t="str">
        <f t="shared" si="58"/>
        <v/>
      </c>
      <c r="AEA9" s="38" t="str">
        <f t="shared" si="58"/>
        <v/>
      </c>
      <c r="AEB9" s="36" t="str">
        <f t="shared" si="58"/>
        <v/>
      </c>
      <c r="AEC9" s="37" t="str">
        <f t="shared" si="58"/>
        <v/>
      </c>
      <c r="AED9" s="37" t="str">
        <f t="shared" si="58"/>
        <v/>
      </c>
      <c r="AEE9" s="37" t="str">
        <f t="shared" si="58"/>
        <v/>
      </c>
      <c r="AEF9" s="37" t="str">
        <f t="shared" si="58"/>
        <v/>
      </c>
      <c r="AEG9" s="37" t="str">
        <f t="shared" si="58"/>
        <v/>
      </c>
      <c r="AEH9" s="37" t="str">
        <f t="shared" si="58"/>
        <v/>
      </c>
      <c r="AEI9" s="37" t="str">
        <f t="shared" si="58"/>
        <v/>
      </c>
      <c r="AEJ9" s="37" t="str">
        <f t="shared" si="58"/>
        <v/>
      </c>
      <c r="AEK9" s="37" t="str">
        <f t="shared" si="58"/>
        <v/>
      </c>
      <c r="AEL9" s="37" t="str">
        <f t="shared" si="58"/>
        <v/>
      </c>
      <c r="AEM9" s="37" t="str">
        <f t="shared" si="58"/>
        <v/>
      </c>
      <c r="AEN9" s="37" t="str">
        <f t="shared" si="58"/>
        <v/>
      </c>
      <c r="AEO9" s="37" t="str">
        <f t="shared" si="58"/>
        <v/>
      </c>
      <c r="AEP9" s="37" t="str">
        <f t="shared" si="58"/>
        <v/>
      </c>
      <c r="AEQ9" s="37" t="str">
        <f t="shared" si="58"/>
        <v/>
      </c>
      <c r="AER9" s="37" t="str">
        <f t="shared" si="58"/>
        <v/>
      </c>
      <c r="AES9" s="37" t="str">
        <f t="shared" si="58"/>
        <v/>
      </c>
      <c r="AET9" s="37" t="str">
        <f t="shared" si="58"/>
        <v/>
      </c>
      <c r="AEU9" s="38" t="str">
        <f t="shared" si="58"/>
        <v/>
      </c>
      <c r="AEV9" s="36" t="str">
        <f t="shared" si="58"/>
        <v/>
      </c>
      <c r="AEW9" s="37" t="str">
        <f t="shared" si="58"/>
        <v/>
      </c>
      <c r="AEX9" s="37" t="str">
        <f t="shared" si="58"/>
        <v/>
      </c>
      <c r="AEY9" s="37" t="str">
        <f t="shared" si="58"/>
        <v/>
      </c>
      <c r="AEZ9" s="37" t="str">
        <f t="shared" si="58"/>
        <v/>
      </c>
      <c r="AFA9" s="37" t="str">
        <f t="shared" si="58"/>
        <v/>
      </c>
      <c r="AFB9" s="37" t="str">
        <f t="shared" si="58"/>
        <v/>
      </c>
      <c r="AFC9" s="37" t="str">
        <f t="shared" si="58"/>
        <v/>
      </c>
      <c r="AFD9" s="37" t="str">
        <f t="shared" si="58"/>
        <v/>
      </c>
      <c r="AFE9" s="37" t="str">
        <f t="shared" si="58"/>
        <v/>
      </c>
      <c r="AFF9" s="37" t="str">
        <f t="shared" si="58"/>
        <v/>
      </c>
      <c r="AFG9" s="37" t="str">
        <f t="shared" si="58"/>
        <v/>
      </c>
      <c r="AFH9" s="37" t="str">
        <f t="shared" si="58"/>
        <v/>
      </c>
      <c r="AFI9" s="37" t="str">
        <f t="shared" ref="AFI9:AHW9" si="59">IF(SUM(AFI7:AFI8)=0,"",IF(AFI8&lt;&gt;0,AFI8,AFI7))</f>
        <v/>
      </c>
      <c r="AFJ9" s="37" t="str">
        <f t="shared" si="59"/>
        <v/>
      </c>
      <c r="AFK9" s="37" t="str">
        <f t="shared" si="59"/>
        <v/>
      </c>
      <c r="AFL9" s="37" t="str">
        <f t="shared" si="59"/>
        <v/>
      </c>
      <c r="AFM9" s="37" t="str">
        <f t="shared" si="59"/>
        <v/>
      </c>
      <c r="AFN9" s="37" t="str">
        <f t="shared" si="59"/>
        <v/>
      </c>
      <c r="AFO9" s="38" t="str">
        <f t="shared" si="59"/>
        <v/>
      </c>
      <c r="AFP9" s="36" t="str">
        <f t="shared" si="59"/>
        <v/>
      </c>
      <c r="AFQ9" s="37" t="str">
        <f t="shared" si="59"/>
        <v/>
      </c>
      <c r="AFR9" s="37" t="str">
        <f t="shared" si="59"/>
        <v/>
      </c>
      <c r="AFS9" s="37" t="str">
        <f t="shared" si="59"/>
        <v/>
      </c>
      <c r="AFT9" s="37" t="str">
        <f t="shared" si="59"/>
        <v/>
      </c>
      <c r="AFU9" s="37" t="str">
        <f t="shared" si="59"/>
        <v/>
      </c>
      <c r="AFV9" s="37" t="str">
        <f t="shared" si="59"/>
        <v/>
      </c>
      <c r="AFW9" s="37" t="str">
        <f t="shared" si="59"/>
        <v/>
      </c>
      <c r="AFX9" s="37" t="str">
        <f t="shared" si="59"/>
        <v/>
      </c>
      <c r="AFY9" s="37" t="str">
        <f t="shared" si="59"/>
        <v/>
      </c>
      <c r="AFZ9" s="37" t="str">
        <f t="shared" si="59"/>
        <v/>
      </c>
      <c r="AGA9" s="37" t="str">
        <f t="shared" si="59"/>
        <v/>
      </c>
      <c r="AGB9" s="37" t="str">
        <f t="shared" si="59"/>
        <v/>
      </c>
      <c r="AGC9" s="37" t="str">
        <f t="shared" si="59"/>
        <v/>
      </c>
      <c r="AGD9" s="37" t="str">
        <f t="shared" si="59"/>
        <v/>
      </c>
      <c r="AGE9" s="37" t="str">
        <f t="shared" si="59"/>
        <v/>
      </c>
      <c r="AGF9" s="37" t="str">
        <f t="shared" si="59"/>
        <v/>
      </c>
      <c r="AGG9" s="37" t="str">
        <f t="shared" si="59"/>
        <v/>
      </c>
      <c r="AGH9" s="37" t="str">
        <f t="shared" si="59"/>
        <v/>
      </c>
      <c r="AGI9" s="38" t="str">
        <f t="shared" si="59"/>
        <v/>
      </c>
      <c r="AGJ9" s="36" t="str">
        <f t="shared" si="59"/>
        <v/>
      </c>
      <c r="AGK9" s="37" t="str">
        <f t="shared" si="59"/>
        <v/>
      </c>
      <c r="AGL9" s="37" t="str">
        <f t="shared" si="59"/>
        <v/>
      </c>
      <c r="AGM9" s="37" t="str">
        <f t="shared" si="59"/>
        <v/>
      </c>
      <c r="AGN9" s="37" t="str">
        <f t="shared" si="59"/>
        <v/>
      </c>
      <c r="AGO9" s="37" t="str">
        <f t="shared" si="59"/>
        <v/>
      </c>
      <c r="AGP9" s="37" t="str">
        <f t="shared" si="59"/>
        <v/>
      </c>
      <c r="AGQ9" s="37" t="str">
        <f t="shared" si="59"/>
        <v/>
      </c>
      <c r="AGR9" s="37" t="str">
        <f t="shared" si="59"/>
        <v/>
      </c>
      <c r="AGS9" s="37" t="str">
        <f t="shared" si="59"/>
        <v/>
      </c>
      <c r="AGT9" s="37" t="str">
        <f t="shared" si="59"/>
        <v/>
      </c>
      <c r="AGU9" s="37" t="str">
        <f t="shared" si="59"/>
        <v/>
      </c>
      <c r="AGV9" s="37" t="str">
        <f t="shared" si="59"/>
        <v/>
      </c>
      <c r="AGW9" s="37" t="str">
        <f t="shared" si="59"/>
        <v/>
      </c>
      <c r="AGX9" s="37" t="str">
        <f t="shared" si="59"/>
        <v/>
      </c>
      <c r="AGY9" s="37" t="str">
        <f t="shared" si="59"/>
        <v/>
      </c>
      <c r="AGZ9" s="37" t="str">
        <f t="shared" si="59"/>
        <v/>
      </c>
      <c r="AHA9" s="37" t="str">
        <f t="shared" si="59"/>
        <v/>
      </c>
      <c r="AHB9" s="37" t="str">
        <f t="shared" si="59"/>
        <v/>
      </c>
      <c r="AHC9" s="38" t="str">
        <f t="shared" si="59"/>
        <v/>
      </c>
      <c r="AHD9" s="36" t="str">
        <f t="shared" si="59"/>
        <v/>
      </c>
      <c r="AHE9" s="37" t="str">
        <f t="shared" si="59"/>
        <v/>
      </c>
      <c r="AHF9" s="37" t="str">
        <f t="shared" si="59"/>
        <v/>
      </c>
      <c r="AHG9" s="37" t="str">
        <f t="shared" si="59"/>
        <v/>
      </c>
      <c r="AHH9" s="37" t="str">
        <f t="shared" si="59"/>
        <v/>
      </c>
      <c r="AHI9" s="37" t="str">
        <f t="shared" si="59"/>
        <v/>
      </c>
      <c r="AHJ9" s="37" t="str">
        <f t="shared" si="59"/>
        <v/>
      </c>
      <c r="AHK9" s="37" t="str">
        <f t="shared" si="59"/>
        <v/>
      </c>
      <c r="AHL9" s="37" t="str">
        <f t="shared" si="59"/>
        <v/>
      </c>
      <c r="AHM9" s="37" t="str">
        <f t="shared" si="59"/>
        <v/>
      </c>
      <c r="AHN9" s="37" t="str">
        <f t="shared" si="59"/>
        <v/>
      </c>
      <c r="AHO9" s="37" t="str">
        <f t="shared" si="59"/>
        <v/>
      </c>
      <c r="AHP9" s="37" t="str">
        <f t="shared" si="59"/>
        <v/>
      </c>
      <c r="AHQ9" s="37" t="str">
        <f t="shared" si="59"/>
        <v/>
      </c>
      <c r="AHR9" s="37" t="str">
        <f t="shared" si="59"/>
        <v/>
      </c>
      <c r="AHS9" s="37" t="str">
        <f t="shared" si="59"/>
        <v/>
      </c>
      <c r="AHT9" s="37" t="str">
        <f t="shared" si="59"/>
        <v/>
      </c>
      <c r="AHU9" s="37" t="str">
        <f t="shared" si="59"/>
        <v/>
      </c>
      <c r="AHV9" s="37" t="str">
        <f t="shared" si="59"/>
        <v/>
      </c>
      <c r="AHW9" s="38" t="str">
        <f t="shared" si="59"/>
        <v/>
      </c>
    </row>
    <row r="10" spans="1:933" ht="15.75" hidden="1" customHeight="1" thickBot="1" x14ac:dyDescent="0.3">
      <c r="H10" s="34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35"/>
      <c r="AB10" s="34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35"/>
      <c r="AV10" s="34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35"/>
      <c r="BP10" s="34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35"/>
      <c r="CJ10" s="34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35"/>
      <c r="DD10" s="34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35"/>
      <c r="DX10" s="34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35"/>
      <c r="ER10" s="34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35"/>
      <c r="FL10" s="34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35"/>
      <c r="GF10" s="34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35"/>
      <c r="GZ10" s="34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35"/>
      <c r="HT10" s="34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35"/>
      <c r="IN10" s="34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35"/>
      <c r="JH10" s="34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35"/>
      <c r="KB10" s="34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35"/>
      <c r="KV10" s="34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35"/>
      <c r="LP10" s="34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35"/>
      <c r="MJ10" s="34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35"/>
      <c r="ND10" s="34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35"/>
      <c r="NX10" s="34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35"/>
      <c r="OR10" s="34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35"/>
      <c r="PL10" s="34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35"/>
      <c r="QF10" s="34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35"/>
      <c r="QZ10" s="34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35"/>
      <c r="RT10" s="34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35"/>
      <c r="SN10" s="34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35"/>
      <c r="TH10" s="34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35"/>
      <c r="UB10" s="34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35"/>
      <c r="UV10" s="34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35"/>
      <c r="VP10" s="34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35"/>
      <c r="WJ10" s="34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35"/>
      <c r="XD10" s="34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35"/>
      <c r="XX10" s="34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35"/>
      <c r="YR10" s="34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35"/>
      <c r="ZL10" s="34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35"/>
      <c r="AAF10" s="34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35"/>
      <c r="AAZ10" s="34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35"/>
      <c r="ABT10" s="34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35"/>
      <c r="ACN10" s="34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35"/>
      <c r="ADH10" s="34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35"/>
      <c r="AEB10" s="34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35"/>
      <c r="AEV10" s="34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35"/>
      <c r="AFP10" s="34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35"/>
      <c r="AGJ10" s="34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35"/>
      <c r="AHD10" s="34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35"/>
    </row>
    <row r="11" spans="1:933" ht="15.75" hidden="1" customHeight="1" thickBot="1" x14ac:dyDescent="0.3">
      <c r="A11" s="289" t="s">
        <v>43</v>
      </c>
      <c r="B11" s="289"/>
      <c r="C11" s="289"/>
      <c r="D11" s="289"/>
      <c r="E11" s="289"/>
      <c r="F11" s="289"/>
      <c r="G11" s="299"/>
      <c r="H11" s="34">
        <f>IF(OR(TIME(HOUR(H5),MINUTE(H5),0)=TIME(HOUR('ANALISE AGENTE'!$C8),MINUTE('ANALISE AGENTE'!$C8),0),TIME(HOUR(H5),MINUTE(H5),0)=TIME(HOUR('ANALISE AGENTE'!$J8),MINUTE('ANALISE AGENTE'!$J8),0)),1,IF(OR(TIME(HOUR(H5),MINUTE(H5),0)=TIME(HOUR('ANALISE AGENTE'!$D8),MINUTE('ANALISE AGENTE'!$D8),0),TIME(HOUR(H5),MINUTE(H5),0)=TIME(HOUR('ANALISE AGENTE'!$E8),MINUTE('ANALISE AGENTE'!$E8),0)),2,IF(OR(TIME(HOUR(H5),MINUTE(H5),0)=TIME(HOUR('ANALISE AGENTE'!$F8),MINUTE('ANALISE AGENTE'!$F8),0),TIME(HOUR(H5),MINUTE(H5),0)=TIME(HOUR('ANALISE AGENTE'!$G8),MINUTE('ANALISE AGENTE'!$G8),0)),3,IF(OR(TIME(HOUR(H5),MINUTE(H5),0)=TIME(HOUR('ANALISE AGENTE'!$H8),MINUTE('ANALISE AGENTE'!$H8),0),TIME(HOUR(H5),MINUTE(H5),0)=TIME(HOUR('ANALISE AGENTE'!$I8),MINUTE('ANALISE AGENTE'!$I8),0)),2,0))))</f>
        <v>0</v>
      </c>
      <c r="I11" s="34">
        <f>IF(OR(TIME(HOUR(I5),MINUTE(I5),0)=TIME(HOUR('ANALISE AGENTE'!$C8),MINUTE('ANALISE AGENTE'!$C8),0),TIME(HOUR(I5),MINUTE(I5),0)=TIME(HOUR('ANALISE AGENTE'!$J8),MINUTE('ANALISE AGENTE'!$J8),0)),1,IF(OR(TIME(HOUR(I5),MINUTE(I5),0)=TIME(HOUR('ANALISE AGENTE'!$D8),MINUTE('ANALISE AGENTE'!$D8),0),TIME(HOUR(I5),MINUTE(I5),0)=TIME(HOUR('ANALISE AGENTE'!$E8),MINUTE('ANALISE AGENTE'!$E8),0)),2,IF(OR(TIME(HOUR(I5),MINUTE(I5),0)=TIME(HOUR('ANALISE AGENTE'!$F8),MINUTE('ANALISE AGENTE'!$F8),0),TIME(HOUR(I5),MINUTE(I5),0)=TIME(HOUR('ANALISE AGENTE'!$G8),MINUTE('ANALISE AGENTE'!$G8),0)),3,IF(OR(TIME(HOUR(I5),MINUTE(I5),0)=TIME(HOUR('ANALISE AGENTE'!$H8),MINUTE('ANALISE AGENTE'!$H8),0),TIME(HOUR(I5),MINUTE(I5),0)=TIME(HOUR('ANALISE AGENTE'!$I8),MINUTE('ANALISE AGENTE'!$I8),0)),2,0))))</f>
        <v>0</v>
      </c>
      <c r="J11" s="34">
        <f>IF(OR(TIME(HOUR(J5),MINUTE(J5),0)=TIME(HOUR('ANALISE AGENTE'!$C8),MINUTE('ANALISE AGENTE'!$C8),0),TIME(HOUR(J5),MINUTE(J5),0)=TIME(HOUR('ANALISE AGENTE'!$J8),MINUTE('ANALISE AGENTE'!$J8),0)),1,IF(OR(TIME(HOUR(J5),MINUTE(J5),0)=TIME(HOUR('ANALISE AGENTE'!$D8),MINUTE('ANALISE AGENTE'!$D8),0),TIME(HOUR(J5),MINUTE(J5),0)=TIME(HOUR('ANALISE AGENTE'!$E8),MINUTE('ANALISE AGENTE'!$E8),0)),2,IF(OR(TIME(HOUR(J5),MINUTE(J5),0)=TIME(HOUR('ANALISE AGENTE'!$F8),MINUTE('ANALISE AGENTE'!$F8),0),TIME(HOUR(J5),MINUTE(J5),0)=TIME(HOUR('ANALISE AGENTE'!$G8),MINUTE('ANALISE AGENTE'!$G8),0)),3,IF(OR(TIME(HOUR(J5),MINUTE(J5),0)=TIME(HOUR('ANALISE AGENTE'!$H8),MINUTE('ANALISE AGENTE'!$H8),0),TIME(HOUR(J5),MINUTE(J5),0)=TIME(HOUR('ANALISE AGENTE'!$I8),MINUTE('ANALISE AGENTE'!$I8),0)),2,0))))</f>
        <v>0</v>
      </c>
      <c r="K11" s="34">
        <f>IF(OR(TIME(HOUR(K5),MINUTE(K5),0)=TIME(HOUR('ANALISE AGENTE'!$C8),MINUTE('ANALISE AGENTE'!$C8),0),TIME(HOUR(K5),MINUTE(K5),0)=TIME(HOUR('ANALISE AGENTE'!$J8),MINUTE('ANALISE AGENTE'!$J8),0)),1,IF(OR(TIME(HOUR(K5),MINUTE(K5),0)=TIME(HOUR('ANALISE AGENTE'!$D8),MINUTE('ANALISE AGENTE'!$D8),0),TIME(HOUR(K5),MINUTE(K5),0)=TIME(HOUR('ANALISE AGENTE'!$E8),MINUTE('ANALISE AGENTE'!$E8),0)),2,IF(OR(TIME(HOUR(K5),MINUTE(K5),0)=TIME(HOUR('ANALISE AGENTE'!$F8),MINUTE('ANALISE AGENTE'!$F8),0),TIME(HOUR(K5),MINUTE(K5),0)=TIME(HOUR('ANALISE AGENTE'!$G8),MINUTE('ANALISE AGENTE'!$G8),0)),3,IF(OR(TIME(HOUR(K5),MINUTE(K5),0)=TIME(HOUR('ANALISE AGENTE'!$H8),MINUTE('ANALISE AGENTE'!$H8),0),TIME(HOUR(K5),MINUTE(K5),0)=TIME(HOUR('ANALISE AGENTE'!$I8),MINUTE('ANALISE AGENTE'!$I8),0)),2,0))))</f>
        <v>0</v>
      </c>
      <c r="L11" s="34">
        <f>IF(OR(TIME(HOUR(L5),MINUTE(L5),0)=TIME(HOUR('ANALISE AGENTE'!$C8),MINUTE('ANALISE AGENTE'!$C8),0),TIME(HOUR(L5),MINUTE(L5),0)=TIME(HOUR('ANALISE AGENTE'!$J8),MINUTE('ANALISE AGENTE'!$J8),0)),1,IF(OR(TIME(HOUR(L5),MINUTE(L5),0)=TIME(HOUR('ANALISE AGENTE'!$D8),MINUTE('ANALISE AGENTE'!$D8),0),TIME(HOUR(L5),MINUTE(L5),0)=TIME(HOUR('ANALISE AGENTE'!$E8),MINUTE('ANALISE AGENTE'!$E8),0)),2,IF(OR(TIME(HOUR(L5),MINUTE(L5),0)=TIME(HOUR('ANALISE AGENTE'!$F8),MINUTE('ANALISE AGENTE'!$F8),0),TIME(HOUR(L5),MINUTE(L5),0)=TIME(HOUR('ANALISE AGENTE'!$G8),MINUTE('ANALISE AGENTE'!$G8),0)),3,IF(OR(TIME(HOUR(L5),MINUTE(L5),0)=TIME(HOUR('ANALISE AGENTE'!$H8),MINUTE('ANALISE AGENTE'!$H8),0),TIME(HOUR(L5),MINUTE(L5),0)=TIME(HOUR('ANALISE AGENTE'!$I8),MINUTE('ANALISE AGENTE'!$I8),0)),2,0))))</f>
        <v>0</v>
      </c>
      <c r="M11" s="34">
        <f>IF(OR(TIME(HOUR(M5),MINUTE(M5),0)=TIME(HOUR('ANALISE AGENTE'!$C8),MINUTE('ANALISE AGENTE'!$C8),0),TIME(HOUR(M5),MINUTE(M5),0)=TIME(HOUR('ANALISE AGENTE'!$J8),MINUTE('ANALISE AGENTE'!$J8),0)),1,IF(OR(TIME(HOUR(M5),MINUTE(M5),0)=TIME(HOUR('ANALISE AGENTE'!$D8),MINUTE('ANALISE AGENTE'!$D8),0),TIME(HOUR(M5),MINUTE(M5),0)=TIME(HOUR('ANALISE AGENTE'!$E8),MINUTE('ANALISE AGENTE'!$E8),0)),2,IF(OR(TIME(HOUR(M5),MINUTE(M5),0)=TIME(HOUR('ANALISE AGENTE'!$F8),MINUTE('ANALISE AGENTE'!$F8),0),TIME(HOUR(M5),MINUTE(M5),0)=TIME(HOUR('ANALISE AGENTE'!$G8),MINUTE('ANALISE AGENTE'!$G8),0)),3,IF(OR(TIME(HOUR(M5),MINUTE(M5),0)=TIME(HOUR('ANALISE AGENTE'!$H8),MINUTE('ANALISE AGENTE'!$H8),0),TIME(HOUR(M5),MINUTE(M5),0)=TIME(HOUR('ANALISE AGENTE'!$I8),MINUTE('ANALISE AGENTE'!$I8),0)),2,0))))</f>
        <v>0</v>
      </c>
      <c r="N11" s="34">
        <f>IF(OR(TIME(HOUR(N5),MINUTE(N5),0)=TIME(HOUR('ANALISE AGENTE'!$C8),MINUTE('ANALISE AGENTE'!$C8),0),TIME(HOUR(N5),MINUTE(N5),0)=TIME(HOUR('ANALISE AGENTE'!$J8),MINUTE('ANALISE AGENTE'!$J8),0)),1,IF(OR(TIME(HOUR(N5),MINUTE(N5),0)=TIME(HOUR('ANALISE AGENTE'!$D8),MINUTE('ANALISE AGENTE'!$D8),0),TIME(HOUR(N5),MINUTE(N5),0)=TIME(HOUR('ANALISE AGENTE'!$E8),MINUTE('ANALISE AGENTE'!$E8),0)),2,IF(OR(TIME(HOUR(N5),MINUTE(N5),0)=TIME(HOUR('ANALISE AGENTE'!$F8),MINUTE('ANALISE AGENTE'!$F8),0),TIME(HOUR(N5),MINUTE(N5),0)=TIME(HOUR('ANALISE AGENTE'!$G8),MINUTE('ANALISE AGENTE'!$G8),0)),3,IF(OR(TIME(HOUR(N5),MINUTE(N5),0)=TIME(HOUR('ANALISE AGENTE'!$H8),MINUTE('ANALISE AGENTE'!$H8),0),TIME(HOUR(N5),MINUTE(N5),0)=TIME(HOUR('ANALISE AGENTE'!$I8),MINUTE('ANALISE AGENTE'!$I8),0)),2,0))))</f>
        <v>0</v>
      </c>
      <c r="O11" s="34">
        <f>IF(OR(TIME(HOUR(O5),MINUTE(O5),0)=TIME(HOUR('ANALISE AGENTE'!$C8),MINUTE('ANALISE AGENTE'!$C8),0),TIME(HOUR(O5),MINUTE(O5),0)=TIME(HOUR('ANALISE AGENTE'!$J8),MINUTE('ANALISE AGENTE'!$J8),0)),1,IF(OR(TIME(HOUR(O5),MINUTE(O5),0)=TIME(HOUR('ANALISE AGENTE'!$D8),MINUTE('ANALISE AGENTE'!$D8),0),TIME(HOUR(O5),MINUTE(O5),0)=TIME(HOUR('ANALISE AGENTE'!$E8),MINUTE('ANALISE AGENTE'!$E8),0)),2,IF(OR(TIME(HOUR(O5),MINUTE(O5),0)=TIME(HOUR('ANALISE AGENTE'!$F8),MINUTE('ANALISE AGENTE'!$F8),0),TIME(HOUR(O5),MINUTE(O5),0)=TIME(HOUR('ANALISE AGENTE'!$G8),MINUTE('ANALISE AGENTE'!$G8),0)),3,IF(OR(TIME(HOUR(O5),MINUTE(O5),0)=TIME(HOUR('ANALISE AGENTE'!$H8),MINUTE('ANALISE AGENTE'!$H8),0),TIME(HOUR(O5),MINUTE(O5),0)=TIME(HOUR('ANALISE AGENTE'!$I8),MINUTE('ANALISE AGENTE'!$I8),0)),2,0))))</f>
        <v>0</v>
      </c>
      <c r="P11" s="34">
        <f>IF(OR(TIME(HOUR(P5),MINUTE(P5),0)=TIME(HOUR('ANALISE AGENTE'!$C8),MINUTE('ANALISE AGENTE'!$C8),0),TIME(HOUR(P5),MINUTE(P5),0)=TIME(HOUR('ANALISE AGENTE'!$J8),MINUTE('ANALISE AGENTE'!$J8),0)),1,IF(OR(TIME(HOUR(P5),MINUTE(P5),0)=TIME(HOUR('ANALISE AGENTE'!$D8),MINUTE('ANALISE AGENTE'!$D8),0),TIME(HOUR(P5),MINUTE(P5),0)=TIME(HOUR('ANALISE AGENTE'!$E8),MINUTE('ANALISE AGENTE'!$E8),0)),2,IF(OR(TIME(HOUR(P5),MINUTE(P5),0)=TIME(HOUR('ANALISE AGENTE'!$F8),MINUTE('ANALISE AGENTE'!$F8),0),TIME(HOUR(P5),MINUTE(P5),0)=TIME(HOUR('ANALISE AGENTE'!$G8),MINUTE('ANALISE AGENTE'!$G8),0)),3,IF(OR(TIME(HOUR(P5),MINUTE(P5),0)=TIME(HOUR('ANALISE AGENTE'!$H8),MINUTE('ANALISE AGENTE'!$H8),0),TIME(HOUR(P5),MINUTE(P5),0)=TIME(HOUR('ANALISE AGENTE'!$I8),MINUTE('ANALISE AGENTE'!$I8),0)),2,0))))</f>
        <v>0</v>
      </c>
      <c r="Q11" s="34">
        <f>IF(OR(TIME(HOUR(Q5),MINUTE(Q5),0)=TIME(HOUR('ANALISE AGENTE'!$C8),MINUTE('ANALISE AGENTE'!$C8),0),TIME(HOUR(Q5),MINUTE(Q5),0)=TIME(HOUR('ANALISE AGENTE'!$J8),MINUTE('ANALISE AGENTE'!$J8),0)),1,IF(OR(TIME(HOUR(Q5),MINUTE(Q5),0)=TIME(HOUR('ANALISE AGENTE'!$D8),MINUTE('ANALISE AGENTE'!$D8),0),TIME(HOUR(Q5),MINUTE(Q5),0)=TIME(HOUR('ANALISE AGENTE'!$E8),MINUTE('ANALISE AGENTE'!$E8),0)),2,IF(OR(TIME(HOUR(Q5),MINUTE(Q5),0)=TIME(HOUR('ANALISE AGENTE'!$F8),MINUTE('ANALISE AGENTE'!$F8),0),TIME(HOUR(Q5),MINUTE(Q5),0)=TIME(HOUR('ANALISE AGENTE'!$G8),MINUTE('ANALISE AGENTE'!$G8),0)),3,IF(OR(TIME(HOUR(Q5),MINUTE(Q5),0)=TIME(HOUR('ANALISE AGENTE'!$H8),MINUTE('ANALISE AGENTE'!$H8),0),TIME(HOUR(Q5),MINUTE(Q5),0)=TIME(HOUR('ANALISE AGENTE'!$I8),MINUTE('ANALISE AGENTE'!$I8),0)),2,0))))</f>
        <v>0</v>
      </c>
      <c r="R11" s="34">
        <f>IF(OR(TIME(HOUR(R5),MINUTE(R5),0)=TIME(HOUR('ANALISE AGENTE'!$C8),MINUTE('ANALISE AGENTE'!$C8),0),TIME(HOUR(R5),MINUTE(R5),0)=TIME(HOUR('ANALISE AGENTE'!$J8),MINUTE('ANALISE AGENTE'!$J8),0)),1,IF(OR(TIME(HOUR(R5),MINUTE(R5),0)=TIME(HOUR('ANALISE AGENTE'!$D8),MINUTE('ANALISE AGENTE'!$D8),0),TIME(HOUR(R5),MINUTE(R5),0)=TIME(HOUR('ANALISE AGENTE'!$E8),MINUTE('ANALISE AGENTE'!$E8),0)),2,IF(OR(TIME(HOUR(R5),MINUTE(R5),0)=TIME(HOUR('ANALISE AGENTE'!$F8),MINUTE('ANALISE AGENTE'!$F8),0),TIME(HOUR(R5),MINUTE(R5),0)=TIME(HOUR('ANALISE AGENTE'!$G8),MINUTE('ANALISE AGENTE'!$G8),0)),3,IF(OR(TIME(HOUR(R5),MINUTE(R5),0)=TIME(HOUR('ANALISE AGENTE'!$H8),MINUTE('ANALISE AGENTE'!$H8),0),TIME(HOUR(R5),MINUTE(R5),0)=TIME(HOUR('ANALISE AGENTE'!$I8),MINUTE('ANALISE AGENTE'!$I8),0)),2,0))))</f>
        <v>0</v>
      </c>
      <c r="S11" s="34">
        <f>IF(OR(TIME(HOUR(S5),MINUTE(S5),0)=TIME(HOUR('ANALISE AGENTE'!$C8),MINUTE('ANALISE AGENTE'!$C8),0),TIME(HOUR(S5),MINUTE(S5),0)=TIME(HOUR('ANALISE AGENTE'!$J8),MINUTE('ANALISE AGENTE'!$J8),0)),1,IF(OR(TIME(HOUR(S5),MINUTE(S5),0)=TIME(HOUR('ANALISE AGENTE'!$D8),MINUTE('ANALISE AGENTE'!$D8),0),TIME(HOUR(S5),MINUTE(S5),0)=TIME(HOUR('ANALISE AGENTE'!$E8),MINUTE('ANALISE AGENTE'!$E8),0)),2,IF(OR(TIME(HOUR(S5),MINUTE(S5),0)=TIME(HOUR('ANALISE AGENTE'!$F8),MINUTE('ANALISE AGENTE'!$F8),0),TIME(HOUR(S5),MINUTE(S5),0)=TIME(HOUR('ANALISE AGENTE'!$G8),MINUTE('ANALISE AGENTE'!$G8),0)),3,IF(OR(TIME(HOUR(S5),MINUTE(S5),0)=TIME(HOUR('ANALISE AGENTE'!$H8),MINUTE('ANALISE AGENTE'!$H8),0),TIME(HOUR(S5),MINUTE(S5),0)=TIME(HOUR('ANALISE AGENTE'!$I8),MINUTE('ANALISE AGENTE'!$I8),0)),2,0))))</f>
        <v>0</v>
      </c>
      <c r="T11" s="34">
        <f>IF(OR(TIME(HOUR(T5),MINUTE(T5),0)=TIME(HOUR('ANALISE AGENTE'!$C8),MINUTE('ANALISE AGENTE'!$C8),0),TIME(HOUR(T5),MINUTE(T5),0)=TIME(HOUR('ANALISE AGENTE'!$J8),MINUTE('ANALISE AGENTE'!$J8),0)),1,IF(OR(TIME(HOUR(T5),MINUTE(T5),0)=TIME(HOUR('ANALISE AGENTE'!$D8),MINUTE('ANALISE AGENTE'!$D8),0),TIME(HOUR(T5),MINUTE(T5),0)=TIME(HOUR('ANALISE AGENTE'!$E8),MINUTE('ANALISE AGENTE'!$E8),0)),2,IF(OR(TIME(HOUR(T5),MINUTE(T5),0)=TIME(HOUR('ANALISE AGENTE'!$F8),MINUTE('ANALISE AGENTE'!$F8),0),TIME(HOUR(T5),MINUTE(T5),0)=TIME(HOUR('ANALISE AGENTE'!$G8),MINUTE('ANALISE AGENTE'!$G8),0)),3,IF(OR(TIME(HOUR(T5),MINUTE(T5),0)=TIME(HOUR('ANALISE AGENTE'!$H8),MINUTE('ANALISE AGENTE'!$H8),0),TIME(HOUR(T5),MINUTE(T5),0)=TIME(HOUR('ANALISE AGENTE'!$I8),MINUTE('ANALISE AGENTE'!$I8),0)),2,0))))</f>
        <v>0</v>
      </c>
      <c r="U11" s="34">
        <f>IF(OR(TIME(HOUR(U5),MINUTE(U5),0)=TIME(HOUR('ANALISE AGENTE'!$C8),MINUTE('ANALISE AGENTE'!$C8),0),TIME(HOUR(U5),MINUTE(U5),0)=TIME(HOUR('ANALISE AGENTE'!$J8),MINUTE('ANALISE AGENTE'!$J8),0)),1,IF(OR(TIME(HOUR(U5),MINUTE(U5),0)=TIME(HOUR('ANALISE AGENTE'!$D8),MINUTE('ANALISE AGENTE'!$D8),0),TIME(HOUR(U5),MINUTE(U5),0)=TIME(HOUR('ANALISE AGENTE'!$E8),MINUTE('ANALISE AGENTE'!$E8),0)),2,IF(OR(TIME(HOUR(U5),MINUTE(U5),0)=TIME(HOUR('ANALISE AGENTE'!$F8),MINUTE('ANALISE AGENTE'!$F8),0),TIME(HOUR(U5),MINUTE(U5),0)=TIME(HOUR('ANALISE AGENTE'!$G8),MINUTE('ANALISE AGENTE'!$G8),0)),3,IF(OR(TIME(HOUR(U5),MINUTE(U5),0)=TIME(HOUR('ANALISE AGENTE'!$H8),MINUTE('ANALISE AGENTE'!$H8),0),TIME(HOUR(U5),MINUTE(U5),0)=TIME(HOUR('ANALISE AGENTE'!$I8),MINUTE('ANALISE AGENTE'!$I8),0)),2,0))))</f>
        <v>0</v>
      </c>
      <c r="V11" s="34">
        <f>IF(OR(TIME(HOUR(V5),MINUTE(V5),0)=TIME(HOUR('ANALISE AGENTE'!$C8),MINUTE('ANALISE AGENTE'!$C8),0),TIME(HOUR(V5),MINUTE(V5),0)=TIME(HOUR('ANALISE AGENTE'!$J8),MINUTE('ANALISE AGENTE'!$J8),0)),1,IF(OR(TIME(HOUR(V5),MINUTE(V5),0)=TIME(HOUR('ANALISE AGENTE'!$D8),MINUTE('ANALISE AGENTE'!$D8),0),TIME(HOUR(V5),MINUTE(V5),0)=TIME(HOUR('ANALISE AGENTE'!$E8),MINUTE('ANALISE AGENTE'!$E8),0)),2,IF(OR(TIME(HOUR(V5),MINUTE(V5),0)=TIME(HOUR('ANALISE AGENTE'!$F8),MINUTE('ANALISE AGENTE'!$F8),0),TIME(HOUR(V5),MINUTE(V5),0)=TIME(HOUR('ANALISE AGENTE'!$G8),MINUTE('ANALISE AGENTE'!$G8),0)),3,IF(OR(TIME(HOUR(V5),MINUTE(V5),0)=TIME(HOUR('ANALISE AGENTE'!$H8),MINUTE('ANALISE AGENTE'!$H8),0),TIME(HOUR(V5),MINUTE(V5),0)=TIME(HOUR('ANALISE AGENTE'!$I8),MINUTE('ANALISE AGENTE'!$I8),0)),2,0))))</f>
        <v>0</v>
      </c>
      <c r="W11" s="34">
        <f>IF(OR(TIME(HOUR(W5),MINUTE(W5),0)=TIME(HOUR('ANALISE AGENTE'!$C8),MINUTE('ANALISE AGENTE'!$C8),0),TIME(HOUR(W5),MINUTE(W5),0)=TIME(HOUR('ANALISE AGENTE'!$J8),MINUTE('ANALISE AGENTE'!$J8),0)),1,IF(OR(TIME(HOUR(W5),MINUTE(W5),0)=TIME(HOUR('ANALISE AGENTE'!$D8),MINUTE('ANALISE AGENTE'!$D8),0),TIME(HOUR(W5),MINUTE(W5),0)=TIME(HOUR('ANALISE AGENTE'!$E8),MINUTE('ANALISE AGENTE'!$E8),0)),2,IF(OR(TIME(HOUR(W5),MINUTE(W5),0)=TIME(HOUR('ANALISE AGENTE'!$F8),MINUTE('ANALISE AGENTE'!$F8),0),TIME(HOUR(W5),MINUTE(W5),0)=TIME(HOUR('ANALISE AGENTE'!$G8),MINUTE('ANALISE AGENTE'!$G8),0)),3,IF(OR(TIME(HOUR(W5),MINUTE(W5),0)=TIME(HOUR('ANALISE AGENTE'!$H8),MINUTE('ANALISE AGENTE'!$H8),0),TIME(HOUR(W5),MINUTE(W5),0)=TIME(HOUR('ANALISE AGENTE'!$I8),MINUTE('ANALISE AGENTE'!$I8),0)),2,0))))</f>
        <v>0</v>
      </c>
      <c r="X11" s="34">
        <f>IF(OR(TIME(HOUR(X5),MINUTE(X5),0)=TIME(HOUR('ANALISE AGENTE'!$C8),MINUTE('ANALISE AGENTE'!$C8),0),TIME(HOUR(X5),MINUTE(X5),0)=TIME(HOUR('ANALISE AGENTE'!$J8),MINUTE('ANALISE AGENTE'!$J8),0)),1,IF(OR(TIME(HOUR(X5),MINUTE(X5),0)=TIME(HOUR('ANALISE AGENTE'!$D8),MINUTE('ANALISE AGENTE'!$D8),0),TIME(HOUR(X5),MINUTE(X5),0)=TIME(HOUR('ANALISE AGENTE'!$E8),MINUTE('ANALISE AGENTE'!$E8),0)),2,IF(OR(TIME(HOUR(X5),MINUTE(X5),0)=TIME(HOUR('ANALISE AGENTE'!$F8),MINUTE('ANALISE AGENTE'!$F8),0),TIME(HOUR(X5),MINUTE(X5),0)=TIME(HOUR('ANALISE AGENTE'!$G8),MINUTE('ANALISE AGENTE'!$G8),0)),3,IF(OR(TIME(HOUR(X5),MINUTE(X5),0)=TIME(HOUR('ANALISE AGENTE'!$H8),MINUTE('ANALISE AGENTE'!$H8),0),TIME(HOUR(X5),MINUTE(X5),0)=TIME(HOUR('ANALISE AGENTE'!$I8),MINUTE('ANALISE AGENTE'!$I8),0)),2,0))))</f>
        <v>0</v>
      </c>
      <c r="Y11" s="34">
        <f>IF(OR(TIME(HOUR(Y5),MINUTE(Y5),0)=TIME(HOUR('ANALISE AGENTE'!$C8),MINUTE('ANALISE AGENTE'!$C8),0),TIME(HOUR(Y5),MINUTE(Y5),0)=TIME(HOUR('ANALISE AGENTE'!$J8),MINUTE('ANALISE AGENTE'!$J8),0)),1,IF(OR(TIME(HOUR(Y5),MINUTE(Y5),0)=TIME(HOUR('ANALISE AGENTE'!$D8),MINUTE('ANALISE AGENTE'!$D8),0),TIME(HOUR(Y5),MINUTE(Y5),0)=TIME(HOUR('ANALISE AGENTE'!$E8),MINUTE('ANALISE AGENTE'!$E8),0)),2,IF(OR(TIME(HOUR(Y5),MINUTE(Y5),0)=TIME(HOUR('ANALISE AGENTE'!$F8),MINUTE('ANALISE AGENTE'!$F8),0),TIME(HOUR(Y5),MINUTE(Y5),0)=TIME(HOUR('ANALISE AGENTE'!$G8),MINUTE('ANALISE AGENTE'!$G8),0)),3,IF(OR(TIME(HOUR(Y5),MINUTE(Y5),0)=TIME(HOUR('ANALISE AGENTE'!$H8),MINUTE('ANALISE AGENTE'!$H8),0),TIME(HOUR(Y5),MINUTE(Y5),0)=TIME(HOUR('ANALISE AGENTE'!$I8),MINUTE('ANALISE AGENTE'!$I8),0)),2,0))))</f>
        <v>0</v>
      </c>
      <c r="Z11" s="34">
        <f>IF(OR(TIME(HOUR(Z5),MINUTE(Z5),0)=TIME(HOUR('ANALISE AGENTE'!$C8),MINUTE('ANALISE AGENTE'!$C8),0),TIME(HOUR(Z5),MINUTE(Z5),0)=TIME(HOUR('ANALISE AGENTE'!$J8),MINUTE('ANALISE AGENTE'!$J8),0)),1,IF(OR(TIME(HOUR(Z5),MINUTE(Z5),0)=TIME(HOUR('ANALISE AGENTE'!$D8),MINUTE('ANALISE AGENTE'!$D8),0),TIME(HOUR(Z5),MINUTE(Z5),0)=TIME(HOUR('ANALISE AGENTE'!$E8),MINUTE('ANALISE AGENTE'!$E8),0)),2,IF(OR(TIME(HOUR(Z5),MINUTE(Z5),0)=TIME(HOUR('ANALISE AGENTE'!$F8),MINUTE('ANALISE AGENTE'!$F8),0),TIME(HOUR(Z5),MINUTE(Z5),0)=TIME(HOUR('ANALISE AGENTE'!$G8),MINUTE('ANALISE AGENTE'!$G8),0)),3,IF(OR(TIME(HOUR(Z5),MINUTE(Z5),0)=TIME(HOUR('ANALISE AGENTE'!$H8),MINUTE('ANALISE AGENTE'!$H8),0),TIME(HOUR(Z5),MINUTE(Z5),0)=TIME(HOUR('ANALISE AGENTE'!$I8),MINUTE('ANALISE AGENTE'!$I8),0)),2,0))))</f>
        <v>0</v>
      </c>
      <c r="AA11" s="34">
        <f>IF(OR(TIME(HOUR(AA5),MINUTE(AA5),0)=TIME(HOUR('ANALISE AGENTE'!$C8),MINUTE('ANALISE AGENTE'!$C8),0),TIME(HOUR(AA5),MINUTE(AA5),0)=TIME(HOUR('ANALISE AGENTE'!$J8),MINUTE('ANALISE AGENTE'!$J8),0)),1,IF(OR(TIME(HOUR(AA5),MINUTE(AA5),0)=TIME(HOUR('ANALISE AGENTE'!$D8),MINUTE('ANALISE AGENTE'!$D8),0),TIME(HOUR(AA5),MINUTE(AA5),0)=TIME(HOUR('ANALISE AGENTE'!$E8),MINUTE('ANALISE AGENTE'!$E8),0)),2,IF(OR(TIME(HOUR(AA5),MINUTE(AA5),0)=TIME(HOUR('ANALISE AGENTE'!$F8),MINUTE('ANALISE AGENTE'!$F8),0),TIME(HOUR(AA5),MINUTE(AA5),0)=TIME(HOUR('ANALISE AGENTE'!$G8),MINUTE('ANALISE AGENTE'!$G8),0)),3,IF(OR(TIME(HOUR(AA5),MINUTE(AA5),0)=TIME(HOUR('ANALISE AGENTE'!$H8),MINUTE('ANALISE AGENTE'!$H8),0),TIME(HOUR(AA5),MINUTE(AA5),0)=TIME(HOUR('ANALISE AGENTE'!$I8),MINUTE('ANALISE AGENTE'!$I8),0)),2,0))))</f>
        <v>0</v>
      </c>
      <c r="AB11" s="34">
        <f>IF(OR(TIME(HOUR(AB5),MINUTE(AB5),0)=TIME(HOUR('ANALISE AGENTE'!$C8),MINUTE('ANALISE AGENTE'!$C8),0),TIME(HOUR(AB5),MINUTE(AB5),0)=TIME(HOUR('ANALISE AGENTE'!$J8),MINUTE('ANALISE AGENTE'!$J8),0)),1,IF(OR(TIME(HOUR(AB5),MINUTE(AB5),0)=TIME(HOUR('ANALISE AGENTE'!$D8),MINUTE('ANALISE AGENTE'!$D8),0),TIME(HOUR(AB5),MINUTE(AB5),0)=TIME(HOUR('ANALISE AGENTE'!$E8),MINUTE('ANALISE AGENTE'!$E8),0)),2,IF(OR(TIME(HOUR(AB5),MINUTE(AB5),0)=TIME(HOUR('ANALISE AGENTE'!$F8),MINUTE('ANALISE AGENTE'!$F8),0),TIME(HOUR(AB5),MINUTE(AB5),0)=TIME(HOUR('ANALISE AGENTE'!$G8),MINUTE('ANALISE AGENTE'!$G8),0)),3,IF(OR(TIME(HOUR(AB5),MINUTE(AB5),0)=TIME(HOUR('ANALISE AGENTE'!$H8),MINUTE('ANALISE AGENTE'!$H8),0),TIME(HOUR(AB5),MINUTE(AB5),0)=TIME(HOUR('ANALISE AGENTE'!$I8),MINUTE('ANALISE AGENTE'!$I8),0)),2,0))))</f>
        <v>0</v>
      </c>
      <c r="AC11" s="34">
        <f>IF(OR(TIME(HOUR(AC5),MINUTE(AC5),0)=TIME(HOUR('ANALISE AGENTE'!$C8),MINUTE('ANALISE AGENTE'!$C8),0),TIME(HOUR(AC5),MINUTE(AC5),0)=TIME(HOUR('ANALISE AGENTE'!$J8),MINUTE('ANALISE AGENTE'!$J8),0)),1,IF(OR(TIME(HOUR(AC5),MINUTE(AC5),0)=TIME(HOUR('ANALISE AGENTE'!$D8),MINUTE('ANALISE AGENTE'!$D8),0),TIME(HOUR(AC5),MINUTE(AC5),0)=TIME(HOUR('ANALISE AGENTE'!$E8),MINUTE('ANALISE AGENTE'!$E8),0)),2,IF(OR(TIME(HOUR(AC5),MINUTE(AC5),0)=TIME(HOUR('ANALISE AGENTE'!$F8),MINUTE('ANALISE AGENTE'!$F8),0),TIME(HOUR(AC5),MINUTE(AC5),0)=TIME(HOUR('ANALISE AGENTE'!$G8),MINUTE('ANALISE AGENTE'!$G8),0)),3,IF(OR(TIME(HOUR(AC5),MINUTE(AC5),0)=TIME(HOUR('ANALISE AGENTE'!$H8),MINUTE('ANALISE AGENTE'!$H8),0),TIME(HOUR(AC5),MINUTE(AC5),0)=TIME(HOUR('ANALISE AGENTE'!$I8),MINUTE('ANALISE AGENTE'!$I8),0)),2,0))))</f>
        <v>0</v>
      </c>
      <c r="AD11" s="34">
        <f>IF(OR(TIME(HOUR(AD5),MINUTE(AD5),0)=TIME(HOUR('ANALISE AGENTE'!$C8),MINUTE('ANALISE AGENTE'!$C8),0),TIME(HOUR(AD5),MINUTE(AD5),0)=TIME(HOUR('ANALISE AGENTE'!$J8),MINUTE('ANALISE AGENTE'!$J8),0)),1,IF(OR(TIME(HOUR(AD5),MINUTE(AD5),0)=TIME(HOUR('ANALISE AGENTE'!$D8),MINUTE('ANALISE AGENTE'!$D8),0),TIME(HOUR(AD5),MINUTE(AD5),0)=TIME(HOUR('ANALISE AGENTE'!$E8),MINUTE('ANALISE AGENTE'!$E8),0)),2,IF(OR(TIME(HOUR(AD5),MINUTE(AD5),0)=TIME(HOUR('ANALISE AGENTE'!$F8),MINUTE('ANALISE AGENTE'!$F8),0),TIME(HOUR(AD5),MINUTE(AD5),0)=TIME(HOUR('ANALISE AGENTE'!$G8),MINUTE('ANALISE AGENTE'!$G8),0)),3,IF(OR(TIME(HOUR(AD5),MINUTE(AD5),0)=TIME(HOUR('ANALISE AGENTE'!$H8),MINUTE('ANALISE AGENTE'!$H8),0),TIME(HOUR(AD5),MINUTE(AD5),0)=TIME(HOUR('ANALISE AGENTE'!$I8),MINUTE('ANALISE AGENTE'!$I8),0)),2,0))))</f>
        <v>0</v>
      </c>
      <c r="AE11" s="34">
        <f>IF(OR(TIME(HOUR(AE5),MINUTE(AE5),0)=TIME(HOUR('ANALISE AGENTE'!$C8),MINUTE('ANALISE AGENTE'!$C8),0),TIME(HOUR(AE5),MINUTE(AE5),0)=TIME(HOUR('ANALISE AGENTE'!$J8),MINUTE('ANALISE AGENTE'!$J8),0)),1,IF(OR(TIME(HOUR(AE5),MINUTE(AE5),0)=TIME(HOUR('ANALISE AGENTE'!$D8),MINUTE('ANALISE AGENTE'!$D8),0),TIME(HOUR(AE5),MINUTE(AE5),0)=TIME(HOUR('ANALISE AGENTE'!$E8),MINUTE('ANALISE AGENTE'!$E8),0)),2,IF(OR(TIME(HOUR(AE5),MINUTE(AE5),0)=TIME(HOUR('ANALISE AGENTE'!$F8),MINUTE('ANALISE AGENTE'!$F8),0),TIME(HOUR(AE5),MINUTE(AE5),0)=TIME(HOUR('ANALISE AGENTE'!$G8),MINUTE('ANALISE AGENTE'!$G8),0)),3,IF(OR(TIME(HOUR(AE5),MINUTE(AE5),0)=TIME(HOUR('ANALISE AGENTE'!$H8),MINUTE('ANALISE AGENTE'!$H8),0),TIME(HOUR(AE5),MINUTE(AE5),0)=TIME(HOUR('ANALISE AGENTE'!$I8),MINUTE('ANALISE AGENTE'!$I8),0)),2,0))))</f>
        <v>0</v>
      </c>
      <c r="AF11" s="34">
        <f>IF(OR(TIME(HOUR(AF5),MINUTE(AF5),0)=TIME(HOUR('ANALISE AGENTE'!$C8),MINUTE('ANALISE AGENTE'!$C8),0),TIME(HOUR(AF5),MINUTE(AF5),0)=TIME(HOUR('ANALISE AGENTE'!$J8),MINUTE('ANALISE AGENTE'!$J8),0)),1,IF(OR(TIME(HOUR(AF5),MINUTE(AF5),0)=TIME(HOUR('ANALISE AGENTE'!$D8),MINUTE('ANALISE AGENTE'!$D8),0),TIME(HOUR(AF5),MINUTE(AF5),0)=TIME(HOUR('ANALISE AGENTE'!$E8),MINUTE('ANALISE AGENTE'!$E8),0)),2,IF(OR(TIME(HOUR(AF5),MINUTE(AF5),0)=TIME(HOUR('ANALISE AGENTE'!$F8),MINUTE('ANALISE AGENTE'!$F8),0),TIME(HOUR(AF5),MINUTE(AF5),0)=TIME(HOUR('ANALISE AGENTE'!$G8),MINUTE('ANALISE AGENTE'!$G8),0)),3,IF(OR(TIME(HOUR(AF5),MINUTE(AF5),0)=TIME(HOUR('ANALISE AGENTE'!$H8),MINUTE('ANALISE AGENTE'!$H8),0),TIME(HOUR(AF5),MINUTE(AF5),0)=TIME(HOUR('ANALISE AGENTE'!$I8),MINUTE('ANALISE AGENTE'!$I8),0)),2,0))))</f>
        <v>0</v>
      </c>
      <c r="AG11" s="34">
        <f>IF(OR(TIME(HOUR(AG5),MINUTE(AG5),0)=TIME(HOUR('ANALISE AGENTE'!$C8),MINUTE('ANALISE AGENTE'!$C8),0),TIME(HOUR(AG5),MINUTE(AG5),0)=TIME(HOUR('ANALISE AGENTE'!$J8),MINUTE('ANALISE AGENTE'!$J8),0)),1,IF(OR(TIME(HOUR(AG5),MINUTE(AG5),0)=TIME(HOUR('ANALISE AGENTE'!$D8),MINUTE('ANALISE AGENTE'!$D8),0),TIME(HOUR(AG5),MINUTE(AG5),0)=TIME(HOUR('ANALISE AGENTE'!$E8),MINUTE('ANALISE AGENTE'!$E8),0)),2,IF(OR(TIME(HOUR(AG5),MINUTE(AG5),0)=TIME(HOUR('ANALISE AGENTE'!$F8),MINUTE('ANALISE AGENTE'!$F8),0),TIME(HOUR(AG5),MINUTE(AG5),0)=TIME(HOUR('ANALISE AGENTE'!$G8),MINUTE('ANALISE AGENTE'!$G8),0)),3,IF(OR(TIME(HOUR(AG5),MINUTE(AG5),0)=TIME(HOUR('ANALISE AGENTE'!$H8),MINUTE('ANALISE AGENTE'!$H8),0),TIME(HOUR(AG5),MINUTE(AG5),0)=TIME(HOUR('ANALISE AGENTE'!$I8),MINUTE('ANALISE AGENTE'!$I8),0)),2,0))))</f>
        <v>0</v>
      </c>
      <c r="AH11" s="34">
        <f>IF(OR(TIME(HOUR(AH5),MINUTE(AH5),0)=TIME(HOUR('ANALISE AGENTE'!$C8),MINUTE('ANALISE AGENTE'!$C8),0),TIME(HOUR(AH5),MINUTE(AH5),0)=TIME(HOUR('ANALISE AGENTE'!$J8),MINUTE('ANALISE AGENTE'!$J8),0)),1,IF(OR(TIME(HOUR(AH5),MINUTE(AH5),0)=TIME(HOUR('ANALISE AGENTE'!$D8),MINUTE('ANALISE AGENTE'!$D8),0),TIME(HOUR(AH5),MINUTE(AH5),0)=TIME(HOUR('ANALISE AGENTE'!$E8),MINUTE('ANALISE AGENTE'!$E8),0)),2,IF(OR(TIME(HOUR(AH5),MINUTE(AH5),0)=TIME(HOUR('ANALISE AGENTE'!$F8),MINUTE('ANALISE AGENTE'!$F8),0),TIME(HOUR(AH5),MINUTE(AH5),0)=TIME(HOUR('ANALISE AGENTE'!$G8),MINUTE('ANALISE AGENTE'!$G8),0)),3,IF(OR(TIME(HOUR(AH5),MINUTE(AH5),0)=TIME(HOUR('ANALISE AGENTE'!$H8),MINUTE('ANALISE AGENTE'!$H8),0),TIME(HOUR(AH5),MINUTE(AH5),0)=TIME(HOUR('ANALISE AGENTE'!$I8),MINUTE('ANALISE AGENTE'!$I8),0)),2,0))))</f>
        <v>0</v>
      </c>
      <c r="AI11" s="34">
        <f>IF(OR(TIME(HOUR(AI5),MINUTE(AI5),0)=TIME(HOUR('ANALISE AGENTE'!$C8),MINUTE('ANALISE AGENTE'!$C8),0),TIME(HOUR(AI5),MINUTE(AI5),0)=TIME(HOUR('ANALISE AGENTE'!$J8),MINUTE('ANALISE AGENTE'!$J8),0)),1,IF(OR(TIME(HOUR(AI5),MINUTE(AI5),0)=TIME(HOUR('ANALISE AGENTE'!$D8),MINUTE('ANALISE AGENTE'!$D8),0),TIME(HOUR(AI5),MINUTE(AI5),0)=TIME(HOUR('ANALISE AGENTE'!$E8),MINUTE('ANALISE AGENTE'!$E8),0)),2,IF(OR(TIME(HOUR(AI5),MINUTE(AI5),0)=TIME(HOUR('ANALISE AGENTE'!$F8),MINUTE('ANALISE AGENTE'!$F8),0),TIME(HOUR(AI5),MINUTE(AI5),0)=TIME(HOUR('ANALISE AGENTE'!$G8),MINUTE('ANALISE AGENTE'!$G8),0)),3,IF(OR(TIME(HOUR(AI5),MINUTE(AI5),0)=TIME(HOUR('ANALISE AGENTE'!$H8),MINUTE('ANALISE AGENTE'!$H8),0),TIME(HOUR(AI5),MINUTE(AI5),0)=TIME(HOUR('ANALISE AGENTE'!$I8),MINUTE('ANALISE AGENTE'!$I8),0)),2,0))))</f>
        <v>0</v>
      </c>
      <c r="AJ11" s="34">
        <f>IF(OR(TIME(HOUR(AJ5),MINUTE(AJ5),0)=TIME(HOUR('ANALISE AGENTE'!$C8),MINUTE('ANALISE AGENTE'!$C8),0),TIME(HOUR(AJ5),MINUTE(AJ5),0)=TIME(HOUR('ANALISE AGENTE'!$J8),MINUTE('ANALISE AGENTE'!$J8),0)),1,IF(OR(TIME(HOUR(AJ5),MINUTE(AJ5),0)=TIME(HOUR('ANALISE AGENTE'!$D8),MINUTE('ANALISE AGENTE'!$D8),0),TIME(HOUR(AJ5),MINUTE(AJ5),0)=TIME(HOUR('ANALISE AGENTE'!$E8),MINUTE('ANALISE AGENTE'!$E8),0)),2,IF(OR(TIME(HOUR(AJ5),MINUTE(AJ5),0)=TIME(HOUR('ANALISE AGENTE'!$F8),MINUTE('ANALISE AGENTE'!$F8),0),TIME(HOUR(AJ5),MINUTE(AJ5),0)=TIME(HOUR('ANALISE AGENTE'!$G8),MINUTE('ANALISE AGENTE'!$G8),0)),3,IF(OR(TIME(HOUR(AJ5),MINUTE(AJ5),0)=TIME(HOUR('ANALISE AGENTE'!$H8),MINUTE('ANALISE AGENTE'!$H8),0),TIME(HOUR(AJ5),MINUTE(AJ5),0)=TIME(HOUR('ANALISE AGENTE'!$I8),MINUTE('ANALISE AGENTE'!$I8),0)),2,0))))</f>
        <v>0</v>
      </c>
      <c r="AK11" s="34">
        <f>IF(OR(TIME(HOUR(AK5),MINUTE(AK5),0)=TIME(HOUR('ANALISE AGENTE'!$C8),MINUTE('ANALISE AGENTE'!$C8),0),TIME(HOUR(AK5),MINUTE(AK5),0)=TIME(HOUR('ANALISE AGENTE'!$J8),MINUTE('ANALISE AGENTE'!$J8),0)),1,IF(OR(TIME(HOUR(AK5),MINUTE(AK5),0)=TIME(HOUR('ANALISE AGENTE'!$D8),MINUTE('ANALISE AGENTE'!$D8),0),TIME(HOUR(AK5),MINUTE(AK5),0)=TIME(HOUR('ANALISE AGENTE'!$E8),MINUTE('ANALISE AGENTE'!$E8),0)),2,IF(OR(TIME(HOUR(AK5),MINUTE(AK5),0)=TIME(HOUR('ANALISE AGENTE'!$F8),MINUTE('ANALISE AGENTE'!$F8),0),TIME(HOUR(AK5),MINUTE(AK5),0)=TIME(HOUR('ANALISE AGENTE'!$G8),MINUTE('ANALISE AGENTE'!$G8),0)),3,IF(OR(TIME(HOUR(AK5),MINUTE(AK5),0)=TIME(HOUR('ANALISE AGENTE'!$H8),MINUTE('ANALISE AGENTE'!$H8),0),TIME(HOUR(AK5),MINUTE(AK5),0)=TIME(HOUR('ANALISE AGENTE'!$I8),MINUTE('ANALISE AGENTE'!$I8),0)),2,0))))</f>
        <v>0</v>
      </c>
      <c r="AL11" s="34">
        <f>IF(OR(TIME(HOUR(AL5),MINUTE(AL5),0)=TIME(HOUR('ANALISE AGENTE'!$C8),MINUTE('ANALISE AGENTE'!$C8),0),TIME(HOUR(AL5),MINUTE(AL5),0)=TIME(HOUR('ANALISE AGENTE'!$J8),MINUTE('ANALISE AGENTE'!$J8),0)),1,IF(OR(TIME(HOUR(AL5),MINUTE(AL5),0)=TIME(HOUR('ANALISE AGENTE'!$D8),MINUTE('ANALISE AGENTE'!$D8),0),TIME(HOUR(AL5),MINUTE(AL5),0)=TIME(HOUR('ANALISE AGENTE'!$E8),MINUTE('ANALISE AGENTE'!$E8),0)),2,IF(OR(TIME(HOUR(AL5),MINUTE(AL5),0)=TIME(HOUR('ANALISE AGENTE'!$F8),MINUTE('ANALISE AGENTE'!$F8),0),TIME(HOUR(AL5),MINUTE(AL5),0)=TIME(HOUR('ANALISE AGENTE'!$G8),MINUTE('ANALISE AGENTE'!$G8),0)),3,IF(OR(TIME(HOUR(AL5),MINUTE(AL5),0)=TIME(HOUR('ANALISE AGENTE'!$H8),MINUTE('ANALISE AGENTE'!$H8),0),TIME(HOUR(AL5),MINUTE(AL5),0)=TIME(HOUR('ANALISE AGENTE'!$I8),MINUTE('ANALISE AGENTE'!$I8),0)),2,0))))</f>
        <v>0</v>
      </c>
      <c r="AM11" s="34">
        <f>IF(OR(TIME(HOUR(AM5),MINUTE(AM5),0)=TIME(HOUR('ANALISE AGENTE'!$C8),MINUTE('ANALISE AGENTE'!$C8),0),TIME(HOUR(AM5),MINUTE(AM5),0)=TIME(HOUR('ANALISE AGENTE'!$J8),MINUTE('ANALISE AGENTE'!$J8),0)),1,IF(OR(TIME(HOUR(AM5),MINUTE(AM5),0)=TIME(HOUR('ANALISE AGENTE'!$D8),MINUTE('ANALISE AGENTE'!$D8),0),TIME(HOUR(AM5),MINUTE(AM5),0)=TIME(HOUR('ANALISE AGENTE'!$E8),MINUTE('ANALISE AGENTE'!$E8),0)),2,IF(OR(TIME(HOUR(AM5),MINUTE(AM5),0)=TIME(HOUR('ANALISE AGENTE'!$F8),MINUTE('ANALISE AGENTE'!$F8),0),TIME(HOUR(AM5),MINUTE(AM5),0)=TIME(HOUR('ANALISE AGENTE'!$G8),MINUTE('ANALISE AGENTE'!$G8),0)),3,IF(OR(TIME(HOUR(AM5),MINUTE(AM5),0)=TIME(HOUR('ANALISE AGENTE'!$H8),MINUTE('ANALISE AGENTE'!$H8),0),TIME(HOUR(AM5),MINUTE(AM5),0)=TIME(HOUR('ANALISE AGENTE'!$I8),MINUTE('ANALISE AGENTE'!$I8),0)),2,0))))</f>
        <v>0</v>
      </c>
      <c r="AN11" s="34">
        <f>IF(OR(TIME(HOUR(AN5),MINUTE(AN5),0)=TIME(HOUR('ANALISE AGENTE'!$C8),MINUTE('ANALISE AGENTE'!$C8),0),TIME(HOUR(AN5),MINUTE(AN5),0)=TIME(HOUR('ANALISE AGENTE'!$J8),MINUTE('ANALISE AGENTE'!$J8),0)),1,IF(OR(TIME(HOUR(AN5),MINUTE(AN5),0)=TIME(HOUR('ANALISE AGENTE'!$D8),MINUTE('ANALISE AGENTE'!$D8),0),TIME(HOUR(AN5),MINUTE(AN5),0)=TIME(HOUR('ANALISE AGENTE'!$E8),MINUTE('ANALISE AGENTE'!$E8),0)),2,IF(OR(TIME(HOUR(AN5),MINUTE(AN5),0)=TIME(HOUR('ANALISE AGENTE'!$F8),MINUTE('ANALISE AGENTE'!$F8),0),TIME(HOUR(AN5),MINUTE(AN5),0)=TIME(HOUR('ANALISE AGENTE'!$G8),MINUTE('ANALISE AGENTE'!$G8),0)),3,IF(OR(TIME(HOUR(AN5),MINUTE(AN5),0)=TIME(HOUR('ANALISE AGENTE'!$H8),MINUTE('ANALISE AGENTE'!$H8),0),TIME(HOUR(AN5),MINUTE(AN5),0)=TIME(HOUR('ANALISE AGENTE'!$I8),MINUTE('ANALISE AGENTE'!$I8),0)),2,0))))</f>
        <v>0</v>
      </c>
      <c r="AO11" s="34">
        <f>IF(OR(TIME(HOUR(AO5),MINUTE(AO5),0)=TIME(HOUR('ANALISE AGENTE'!$C8),MINUTE('ANALISE AGENTE'!$C8),0),TIME(HOUR(AO5),MINUTE(AO5),0)=TIME(HOUR('ANALISE AGENTE'!$J8),MINUTE('ANALISE AGENTE'!$J8),0)),1,IF(OR(TIME(HOUR(AO5),MINUTE(AO5),0)=TIME(HOUR('ANALISE AGENTE'!$D8),MINUTE('ANALISE AGENTE'!$D8),0),TIME(HOUR(AO5),MINUTE(AO5),0)=TIME(HOUR('ANALISE AGENTE'!$E8),MINUTE('ANALISE AGENTE'!$E8),0)),2,IF(OR(TIME(HOUR(AO5),MINUTE(AO5),0)=TIME(HOUR('ANALISE AGENTE'!$F8),MINUTE('ANALISE AGENTE'!$F8),0),TIME(HOUR(AO5),MINUTE(AO5),0)=TIME(HOUR('ANALISE AGENTE'!$G8),MINUTE('ANALISE AGENTE'!$G8),0)),3,IF(OR(TIME(HOUR(AO5),MINUTE(AO5),0)=TIME(HOUR('ANALISE AGENTE'!$H8),MINUTE('ANALISE AGENTE'!$H8),0),TIME(HOUR(AO5),MINUTE(AO5),0)=TIME(HOUR('ANALISE AGENTE'!$I8),MINUTE('ANALISE AGENTE'!$I8),0)),2,0))))</f>
        <v>0</v>
      </c>
      <c r="AP11" s="34">
        <f>IF(OR(TIME(HOUR(AP5),MINUTE(AP5),0)=TIME(HOUR('ANALISE AGENTE'!$C8),MINUTE('ANALISE AGENTE'!$C8),0),TIME(HOUR(AP5),MINUTE(AP5),0)=TIME(HOUR('ANALISE AGENTE'!$J8),MINUTE('ANALISE AGENTE'!$J8),0)),1,IF(OR(TIME(HOUR(AP5),MINUTE(AP5),0)=TIME(HOUR('ANALISE AGENTE'!$D8),MINUTE('ANALISE AGENTE'!$D8),0),TIME(HOUR(AP5),MINUTE(AP5),0)=TIME(HOUR('ANALISE AGENTE'!$E8),MINUTE('ANALISE AGENTE'!$E8),0)),2,IF(OR(TIME(HOUR(AP5),MINUTE(AP5),0)=TIME(HOUR('ANALISE AGENTE'!$F8),MINUTE('ANALISE AGENTE'!$F8),0),TIME(HOUR(AP5),MINUTE(AP5),0)=TIME(HOUR('ANALISE AGENTE'!$G8),MINUTE('ANALISE AGENTE'!$G8),0)),3,IF(OR(TIME(HOUR(AP5),MINUTE(AP5),0)=TIME(HOUR('ANALISE AGENTE'!$H8),MINUTE('ANALISE AGENTE'!$H8),0),TIME(HOUR(AP5),MINUTE(AP5),0)=TIME(HOUR('ANALISE AGENTE'!$I8),MINUTE('ANALISE AGENTE'!$I8),0)),2,0))))</f>
        <v>0</v>
      </c>
      <c r="AQ11" s="34">
        <f>IF(OR(TIME(HOUR(AQ5),MINUTE(AQ5),0)=TIME(HOUR('ANALISE AGENTE'!$C8),MINUTE('ANALISE AGENTE'!$C8),0),TIME(HOUR(AQ5),MINUTE(AQ5),0)=TIME(HOUR('ANALISE AGENTE'!$J8),MINUTE('ANALISE AGENTE'!$J8),0)),1,IF(OR(TIME(HOUR(AQ5),MINUTE(AQ5),0)=TIME(HOUR('ANALISE AGENTE'!$D8),MINUTE('ANALISE AGENTE'!$D8),0),TIME(HOUR(AQ5),MINUTE(AQ5),0)=TIME(HOUR('ANALISE AGENTE'!$E8),MINUTE('ANALISE AGENTE'!$E8),0)),2,IF(OR(TIME(HOUR(AQ5),MINUTE(AQ5),0)=TIME(HOUR('ANALISE AGENTE'!$F8),MINUTE('ANALISE AGENTE'!$F8),0),TIME(HOUR(AQ5),MINUTE(AQ5),0)=TIME(HOUR('ANALISE AGENTE'!$G8),MINUTE('ANALISE AGENTE'!$G8),0)),3,IF(OR(TIME(HOUR(AQ5),MINUTE(AQ5),0)=TIME(HOUR('ANALISE AGENTE'!$H8),MINUTE('ANALISE AGENTE'!$H8),0),TIME(HOUR(AQ5),MINUTE(AQ5),0)=TIME(HOUR('ANALISE AGENTE'!$I8),MINUTE('ANALISE AGENTE'!$I8),0)),2,0))))</f>
        <v>0</v>
      </c>
      <c r="AR11" s="34">
        <f>IF(OR(TIME(HOUR(AR5),MINUTE(AR5),0)=TIME(HOUR('ANALISE AGENTE'!$C8),MINUTE('ANALISE AGENTE'!$C8),0),TIME(HOUR(AR5),MINUTE(AR5),0)=TIME(HOUR('ANALISE AGENTE'!$J8),MINUTE('ANALISE AGENTE'!$J8),0)),1,IF(OR(TIME(HOUR(AR5),MINUTE(AR5),0)=TIME(HOUR('ANALISE AGENTE'!$D8),MINUTE('ANALISE AGENTE'!$D8),0),TIME(HOUR(AR5),MINUTE(AR5),0)=TIME(HOUR('ANALISE AGENTE'!$E8),MINUTE('ANALISE AGENTE'!$E8),0)),2,IF(OR(TIME(HOUR(AR5),MINUTE(AR5),0)=TIME(HOUR('ANALISE AGENTE'!$F8),MINUTE('ANALISE AGENTE'!$F8),0),TIME(HOUR(AR5),MINUTE(AR5),0)=TIME(HOUR('ANALISE AGENTE'!$G8),MINUTE('ANALISE AGENTE'!$G8),0)),3,IF(OR(TIME(HOUR(AR5),MINUTE(AR5),0)=TIME(HOUR('ANALISE AGENTE'!$H8),MINUTE('ANALISE AGENTE'!$H8),0),TIME(HOUR(AR5),MINUTE(AR5),0)=TIME(HOUR('ANALISE AGENTE'!$I8),MINUTE('ANALISE AGENTE'!$I8),0)),2,0))))</f>
        <v>0</v>
      </c>
      <c r="AS11" s="34">
        <f>IF(OR(TIME(HOUR(AS5),MINUTE(AS5),0)=TIME(HOUR('ANALISE AGENTE'!$C8),MINUTE('ANALISE AGENTE'!$C8),0),TIME(HOUR(AS5),MINUTE(AS5),0)=TIME(HOUR('ANALISE AGENTE'!$J8),MINUTE('ANALISE AGENTE'!$J8),0)),1,IF(OR(TIME(HOUR(AS5),MINUTE(AS5),0)=TIME(HOUR('ANALISE AGENTE'!$D8),MINUTE('ANALISE AGENTE'!$D8),0),TIME(HOUR(AS5),MINUTE(AS5),0)=TIME(HOUR('ANALISE AGENTE'!$E8),MINUTE('ANALISE AGENTE'!$E8),0)),2,IF(OR(TIME(HOUR(AS5),MINUTE(AS5),0)=TIME(HOUR('ANALISE AGENTE'!$F8),MINUTE('ANALISE AGENTE'!$F8),0),TIME(HOUR(AS5),MINUTE(AS5),0)=TIME(HOUR('ANALISE AGENTE'!$G8),MINUTE('ANALISE AGENTE'!$G8),0)),3,IF(OR(TIME(HOUR(AS5),MINUTE(AS5),0)=TIME(HOUR('ANALISE AGENTE'!$H8),MINUTE('ANALISE AGENTE'!$H8),0),TIME(HOUR(AS5),MINUTE(AS5),0)=TIME(HOUR('ANALISE AGENTE'!$I8),MINUTE('ANALISE AGENTE'!$I8),0)),2,0))))</f>
        <v>0</v>
      </c>
      <c r="AT11" s="34">
        <f>IF(OR(TIME(HOUR(AT5),MINUTE(AT5),0)=TIME(HOUR('ANALISE AGENTE'!$C8),MINUTE('ANALISE AGENTE'!$C8),0),TIME(HOUR(AT5),MINUTE(AT5),0)=TIME(HOUR('ANALISE AGENTE'!$J8),MINUTE('ANALISE AGENTE'!$J8),0)),1,IF(OR(TIME(HOUR(AT5),MINUTE(AT5),0)=TIME(HOUR('ANALISE AGENTE'!$D8),MINUTE('ANALISE AGENTE'!$D8),0),TIME(HOUR(AT5),MINUTE(AT5),0)=TIME(HOUR('ANALISE AGENTE'!$E8),MINUTE('ANALISE AGENTE'!$E8),0)),2,IF(OR(TIME(HOUR(AT5),MINUTE(AT5),0)=TIME(HOUR('ANALISE AGENTE'!$F8),MINUTE('ANALISE AGENTE'!$F8),0),TIME(HOUR(AT5),MINUTE(AT5),0)=TIME(HOUR('ANALISE AGENTE'!$G8),MINUTE('ANALISE AGENTE'!$G8),0)),3,IF(OR(TIME(HOUR(AT5),MINUTE(AT5),0)=TIME(HOUR('ANALISE AGENTE'!$H8),MINUTE('ANALISE AGENTE'!$H8),0),TIME(HOUR(AT5),MINUTE(AT5),0)=TIME(HOUR('ANALISE AGENTE'!$I8),MINUTE('ANALISE AGENTE'!$I8),0)),2,0))))</f>
        <v>0</v>
      </c>
      <c r="AU11" s="34">
        <f>IF(OR(TIME(HOUR(AU5),MINUTE(AU5),0)=TIME(HOUR('ANALISE AGENTE'!$C8),MINUTE('ANALISE AGENTE'!$C8),0),TIME(HOUR(AU5),MINUTE(AU5),0)=TIME(HOUR('ANALISE AGENTE'!$J8),MINUTE('ANALISE AGENTE'!$J8),0)),1,IF(OR(TIME(HOUR(AU5),MINUTE(AU5),0)=TIME(HOUR('ANALISE AGENTE'!$D8),MINUTE('ANALISE AGENTE'!$D8),0),TIME(HOUR(AU5),MINUTE(AU5),0)=TIME(HOUR('ANALISE AGENTE'!$E8),MINUTE('ANALISE AGENTE'!$E8),0)),2,IF(OR(TIME(HOUR(AU5),MINUTE(AU5),0)=TIME(HOUR('ANALISE AGENTE'!$F8),MINUTE('ANALISE AGENTE'!$F8),0),TIME(HOUR(AU5),MINUTE(AU5),0)=TIME(HOUR('ANALISE AGENTE'!$G8),MINUTE('ANALISE AGENTE'!$G8),0)),3,IF(OR(TIME(HOUR(AU5),MINUTE(AU5),0)=TIME(HOUR('ANALISE AGENTE'!$H8),MINUTE('ANALISE AGENTE'!$H8),0),TIME(HOUR(AU5),MINUTE(AU5),0)=TIME(HOUR('ANALISE AGENTE'!$I8),MINUTE('ANALISE AGENTE'!$I8),0)),2,0))))</f>
        <v>0</v>
      </c>
      <c r="AV11" s="34">
        <f>IF(OR(TIME(HOUR(AV5),MINUTE(AV5),0)=TIME(HOUR('ANALISE AGENTE'!$C8),MINUTE('ANALISE AGENTE'!$C8),0),TIME(HOUR(AV5),MINUTE(AV5),0)=TIME(HOUR('ANALISE AGENTE'!$J8),MINUTE('ANALISE AGENTE'!$J8),0)),1,IF(OR(TIME(HOUR(AV5),MINUTE(AV5),0)=TIME(HOUR('ANALISE AGENTE'!$D8),MINUTE('ANALISE AGENTE'!$D8),0),TIME(HOUR(AV5),MINUTE(AV5),0)=TIME(HOUR('ANALISE AGENTE'!$E8),MINUTE('ANALISE AGENTE'!$E8),0)),2,IF(OR(TIME(HOUR(AV5),MINUTE(AV5),0)=TIME(HOUR('ANALISE AGENTE'!$F8),MINUTE('ANALISE AGENTE'!$F8),0),TIME(HOUR(AV5),MINUTE(AV5),0)=TIME(HOUR('ANALISE AGENTE'!$G8),MINUTE('ANALISE AGENTE'!$G8),0)),3,IF(OR(TIME(HOUR(AV5),MINUTE(AV5),0)=TIME(HOUR('ANALISE AGENTE'!$H8),MINUTE('ANALISE AGENTE'!$H8),0),TIME(HOUR(AV5),MINUTE(AV5),0)=TIME(HOUR('ANALISE AGENTE'!$I8),MINUTE('ANALISE AGENTE'!$I8),0)),2,0))))</f>
        <v>0</v>
      </c>
      <c r="AW11" s="34">
        <f>IF(OR(TIME(HOUR(AW5),MINUTE(AW5),0)=TIME(HOUR('ANALISE AGENTE'!$C8),MINUTE('ANALISE AGENTE'!$C8),0),TIME(HOUR(AW5),MINUTE(AW5),0)=TIME(HOUR('ANALISE AGENTE'!$J8),MINUTE('ANALISE AGENTE'!$J8),0)),1,IF(OR(TIME(HOUR(AW5),MINUTE(AW5),0)=TIME(HOUR('ANALISE AGENTE'!$D8),MINUTE('ANALISE AGENTE'!$D8),0),TIME(HOUR(AW5),MINUTE(AW5),0)=TIME(HOUR('ANALISE AGENTE'!$E8),MINUTE('ANALISE AGENTE'!$E8),0)),2,IF(OR(TIME(HOUR(AW5),MINUTE(AW5),0)=TIME(HOUR('ANALISE AGENTE'!$F8),MINUTE('ANALISE AGENTE'!$F8),0),TIME(HOUR(AW5),MINUTE(AW5),0)=TIME(HOUR('ANALISE AGENTE'!$G8),MINUTE('ANALISE AGENTE'!$G8),0)),3,IF(OR(TIME(HOUR(AW5),MINUTE(AW5),0)=TIME(HOUR('ANALISE AGENTE'!$H8),MINUTE('ANALISE AGENTE'!$H8),0),TIME(HOUR(AW5),MINUTE(AW5),0)=TIME(HOUR('ANALISE AGENTE'!$I8),MINUTE('ANALISE AGENTE'!$I8),0)),2,0))))</f>
        <v>0</v>
      </c>
      <c r="AX11" s="34">
        <f>IF(OR(TIME(HOUR(AX5),MINUTE(AX5),0)=TIME(HOUR('ANALISE AGENTE'!$C8),MINUTE('ANALISE AGENTE'!$C8),0),TIME(HOUR(AX5),MINUTE(AX5),0)=TIME(HOUR('ANALISE AGENTE'!$J8),MINUTE('ANALISE AGENTE'!$J8),0)),1,IF(OR(TIME(HOUR(AX5),MINUTE(AX5),0)=TIME(HOUR('ANALISE AGENTE'!$D8),MINUTE('ANALISE AGENTE'!$D8),0),TIME(HOUR(AX5),MINUTE(AX5),0)=TIME(HOUR('ANALISE AGENTE'!$E8),MINUTE('ANALISE AGENTE'!$E8),0)),2,IF(OR(TIME(HOUR(AX5),MINUTE(AX5),0)=TIME(HOUR('ANALISE AGENTE'!$F8),MINUTE('ANALISE AGENTE'!$F8),0),TIME(HOUR(AX5),MINUTE(AX5),0)=TIME(HOUR('ANALISE AGENTE'!$G8),MINUTE('ANALISE AGENTE'!$G8),0)),3,IF(OR(TIME(HOUR(AX5),MINUTE(AX5),0)=TIME(HOUR('ANALISE AGENTE'!$H8),MINUTE('ANALISE AGENTE'!$H8),0),TIME(HOUR(AX5),MINUTE(AX5),0)=TIME(HOUR('ANALISE AGENTE'!$I8),MINUTE('ANALISE AGENTE'!$I8),0)),2,0))))</f>
        <v>0</v>
      </c>
      <c r="AY11" s="34">
        <f>IF(OR(TIME(HOUR(AY5),MINUTE(AY5),0)=TIME(HOUR('ANALISE AGENTE'!$C8),MINUTE('ANALISE AGENTE'!$C8),0),TIME(HOUR(AY5),MINUTE(AY5),0)=TIME(HOUR('ANALISE AGENTE'!$J8),MINUTE('ANALISE AGENTE'!$J8),0)),1,IF(OR(TIME(HOUR(AY5),MINUTE(AY5),0)=TIME(HOUR('ANALISE AGENTE'!$D8),MINUTE('ANALISE AGENTE'!$D8),0),TIME(HOUR(AY5),MINUTE(AY5),0)=TIME(HOUR('ANALISE AGENTE'!$E8),MINUTE('ANALISE AGENTE'!$E8),0)),2,IF(OR(TIME(HOUR(AY5),MINUTE(AY5),0)=TIME(HOUR('ANALISE AGENTE'!$F8),MINUTE('ANALISE AGENTE'!$F8),0),TIME(HOUR(AY5),MINUTE(AY5),0)=TIME(HOUR('ANALISE AGENTE'!$G8),MINUTE('ANALISE AGENTE'!$G8),0)),3,IF(OR(TIME(HOUR(AY5),MINUTE(AY5),0)=TIME(HOUR('ANALISE AGENTE'!$H8),MINUTE('ANALISE AGENTE'!$H8),0),TIME(HOUR(AY5),MINUTE(AY5),0)=TIME(HOUR('ANALISE AGENTE'!$I8),MINUTE('ANALISE AGENTE'!$I8),0)),2,0))))</f>
        <v>0</v>
      </c>
      <c r="AZ11" s="34">
        <f>IF(OR(TIME(HOUR(AZ5),MINUTE(AZ5),0)=TIME(HOUR('ANALISE AGENTE'!$C8),MINUTE('ANALISE AGENTE'!$C8),0),TIME(HOUR(AZ5),MINUTE(AZ5),0)=TIME(HOUR('ANALISE AGENTE'!$J8),MINUTE('ANALISE AGENTE'!$J8),0)),1,IF(OR(TIME(HOUR(AZ5),MINUTE(AZ5),0)=TIME(HOUR('ANALISE AGENTE'!$D8),MINUTE('ANALISE AGENTE'!$D8),0),TIME(HOUR(AZ5),MINUTE(AZ5),0)=TIME(HOUR('ANALISE AGENTE'!$E8),MINUTE('ANALISE AGENTE'!$E8),0)),2,IF(OR(TIME(HOUR(AZ5),MINUTE(AZ5),0)=TIME(HOUR('ANALISE AGENTE'!$F8),MINUTE('ANALISE AGENTE'!$F8),0),TIME(HOUR(AZ5),MINUTE(AZ5),0)=TIME(HOUR('ANALISE AGENTE'!$G8),MINUTE('ANALISE AGENTE'!$G8),0)),3,IF(OR(TIME(HOUR(AZ5),MINUTE(AZ5),0)=TIME(HOUR('ANALISE AGENTE'!$H8),MINUTE('ANALISE AGENTE'!$H8),0),TIME(HOUR(AZ5),MINUTE(AZ5),0)=TIME(HOUR('ANALISE AGENTE'!$I8),MINUTE('ANALISE AGENTE'!$I8),0)),2,0))))</f>
        <v>0</v>
      </c>
      <c r="BA11" s="34">
        <f>IF(OR(TIME(HOUR(BA5),MINUTE(BA5),0)=TIME(HOUR('ANALISE AGENTE'!$C8),MINUTE('ANALISE AGENTE'!$C8),0),TIME(HOUR(BA5),MINUTE(BA5),0)=TIME(HOUR('ANALISE AGENTE'!$J8),MINUTE('ANALISE AGENTE'!$J8),0)),1,IF(OR(TIME(HOUR(BA5),MINUTE(BA5),0)=TIME(HOUR('ANALISE AGENTE'!$D8),MINUTE('ANALISE AGENTE'!$D8),0),TIME(HOUR(BA5),MINUTE(BA5),0)=TIME(HOUR('ANALISE AGENTE'!$E8),MINUTE('ANALISE AGENTE'!$E8),0)),2,IF(OR(TIME(HOUR(BA5),MINUTE(BA5),0)=TIME(HOUR('ANALISE AGENTE'!$F8),MINUTE('ANALISE AGENTE'!$F8),0),TIME(HOUR(BA5),MINUTE(BA5),0)=TIME(HOUR('ANALISE AGENTE'!$G8),MINUTE('ANALISE AGENTE'!$G8),0)),3,IF(OR(TIME(HOUR(BA5),MINUTE(BA5),0)=TIME(HOUR('ANALISE AGENTE'!$H8),MINUTE('ANALISE AGENTE'!$H8),0),TIME(HOUR(BA5),MINUTE(BA5),0)=TIME(HOUR('ANALISE AGENTE'!$I8),MINUTE('ANALISE AGENTE'!$I8),0)),2,0))))</f>
        <v>0</v>
      </c>
      <c r="BB11" s="34">
        <f>IF(OR(TIME(HOUR(BB5),MINUTE(BB5),0)=TIME(HOUR('ANALISE AGENTE'!$C8),MINUTE('ANALISE AGENTE'!$C8),0),TIME(HOUR(BB5),MINUTE(BB5),0)=TIME(HOUR('ANALISE AGENTE'!$J8),MINUTE('ANALISE AGENTE'!$J8),0)),1,IF(OR(TIME(HOUR(BB5),MINUTE(BB5),0)=TIME(HOUR('ANALISE AGENTE'!$D8),MINUTE('ANALISE AGENTE'!$D8),0),TIME(HOUR(BB5),MINUTE(BB5),0)=TIME(HOUR('ANALISE AGENTE'!$E8),MINUTE('ANALISE AGENTE'!$E8),0)),2,IF(OR(TIME(HOUR(BB5),MINUTE(BB5),0)=TIME(HOUR('ANALISE AGENTE'!$F8),MINUTE('ANALISE AGENTE'!$F8),0),TIME(HOUR(BB5),MINUTE(BB5),0)=TIME(HOUR('ANALISE AGENTE'!$G8),MINUTE('ANALISE AGENTE'!$G8),0)),3,IF(OR(TIME(HOUR(BB5),MINUTE(BB5),0)=TIME(HOUR('ANALISE AGENTE'!$H8),MINUTE('ANALISE AGENTE'!$H8),0),TIME(HOUR(BB5),MINUTE(BB5),0)=TIME(HOUR('ANALISE AGENTE'!$I8),MINUTE('ANALISE AGENTE'!$I8),0)),2,0))))</f>
        <v>0</v>
      </c>
      <c r="BC11" s="34">
        <f>IF(OR(TIME(HOUR(BC5),MINUTE(BC5),0)=TIME(HOUR('ANALISE AGENTE'!$C8),MINUTE('ANALISE AGENTE'!$C8),0),TIME(HOUR(BC5),MINUTE(BC5),0)=TIME(HOUR('ANALISE AGENTE'!$J8),MINUTE('ANALISE AGENTE'!$J8),0)),1,IF(OR(TIME(HOUR(BC5),MINUTE(BC5),0)=TIME(HOUR('ANALISE AGENTE'!$D8),MINUTE('ANALISE AGENTE'!$D8),0),TIME(HOUR(BC5),MINUTE(BC5),0)=TIME(HOUR('ANALISE AGENTE'!$E8),MINUTE('ANALISE AGENTE'!$E8),0)),2,IF(OR(TIME(HOUR(BC5),MINUTE(BC5),0)=TIME(HOUR('ANALISE AGENTE'!$F8),MINUTE('ANALISE AGENTE'!$F8),0),TIME(HOUR(BC5),MINUTE(BC5),0)=TIME(HOUR('ANALISE AGENTE'!$G8),MINUTE('ANALISE AGENTE'!$G8),0)),3,IF(OR(TIME(HOUR(BC5),MINUTE(BC5),0)=TIME(HOUR('ANALISE AGENTE'!$H8),MINUTE('ANALISE AGENTE'!$H8),0),TIME(HOUR(BC5),MINUTE(BC5),0)=TIME(HOUR('ANALISE AGENTE'!$I8),MINUTE('ANALISE AGENTE'!$I8),0)),2,0))))</f>
        <v>0</v>
      </c>
      <c r="BD11" s="34">
        <f>IF(OR(TIME(HOUR(BD5),MINUTE(BD5),0)=TIME(HOUR('ANALISE AGENTE'!$C8),MINUTE('ANALISE AGENTE'!$C8),0),TIME(HOUR(BD5),MINUTE(BD5),0)=TIME(HOUR('ANALISE AGENTE'!$J8),MINUTE('ANALISE AGENTE'!$J8),0)),1,IF(OR(TIME(HOUR(BD5),MINUTE(BD5),0)=TIME(HOUR('ANALISE AGENTE'!$D8),MINUTE('ANALISE AGENTE'!$D8),0),TIME(HOUR(BD5),MINUTE(BD5),0)=TIME(HOUR('ANALISE AGENTE'!$E8),MINUTE('ANALISE AGENTE'!$E8),0)),2,IF(OR(TIME(HOUR(BD5),MINUTE(BD5),0)=TIME(HOUR('ANALISE AGENTE'!$F8),MINUTE('ANALISE AGENTE'!$F8),0),TIME(HOUR(BD5),MINUTE(BD5),0)=TIME(HOUR('ANALISE AGENTE'!$G8),MINUTE('ANALISE AGENTE'!$G8),0)),3,IF(OR(TIME(HOUR(BD5),MINUTE(BD5),0)=TIME(HOUR('ANALISE AGENTE'!$H8),MINUTE('ANALISE AGENTE'!$H8),0),TIME(HOUR(BD5),MINUTE(BD5),0)=TIME(HOUR('ANALISE AGENTE'!$I8),MINUTE('ANALISE AGENTE'!$I8),0)),2,0))))</f>
        <v>0</v>
      </c>
      <c r="BE11" s="34">
        <f>IF(OR(TIME(HOUR(BE5),MINUTE(BE5),0)=TIME(HOUR('ANALISE AGENTE'!$C8),MINUTE('ANALISE AGENTE'!$C8),0),TIME(HOUR(BE5),MINUTE(BE5),0)=TIME(HOUR('ANALISE AGENTE'!$J8),MINUTE('ANALISE AGENTE'!$J8),0)),1,IF(OR(TIME(HOUR(BE5),MINUTE(BE5),0)=TIME(HOUR('ANALISE AGENTE'!$D8),MINUTE('ANALISE AGENTE'!$D8),0),TIME(HOUR(BE5),MINUTE(BE5),0)=TIME(HOUR('ANALISE AGENTE'!$E8),MINUTE('ANALISE AGENTE'!$E8),0)),2,IF(OR(TIME(HOUR(BE5),MINUTE(BE5),0)=TIME(HOUR('ANALISE AGENTE'!$F8),MINUTE('ANALISE AGENTE'!$F8),0),TIME(HOUR(BE5),MINUTE(BE5),0)=TIME(HOUR('ANALISE AGENTE'!$G8),MINUTE('ANALISE AGENTE'!$G8),0)),3,IF(OR(TIME(HOUR(BE5),MINUTE(BE5),0)=TIME(HOUR('ANALISE AGENTE'!$H8),MINUTE('ANALISE AGENTE'!$H8),0),TIME(HOUR(BE5),MINUTE(BE5),0)=TIME(HOUR('ANALISE AGENTE'!$I8),MINUTE('ANALISE AGENTE'!$I8),0)),2,0))))</f>
        <v>0</v>
      </c>
      <c r="BF11" s="34">
        <f>IF(OR(TIME(HOUR(BF5),MINUTE(BF5),0)=TIME(HOUR('ANALISE AGENTE'!$C8),MINUTE('ANALISE AGENTE'!$C8),0),TIME(HOUR(BF5),MINUTE(BF5),0)=TIME(HOUR('ANALISE AGENTE'!$J8),MINUTE('ANALISE AGENTE'!$J8),0)),1,IF(OR(TIME(HOUR(BF5),MINUTE(BF5),0)=TIME(HOUR('ANALISE AGENTE'!$D8),MINUTE('ANALISE AGENTE'!$D8),0),TIME(HOUR(BF5),MINUTE(BF5),0)=TIME(HOUR('ANALISE AGENTE'!$E8),MINUTE('ANALISE AGENTE'!$E8),0)),2,IF(OR(TIME(HOUR(BF5),MINUTE(BF5),0)=TIME(HOUR('ANALISE AGENTE'!$F8),MINUTE('ANALISE AGENTE'!$F8),0),TIME(HOUR(BF5),MINUTE(BF5),0)=TIME(HOUR('ANALISE AGENTE'!$G8),MINUTE('ANALISE AGENTE'!$G8),0)),3,IF(OR(TIME(HOUR(BF5),MINUTE(BF5),0)=TIME(HOUR('ANALISE AGENTE'!$H8),MINUTE('ANALISE AGENTE'!$H8),0),TIME(HOUR(BF5),MINUTE(BF5),0)=TIME(HOUR('ANALISE AGENTE'!$I8),MINUTE('ANALISE AGENTE'!$I8),0)),2,0))))</f>
        <v>0</v>
      </c>
      <c r="BG11" s="34">
        <f>IF(OR(TIME(HOUR(BG5),MINUTE(BG5),0)=TIME(HOUR('ANALISE AGENTE'!$C8),MINUTE('ANALISE AGENTE'!$C8),0),TIME(HOUR(BG5),MINUTE(BG5),0)=TIME(HOUR('ANALISE AGENTE'!$J8),MINUTE('ANALISE AGENTE'!$J8),0)),1,IF(OR(TIME(HOUR(BG5),MINUTE(BG5),0)=TIME(HOUR('ANALISE AGENTE'!$D8),MINUTE('ANALISE AGENTE'!$D8),0),TIME(HOUR(BG5),MINUTE(BG5),0)=TIME(HOUR('ANALISE AGENTE'!$E8),MINUTE('ANALISE AGENTE'!$E8),0)),2,IF(OR(TIME(HOUR(BG5),MINUTE(BG5),0)=TIME(HOUR('ANALISE AGENTE'!$F8),MINUTE('ANALISE AGENTE'!$F8),0),TIME(HOUR(BG5),MINUTE(BG5),0)=TIME(HOUR('ANALISE AGENTE'!$G8),MINUTE('ANALISE AGENTE'!$G8),0)),3,IF(OR(TIME(HOUR(BG5),MINUTE(BG5),0)=TIME(HOUR('ANALISE AGENTE'!$H8),MINUTE('ANALISE AGENTE'!$H8),0),TIME(HOUR(BG5),MINUTE(BG5),0)=TIME(HOUR('ANALISE AGENTE'!$I8),MINUTE('ANALISE AGENTE'!$I8),0)),2,0))))</f>
        <v>0</v>
      </c>
      <c r="BH11" s="34">
        <f>IF(OR(TIME(HOUR(BH5),MINUTE(BH5),0)=TIME(HOUR('ANALISE AGENTE'!$C8),MINUTE('ANALISE AGENTE'!$C8),0),TIME(HOUR(BH5),MINUTE(BH5),0)=TIME(HOUR('ANALISE AGENTE'!$J8),MINUTE('ANALISE AGENTE'!$J8),0)),1,IF(OR(TIME(HOUR(BH5),MINUTE(BH5),0)=TIME(HOUR('ANALISE AGENTE'!$D8),MINUTE('ANALISE AGENTE'!$D8),0),TIME(HOUR(BH5),MINUTE(BH5),0)=TIME(HOUR('ANALISE AGENTE'!$E8),MINUTE('ANALISE AGENTE'!$E8),0)),2,IF(OR(TIME(HOUR(BH5),MINUTE(BH5),0)=TIME(HOUR('ANALISE AGENTE'!$F8),MINUTE('ANALISE AGENTE'!$F8),0),TIME(HOUR(BH5),MINUTE(BH5),0)=TIME(HOUR('ANALISE AGENTE'!$G8),MINUTE('ANALISE AGENTE'!$G8),0)),3,IF(OR(TIME(HOUR(BH5),MINUTE(BH5),0)=TIME(HOUR('ANALISE AGENTE'!$H8),MINUTE('ANALISE AGENTE'!$H8),0),TIME(HOUR(BH5),MINUTE(BH5),0)=TIME(HOUR('ANALISE AGENTE'!$I8),MINUTE('ANALISE AGENTE'!$I8),0)),2,0))))</f>
        <v>0</v>
      </c>
      <c r="BI11" s="34">
        <f>IF(OR(TIME(HOUR(BI5),MINUTE(BI5),0)=TIME(HOUR('ANALISE AGENTE'!$C8),MINUTE('ANALISE AGENTE'!$C8),0),TIME(HOUR(BI5),MINUTE(BI5),0)=TIME(HOUR('ANALISE AGENTE'!$J8),MINUTE('ANALISE AGENTE'!$J8),0)),1,IF(OR(TIME(HOUR(BI5),MINUTE(BI5),0)=TIME(HOUR('ANALISE AGENTE'!$D8),MINUTE('ANALISE AGENTE'!$D8),0),TIME(HOUR(BI5),MINUTE(BI5),0)=TIME(HOUR('ANALISE AGENTE'!$E8),MINUTE('ANALISE AGENTE'!$E8),0)),2,IF(OR(TIME(HOUR(BI5),MINUTE(BI5),0)=TIME(HOUR('ANALISE AGENTE'!$F8),MINUTE('ANALISE AGENTE'!$F8),0),TIME(HOUR(BI5),MINUTE(BI5),0)=TIME(HOUR('ANALISE AGENTE'!$G8),MINUTE('ANALISE AGENTE'!$G8),0)),3,IF(OR(TIME(HOUR(BI5),MINUTE(BI5),0)=TIME(HOUR('ANALISE AGENTE'!$H8),MINUTE('ANALISE AGENTE'!$H8),0),TIME(HOUR(BI5),MINUTE(BI5),0)=TIME(HOUR('ANALISE AGENTE'!$I8),MINUTE('ANALISE AGENTE'!$I8),0)),2,0))))</f>
        <v>0</v>
      </c>
      <c r="BJ11" s="34">
        <f>IF(OR(TIME(HOUR(BJ5),MINUTE(BJ5),0)=TIME(HOUR('ANALISE AGENTE'!$C8),MINUTE('ANALISE AGENTE'!$C8),0),TIME(HOUR(BJ5),MINUTE(BJ5),0)=TIME(HOUR('ANALISE AGENTE'!$J8),MINUTE('ANALISE AGENTE'!$J8),0)),1,IF(OR(TIME(HOUR(BJ5),MINUTE(BJ5),0)=TIME(HOUR('ANALISE AGENTE'!$D8),MINUTE('ANALISE AGENTE'!$D8),0),TIME(HOUR(BJ5),MINUTE(BJ5),0)=TIME(HOUR('ANALISE AGENTE'!$E8),MINUTE('ANALISE AGENTE'!$E8),0)),2,IF(OR(TIME(HOUR(BJ5),MINUTE(BJ5),0)=TIME(HOUR('ANALISE AGENTE'!$F8),MINUTE('ANALISE AGENTE'!$F8),0),TIME(HOUR(BJ5),MINUTE(BJ5),0)=TIME(HOUR('ANALISE AGENTE'!$G8),MINUTE('ANALISE AGENTE'!$G8),0)),3,IF(OR(TIME(HOUR(BJ5),MINUTE(BJ5),0)=TIME(HOUR('ANALISE AGENTE'!$H8),MINUTE('ANALISE AGENTE'!$H8),0),TIME(HOUR(BJ5),MINUTE(BJ5),0)=TIME(HOUR('ANALISE AGENTE'!$I8),MINUTE('ANALISE AGENTE'!$I8),0)),2,0))))</f>
        <v>0</v>
      </c>
      <c r="BK11" s="34">
        <f>IF(OR(TIME(HOUR(BK5),MINUTE(BK5),0)=TIME(HOUR('ANALISE AGENTE'!$C8),MINUTE('ANALISE AGENTE'!$C8),0),TIME(HOUR(BK5),MINUTE(BK5),0)=TIME(HOUR('ANALISE AGENTE'!$J8),MINUTE('ANALISE AGENTE'!$J8),0)),1,IF(OR(TIME(HOUR(BK5),MINUTE(BK5),0)=TIME(HOUR('ANALISE AGENTE'!$D8),MINUTE('ANALISE AGENTE'!$D8),0),TIME(HOUR(BK5),MINUTE(BK5),0)=TIME(HOUR('ANALISE AGENTE'!$E8),MINUTE('ANALISE AGENTE'!$E8),0)),2,IF(OR(TIME(HOUR(BK5),MINUTE(BK5),0)=TIME(HOUR('ANALISE AGENTE'!$F8),MINUTE('ANALISE AGENTE'!$F8),0),TIME(HOUR(BK5),MINUTE(BK5),0)=TIME(HOUR('ANALISE AGENTE'!$G8),MINUTE('ANALISE AGENTE'!$G8),0)),3,IF(OR(TIME(HOUR(BK5),MINUTE(BK5),0)=TIME(HOUR('ANALISE AGENTE'!$H8),MINUTE('ANALISE AGENTE'!$H8),0),TIME(HOUR(BK5),MINUTE(BK5),0)=TIME(HOUR('ANALISE AGENTE'!$I8),MINUTE('ANALISE AGENTE'!$I8),0)),2,0))))</f>
        <v>0</v>
      </c>
      <c r="BL11" s="34">
        <f>IF(OR(TIME(HOUR(BL5),MINUTE(BL5),0)=TIME(HOUR('ANALISE AGENTE'!$C8),MINUTE('ANALISE AGENTE'!$C8),0),TIME(HOUR(BL5),MINUTE(BL5),0)=TIME(HOUR('ANALISE AGENTE'!$J8),MINUTE('ANALISE AGENTE'!$J8),0)),1,IF(OR(TIME(HOUR(BL5),MINUTE(BL5),0)=TIME(HOUR('ANALISE AGENTE'!$D8),MINUTE('ANALISE AGENTE'!$D8),0),TIME(HOUR(BL5),MINUTE(BL5),0)=TIME(HOUR('ANALISE AGENTE'!$E8),MINUTE('ANALISE AGENTE'!$E8),0)),2,IF(OR(TIME(HOUR(BL5),MINUTE(BL5),0)=TIME(HOUR('ANALISE AGENTE'!$F8),MINUTE('ANALISE AGENTE'!$F8),0),TIME(HOUR(BL5),MINUTE(BL5),0)=TIME(HOUR('ANALISE AGENTE'!$G8),MINUTE('ANALISE AGENTE'!$G8),0)),3,IF(OR(TIME(HOUR(BL5),MINUTE(BL5),0)=TIME(HOUR('ANALISE AGENTE'!$H8),MINUTE('ANALISE AGENTE'!$H8),0),TIME(HOUR(BL5),MINUTE(BL5),0)=TIME(HOUR('ANALISE AGENTE'!$I8),MINUTE('ANALISE AGENTE'!$I8),0)),2,0))))</f>
        <v>0</v>
      </c>
      <c r="BM11" s="34">
        <f>IF(OR(TIME(HOUR(BM5),MINUTE(BM5),0)=TIME(HOUR('ANALISE AGENTE'!$C8),MINUTE('ANALISE AGENTE'!$C8),0),TIME(HOUR(BM5),MINUTE(BM5),0)=TIME(HOUR('ANALISE AGENTE'!$J8),MINUTE('ANALISE AGENTE'!$J8),0)),1,IF(OR(TIME(HOUR(BM5),MINUTE(BM5),0)=TIME(HOUR('ANALISE AGENTE'!$D8),MINUTE('ANALISE AGENTE'!$D8),0),TIME(HOUR(BM5),MINUTE(BM5),0)=TIME(HOUR('ANALISE AGENTE'!$E8),MINUTE('ANALISE AGENTE'!$E8),0)),2,IF(OR(TIME(HOUR(BM5),MINUTE(BM5),0)=TIME(HOUR('ANALISE AGENTE'!$F8),MINUTE('ANALISE AGENTE'!$F8),0),TIME(HOUR(BM5),MINUTE(BM5),0)=TIME(HOUR('ANALISE AGENTE'!$G8),MINUTE('ANALISE AGENTE'!$G8),0)),3,IF(OR(TIME(HOUR(BM5),MINUTE(BM5),0)=TIME(HOUR('ANALISE AGENTE'!$H8),MINUTE('ANALISE AGENTE'!$H8),0),TIME(HOUR(BM5),MINUTE(BM5),0)=TIME(HOUR('ANALISE AGENTE'!$I8),MINUTE('ANALISE AGENTE'!$I8),0)),2,0))))</f>
        <v>0</v>
      </c>
      <c r="BN11" s="34">
        <f>IF(OR(TIME(HOUR(BN5),MINUTE(BN5),0)=TIME(HOUR('ANALISE AGENTE'!$C8),MINUTE('ANALISE AGENTE'!$C8),0),TIME(HOUR(BN5),MINUTE(BN5),0)=TIME(HOUR('ANALISE AGENTE'!$J8),MINUTE('ANALISE AGENTE'!$J8),0)),1,IF(OR(TIME(HOUR(BN5),MINUTE(BN5),0)=TIME(HOUR('ANALISE AGENTE'!$D8),MINUTE('ANALISE AGENTE'!$D8),0),TIME(HOUR(BN5),MINUTE(BN5),0)=TIME(HOUR('ANALISE AGENTE'!$E8),MINUTE('ANALISE AGENTE'!$E8),0)),2,IF(OR(TIME(HOUR(BN5),MINUTE(BN5),0)=TIME(HOUR('ANALISE AGENTE'!$F8),MINUTE('ANALISE AGENTE'!$F8),0),TIME(HOUR(BN5),MINUTE(BN5),0)=TIME(HOUR('ANALISE AGENTE'!$G8),MINUTE('ANALISE AGENTE'!$G8),0)),3,IF(OR(TIME(HOUR(BN5),MINUTE(BN5),0)=TIME(HOUR('ANALISE AGENTE'!$H8),MINUTE('ANALISE AGENTE'!$H8),0),TIME(HOUR(BN5),MINUTE(BN5),0)=TIME(HOUR('ANALISE AGENTE'!$I8),MINUTE('ANALISE AGENTE'!$I8),0)),2,0))))</f>
        <v>0</v>
      </c>
      <c r="BO11" s="34">
        <f>IF(OR(TIME(HOUR(BO5),MINUTE(BO5),0)=TIME(HOUR('ANALISE AGENTE'!$C8),MINUTE('ANALISE AGENTE'!$C8),0),TIME(HOUR(BO5),MINUTE(BO5),0)=TIME(HOUR('ANALISE AGENTE'!$J8),MINUTE('ANALISE AGENTE'!$J8),0)),1,IF(OR(TIME(HOUR(BO5),MINUTE(BO5),0)=TIME(HOUR('ANALISE AGENTE'!$D8),MINUTE('ANALISE AGENTE'!$D8),0),TIME(HOUR(BO5),MINUTE(BO5),0)=TIME(HOUR('ANALISE AGENTE'!$E8),MINUTE('ANALISE AGENTE'!$E8),0)),2,IF(OR(TIME(HOUR(BO5),MINUTE(BO5),0)=TIME(HOUR('ANALISE AGENTE'!$F8),MINUTE('ANALISE AGENTE'!$F8),0),TIME(HOUR(BO5),MINUTE(BO5),0)=TIME(HOUR('ANALISE AGENTE'!$G8),MINUTE('ANALISE AGENTE'!$G8),0)),3,IF(OR(TIME(HOUR(BO5),MINUTE(BO5),0)=TIME(HOUR('ANALISE AGENTE'!$H8),MINUTE('ANALISE AGENTE'!$H8),0),TIME(HOUR(BO5),MINUTE(BO5),0)=TIME(HOUR('ANALISE AGENTE'!$I8),MINUTE('ANALISE AGENTE'!$I8),0)),2,0))))</f>
        <v>0</v>
      </c>
      <c r="BP11" s="34">
        <f>IF(OR(TIME(HOUR(BP5),MINUTE(BP5),0)=TIME(HOUR('ANALISE AGENTE'!$C8),MINUTE('ANALISE AGENTE'!$C8),0),TIME(HOUR(BP5),MINUTE(BP5),0)=TIME(HOUR('ANALISE AGENTE'!$J8),MINUTE('ANALISE AGENTE'!$J8),0)),1,IF(OR(TIME(HOUR(BP5),MINUTE(BP5),0)=TIME(HOUR('ANALISE AGENTE'!$D8),MINUTE('ANALISE AGENTE'!$D8),0),TIME(HOUR(BP5),MINUTE(BP5),0)=TIME(HOUR('ANALISE AGENTE'!$E8),MINUTE('ANALISE AGENTE'!$E8),0)),2,IF(OR(TIME(HOUR(BP5),MINUTE(BP5),0)=TIME(HOUR('ANALISE AGENTE'!$F8),MINUTE('ANALISE AGENTE'!$F8),0),TIME(HOUR(BP5),MINUTE(BP5),0)=TIME(HOUR('ANALISE AGENTE'!$G8),MINUTE('ANALISE AGENTE'!$G8),0)),3,IF(OR(TIME(HOUR(BP5),MINUTE(BP5),0)=TIME(HOUR('ANALISE AGENTE'!$H8),MINUTE('ANALISE AGENTE'!$H8),0),TIME(HOUR(BP5),MINUTE(BP5),0)=TIME(HOUR('ANALISE AGENTE'!$I8),MINUTE('ANALISE AGENTE'!$I8),0)),2,0))))</f>
        <v>0</v>
      </c>
      <c r="BQ11" s="34">
        <f>IF(OR(TIME(HOUR(BQ5),MINUTE(BQ5),0)=TIME(HOUR('ANALISE AGENTE'!$C8),MINUTE('ANALISE AGENTE'!$C8),0),TIME(HOUR(BQ5),MINUTE(BQ5),0)=TIME(HOUR('ANALISE AGENTE'!$J8),MINUTE('ANALISE AGENTE'!$J8),0)),1,IF(OR(TIME(HOUR(BQ5),MINUTE(BQ5),0)=TIME(HOUR('ANALISE AGENTE'!$D8),MINUTE('ANALISE AGENTE'!$D8),0),TIME(HOUR(BQ5),MINUTE(BQ5),0)=TIME(HOUR('ANALISE AGENTE'!$E8),MINUTE('ANALISE AGENTE'!$E8),0)),2,IF(OR(TIME(HOUR(BQ5),MINUTE(BQ5),0)=TIME(HOUR('ANALISE AGENTE'!$F8),MINUTE('ANALISE AGENTE'!$F8),0),TIME(HOUR(BQ5),MINUTE(BQ5),0)=TIME(HOUR('ANALISE AGENTE'!$G8),MINUTE('ANALISE AGENTE'!$G8),0)),3,IF(OR(TIME(HOUR(BQ5),MINUTE(BQ5),0)=TIME(HOUR('ANALISE AGENTE'!$H8),MINUTE('ANALISE AGENTE'!$H8),0),TIME(HOUR(BQ5),MINUTE(BQ5),0)=TIME(HOUR('ANALISE AGENTE'!$I8),MINUTE('ANALISE AGENTE'!$I8),0)),2,0))))</f>
        <v>0</v>
      </c>
      <c r="BR11" s="34">
        <f>IF(OR(TIME(HOUR(BR5),MINUTE(BR5),0)=TIME(HOUR('ANALISE AGENTE'!$C8),MINUTE('ANALISE AGENTE'!$C8),0),TIME(HOUR(BR5),MINUTE(BR5),0)=TIME(HOUR('ANALISE AGENTE'!$J8),MINUTE('ANALISE AGENTE'!$J8),0)),1,IF(OR(TIME(HOUR(BR5),MINUTE(BR5),0)=TIME(HOUR('ANALISE AGENTE'!$D8),MINUTE('ANALISE AGENTE'!$D8),0),TIME(HOUR(BR5),MINUTE(BR5),0)=TIME(HOUR('ANALISE AGENTE'!$E8),MINUTE('ANALISE AGENTE'!$E8),0)),2,IF(OR(TIME(HOUR(BR5),MINUTE(BR5),0)=TIME(HOUR('ANALISE AGENTE'!$F8),MINUTE('ANALISE AGENTE'!$F8),0),TIME(HOUR(BR5),MINUTE(BR5),0)=TIME(HOUR('ANALISE AGENTE'!$G8),MINUTE('ANALISE AGENTE'!$G8),0)),3,IF(OR(TIME(HOUR(BR5),MINUTE(BR5),0)=TIME(HOUR('ANALISE AGENTE'!$H8),MINUTE('ANALISE AGENTE'!$H8),0),TIME(HOUR(BR5),MINUTE(BR5),0)=TIME(HOUR('ANALISE AGENTE'!$I8),MINUTE('ANALISE AGENTE'!$I8),0)),2,0))))</f>
        <v>0</v>
      </c>
      <c r="BS11" s="34">
        <f>IF(OR(TIME(HOUR(BS5),MINUTE(BS5),0)=TIME(HOUR('ANALISE AGENTE'!$C8),MINUTE('ANALISE AGENTE'!$C8),0),TIME(HOUR(BS5),MINUTE(BS5),0)=TIME(HOUR('ANALISE AGENTE'!$J8),MINUTE('ANALISE AGENTE'!$J8),0)),1,IF(OR(TIME(HOUR(BS5),MINUTE(BS5),0)=TIME(HOUR('ANALISE AGENTE'!$D8),MINUTE('ANALISE AGENTE'!$D8),0),TIME(HOUR(BS5),MINUTE(BS5),0)=TIME(HOUR('ANALISE AGENTE'!$E8),MINUTE('ANALISE AGENTE'!$E8),0)),2,IF(OR(TIME(HOUR(BS5),MINUTE(BS5),0)=TIME(HOUR('ANALISE AGENTE'!$F8),MINUTE('ANALISE AGENTE'!$F8),0),TIME(HOUR(BS5),MINUTE(BS5),0)=TIME(HOUR('ANALISE AGENTE'!$G8),MINUTE('ANALISE AGENTE'!$G8),0)),3,IF(OR(TIME(HOUR(BS5),MINUTE(BS5),0)=TIME(HOUR('ANALISE AGENTE'!$H8),MINUTE('ANALISE AGENTE'!$H8),0),TIME(HOUR(BS5),MINUTE(BS5),0)=TIME(HOUR('ANALISE AGENTE'!$I8),MINUTE('ANALISE AGENTE'!$I8),0)),2,0))))</f>
        <v>0</v>
      </c>
      <c r="BT11" s="34">
        <f>IF(OR(TIME(HOUR(BT5),MINUTE(BT5),0)=TIME(HOUR('ANALISE AGENTE'!$C8),MINUTE('ANALISE AGENTE'!$C8),0),TIME(HOUR(BT5),MINUTE(BT5),0)=TIME(HOUR('ANALISE AGENTE'!$J8),MINUTE('ANALISE AGENTE'!$J8),0)),1,IF(OR(TIME(HOUR(BT5),MINUTE(BT5),0)=TIME(HOUR('ANALISE AGENTE'!$D8),MINUTE('ANALISE AGENTE'!$D8),0),TIME(HOUR(BT5),MINUTE(BT5),0)=TIME(HOUR('ANALISE AGENTE'!$E8),MINUTE('ANALISE AGENTE'!$E8),0)),2,IF(OR(TIME(HOUR(BT5),MINUTE(BT5),0)=TIME(HOUR('ANALISE AGENTE'!$F8),MINUTE('ANALISE AGENTE'!$F8),0),TIME(HOUR(BT5),MINUTE(BT5),0)=TIME(HOUR('ANALISE AGENTE'!$G8),MINUTE('ANALISE AGENTE'!$G8),0)),3,IF(OR(TIME(HOUR(BT5),MINUTE(BT5),0)=TIME(HOUR('ANALISE AGENTE'!$H8),MINUTE('ANALISE AGENTE'!$H8),0),TIME(HOUR(BT5),MINUTE(BT5),0)=TIME(HOUR('ANALISE AGENTE'!$I8),MINUTE('ANALISE AGENTE'!$I8),0)),2,0))))</f>
        <v>0</v>
      </c>
      <c r="BU11" s="34">
        <f>IF(OR(TIME(HOUR(BU5),MINUTE(BU5),0)=TIME(HOUR('ANALISE AGENTE'!$C8),MINUTE('ANALISE AGENTE'!$C8),0),TIME(HOUR(BU5),MINUTE(BU5),0)=TIME(HOUR('ANALISE AGENTE'!$J8),MINUTE('ANALISE AGENTE'!$J8),0)),1,IF(OR(TIME(HOUR(BU5),MINUTE(BU5),0)=TIME(HOUR('ANALISE AGENTE'!$D8),MINUTE('ANALISE AGENTE'!$D8),0),TIME(HOUR(BU5),MINUTE(BU5),0)=TIME(HOUR('ANALISE AGENTE'!$E8),MINUTE('ANALISE AGENTE'!$E8),0)),2,IF(OR(TIME(HOUR(BU5),MINUTE(BU5),0)=TIME(HOUR('ANALISE AGENTE'!$F8),MINUTE('ANALISE AGENTE'!$F8),0),TIME(HOUR(BU5),MINUTE(BU5),0)=TIME(HOUR('ANALISE AGENTE'!$G8),MINUTE('ANALISE AGENTE'!$G8),0)),3,IF(OR(TIME(HOUR(BU5),MINUTE(BU5),0)=TIME(HOUR('ANALISE AGENTE'!$H8),MINUTE('ANALISE AGENTE'!$H8),0),TIME(HOUR(BU5),MINUTE(BU5),0)=TIME(HOUR('ANALISE AGENTE'!$I8),MINUTE('ANALISE AGENTE'!$I8),0)),2,0))))</f>
        <v>0</v>
      </c>
      <c r="BV11" s="34">
        <f>IF(OR(TIME(HOUR(BV5),MINUTE(BV5),0)=TIME(HOUR('ANALISE AGENTE'!$C8),MINUTE('ANALISE AGENTE'!$C8),0),TIME(HOUR(BV5),MINUTE(BV5),0)=TIME(HOUR('ANALISE AGENTE'!$J8),MINUTE('ANALISE AGENTE'!$J8),0)),1,IF(OR(TIME(HOUR(BV5),MINUTE(BV5),0)=TIME(HOUR('ANALISE AGENTE'!$D8),MINUTE('ANALISE AGENTE'!$D8),0),TIME(HOUR(BV5),MINUTE(BV5),0)=TIME(HOUR('ANALISE AGENTE'!$E8),MINUTE('ANALISE AGENTE'!$E8),0)),2,IF(OR(TIME(HOUR(BV5),MINUTE(BV5),0)=TIME(HOUR('ANALISE AGENTE'!$F8),MINUTE('ANALISE AGENTE'!$F8),0),TIME(HOUR(BV5),MINUTE(BV5),0)=TIME(HOUR('ANALISE AGENTE'!$G8),MINUTE('ANALISE AGENTE'!$G8),0)),3,IF(OR(TIME(HOUR(BV5),MINUTE(BV5),0)=TIME(HOUR('ANALISE AGENTE'!$H8),MINUTE('ANALISE AGENTE'!$H8),0),TIME(HOUR(BV5),MINUTE(BV5),0)=TIME(HOUR('ANALISE AGENTE'!$I8),MINUTE('ANALISE AGENTE'!$I8),0)),2,0))))</f>
        <v>0</v>
      </c>
      <c r="BW11" s="34">
        <f>IF(OR(TIME(HOUR(BW5),MINUTE(BW5),0)=TIME(HOUR('ANALISE AGENTE'!$C8),MINUTE('ANALISE AGENTE'!$C8),0),TIME(HOUR(BW5),MINUTE(BW5),0)=TIME(HOUR('ANALISE AGENTE'!$J8),MINUTE('ANALISE AGENTE'!$J8),0)),1,IF(OR(TIME(HOUR(BW5),MINUTE(BW5),0)=TIME(HOUR('ANALISE AGENTE'!$D8),MINUTE('ANALISE AGENTE'!$D8),0),TIME(HOUR(BW5),MINUTE(BW5),0)=TIME(HOUR('ANALISE AGENTE'!$E8),MINUTE('ANALISE AGENTE'!$E8),0)),2,IF(OR(TIME(HOUR(BW5),MINUTE(BW5),0)=TIME(HOUR('ANALISE AGENTE'!$F8),MINUTE('ANALISE AGENTE'!$F8),0),TIME(HOUR(BW5),MINUTE(BW5),0)=TIME(HOUR('ANALISE AGENTE'!$G8),MINUTE('ANALISE AGENTE'!$G8),0)),3,IF(OR(TIME(HOUR(BW5),MINUTE(BW5),0)=TIME(HOUR('ANALISE AGENTE'!$H8),MINUTE('ANALISE AGENTE'!$H8),0),TIME(HOUR(BW5),MINUTE(BW5),0)=TIME(HOUR('ANALISE AGENTE'!$I8),MINUTE('ANALISE AGENTE'!$I8),0)),2,0))))</f>
        <v>0</v>
      </c>
      <c r="BX11" s="34">
        <f>IF(OR(TIME(HOUR(BX5),MINUTE(BX5),0)=TIME(HOUR('ANALISE AGENTE'!$C8),MINUTE('ANALISE AGENTE'!$C8),0),TIME(HOUR(BX5),MINUTE(BX5),0)=TIME(HOUR('ANALISE AGENTE'!$J8),MINUTE('ANALISE AGENTE'!$J8),0)),1,IF(OR(TIME(HOUR(BX5),MINUTE(BX5),0)=TIME(HOUR('ANALISE AGENTE'!$D8),MINUTE('ANALISE AGENTE'!$D8),0),TIME(HOUR(BX5),MINUTE(BX5),0)=TIME(HOUR('ANALISE AGENTE'!$E8),MINUTE('ANALISE AGENTE'!$E8),0)),2,IF(OR(TIME(HOUR(BX5),MINUTE(BX5),0)=TIME(HOUR('ANALISE AGENTE'!$F8),MINUTE('ANALISE AGENTE'!$F8),0),TIME(HOUR(BX5),MINUTE(BX5),0)=TIME(HOUR('ANALISE AGENTE'!$G8),MINUTE('ANALISE AGENTE'!$G8),0)),3,IF(OR(TIME(HOUR(BX5),MINUTE(BX5),0)=TIME(HOUR('ANALISE AGENTE'!$H8),MINUTE('ANALISE AGENTE'!$H8),0),TIME(HOUR(BX5),MINUTE(BX5),0)=TIME(HOUR('ANALISE AGENTE'!$I8),MINUTE('ANALISE AGENTE'!$I8),0)),2,0))))</f>
        <v>0</v>
      </c>
      <c r="BY11" s="34">
        <f>IF(OR(TIME(HOUR(BY5),MINUTE(BY5),0)=TIME(HOUR('ANALISE AGENTE'!$C8),MINUTE('ANALISE AGENTE'!$C8),0),TIME(HOUR(BY5),MINUTE(BY5),0)=TIME(HOUR('ANALISE AGENTE'!$J8),MINUTE('ANALISE AGENTE'!$J8),0)),1,IF(OR(TIME(HOUR(BY5),MINUTE(BY5),0)=TIME(HOUR('ANALISE AGENTE'!$D8),MINUTE('ANALISE AGENTE'!$D8),0),TIME(HOUR(BY5),MINUTE(BY5),0)=TIME(HOUR('ANALISE AGENTE'!$E8),MINUTE('ANALISE AGENTE'!$E8),0)),2,IF(OR(TIME(HOUR(BY5),MINUTE(BY5),0)=TIME(HOUR('ANALISE AGENTE'!$F8),MINUTE('ANALISE AGENTE'!$F8),0),TIME(HOUR(BY5),MINUTE(BY5),0)=TIME(HOUR('ANALISE AGENTE'!$G8),MINUTE('ANALISE AGENTE'!$G8),0)),3,IF(OR(TIME(HOUR(BY5),MINUTE(BY5),0)=TIME(HOUR('ANALISE AGENTE'!$H8),MINUTE('ANALISE AGENTE'!$H8),0),TIME(HOUR(BY5),MINUTE(BY5),0)=TIME(HOUR('ANALISE AGENTE'!$I8),MINUTE('ANALISE AGENTE'!$I8),0)),2,0))))</f>
        <v>0</v>
      </c>
      <c r="BZ11" s="34">
        <f>IF(OR(TIME(HOUR(BZ5),MINUTE(BZ5),0)=TIME(HOUR('ANALISE AGENTE'!$C8),MINUTE('ANALISE AGENTE'!$C8),0),TIME(HOUR(BZ5),MINUTE(BZ5),0)=TIME(HOUR('ANALISE AGENTE'!$J8),MINUTE('ANALISE AGENTE'!$J8),0)),1,IF(OR(TIME(HOUR(BZ5),MINUTE(BZ5),0)=TIME(HOUR('ANALISE AGENTE'!$D8),MINUTE('ANALISE AGENTE'!$D8),0),TIME(HOUR(BZ5),MINUTE(BZ5),0)=TIME(HOUR('ANALISE AGENTE'!$E8),MINUTE('ANALISE AGENTE'!$E8),0)),2,IF(OR(TIME(HOUR(BZ5),MINUTE(BZ5),0)=TIME(HOUR('ANALISE AGENTE'!$F8),MINUTE('ANALISE AGENTE'!$F8),0),TIME(HOUR(BZ5),MINUTE(BZ5),0)=TIME(HOUR('ANALISE AGENTE'!$G8),MINUTE('ANALISE AGENTE'!$G8),0)),3,IF(OR(TIME(HOUR(BZ5),MINUTE(BZ5),0)=TIME(HOUR('ANALISE AGENTE'!$H8),MINUTE('ANALISE AGENTE'!$H8),0),TIME(HOUR(BZ5),MINUTE(BZ5),0)=TIME(HOUR('ANALISE AGENTE'!$I8),MINUTE('ANALISE AGENTE'!$I8),0)),2,0))))</f>
        <v>0</v>
      </c>
      <c r="CA11" s="34">
        <f>IF(OR(TIME(HOUR(CA5),MINUTE(CA5),0)=TIME(HOUR('ANALISE AGENTE'!$C8),MINUTE('ANALISE AGENTE'!$C8),0),TIME(HOUR(CA5),MINUTE(CA5),0)=TIME(HOUR('ANALISE AGENTE'!$J8),MINUTE('ANALISE AGENTE'!$J8),0)),1,IF(OR(TIME(HOUR(CA5),MINUTE(CA5),0)=TIME(HOUR('ANALISE AGENTE'!$D8),MINUTE('ANALISE AGENTE'!$D8),0),TIME(HOUR(CA5),MINUTE(CA5),0)=TIME(HOUR('ANALISE AGENTE'!$E8),MINUTE('ANALISE AGENTE'!$E8),0)),2,IF(OR(TIME(HOUR(CA5),MINUTE(CA5),0)=TIME(HOUR('ANALISE AGENTE'!$F8),MINUTE('ANALISE AGENTE'!$F8),0),TIME(HOUR(CA5),MINUTE(CA5),0)=TIME(HOUR('ANALISE AGENTE'!$G8),MINUTE('ANALISE AGENTE'!$G8),0)),3,IF(OR(TIME(HOUR(CA5),MINUTE(CA5),0)=TIME(HOUR('ANALISE AGENTE'!$H8),MINUTE('ANALISE AGENTE'!$H8),0),TIME(HOUR(CA5),MINUTE(CA5),0)=TIME(HOUR('ANALISE AGENTE'!$I8),MINUTE('ANALISE AGENTE'!$I8),0)),2,0))))</f>
        <v>0</v>
      </c>
      <c r="CB11" s="34">
        <f>IF(OR(TIME(HOUR(CB5),MINUTE(CB5),0)=TIME(HOUR('ANALISE AGENTE'!$C8),MINUTE('ANALISE AGENTE'!$C8),0),TIME(HOUR(CB5),MINUTE(CB5),0)=TIME(HOUR('ANALISE AGENTE'!$J8),MINUTE('ANALISE AGENTE'!$J8),0)),1,IF(OR(TIME(HOUR(CB5),MINUTE(CB5),0)=TIME(HOUR('ANALISE AGENTE'!$D8),MINUTE('ANALISE AGENTE'!$D8),0),TIME(HOUR(CB5),MINUTE(CB5),0)=TIME(HOUR('ANALISE AGENTE'!$E8),MINUTE('ANALISE AGENTE'!$E8),0)),2,IF(OR(TIME(HOUR(CB5),MINUTE(CB5),0)=TIME(HOUR('ANALISE AGENTE'!$F8),MINUTE('ANALISE AGENTE'!$F8),0),TIME(HOUR(CB5),MINUTE(CB5),0)=TIME(HOUR('ANALISE AGENTE'!$G8),MINUTE('ANALISE AGENTE'!$G8),0)),3,IF(OR(TIME(HOUR(CB5),MINUTE(CB5),0)=TIME(HOUR('ANALISE AGENTE'!$H8),MINUTE('ANALISE AGENTE'!$H8),0),TIME(HOUR(CB5),MINUTE(CB5),0)=TIME(HOUR('ANALISE AGENTE'!$I8),MINUTE('ANALISE AGENTE'!$I8),0)),2,0))))</f>
        <v>0</v>
      </c>
      <c r="CC11" s="34">
        <f>IF(OR(TIME(HOUR(CC5),MINUTE(CC5),0)=TIME(HOUR('ANALISE AGENTE'!$C8),MINUTE('ANALISE AGENTE'!$C8),0),TIME(HOUR(CC5),MINUTE(CC5),0)=TIME(HOUR('ANALISE AGENTE'!$J8),MINUTE('ANALISE AGENTE'!$J8),0)),1,IF(OR(TIME(HOUR(CC5),MINUTE(CC5),0)=TIME(HOUR('ANALISE AGENTE'!$D8),MINUTE('ANALISE AGENTE'!$D8),0),TIME(HOUR(CC5),MINUTE(CC5),0)=TIME(HOUR('ANALISE AGENTE'!$E8),MINUTE('ANALISE AGENTE'!$E8),0)),2,IF(OR(TIME(HOUR(CC5),MINUTE(CC5),0)=TIME(HOUR('ANALISE AGENTE'!$F8),MINUTE('ANALISE AGENTE'!$F8),0),TIME(HOUR(CC5),MINUTE(CC5),0)=TIME(HOUR('ANALISE AGENTE'!$G8),MINUTE('ANALISE AGENTE'!$G8),0)),3,IF(OR(TIME(HOUR(CC5),MINUTE(CC5),0)=TIME(HOUR('ANALISE AGENTE'!$H8),MINUTE('ANALISE AGENTE'!$H8),0),TIME(HOUR(CC5),MINUTE(CC5),0)=TIME(HOUR('ANALISE AGENTE'!$I8),MINUTE('ANALISE AGENTE'!$I8),0)),2,0))))</f>
        <v>0</v>
      </c>
      <c r="CD11" s="34">
        <f>IF(OR(TIME(HOUR(CD5),MINUTE(CD5),0)=TIME(HOUR('ANALISE AGENTE'!$C8),MINUTE('ANALISE AGENTE'!$C8),0),TIME(HOUR(CD5),MINUTE(CD5),0)=TIME(HOUR('ANALISE AGENTE'!$J8),MINUTE('ANALISE AGENTE'!$J8),0)),1,IF(OR(TIME(HOUR(CD5),MINUTE(CD5),0)=TIME(HOUR('ANALISE AGENTE'!$D8),MINUTE('ANALISE AGENTE'!$D8),0),TIME(HOUR(CD5),MINUTE(CD5),0)=TIME(HOUR('ANALISE AGENTE'!$E8),MINUTE('ANALISE AGENTE'!$E8),0)),2,IF(OR(TIME(HOUR(CD5),MINUTE(CD5),0)=TIME(HOUR('ANALISE AGENTE'!$F8),MINUTE('ANALISE AGENTE'!$F8),0),TIME(HOUR(CD5),MINUTE(CD5),0)=TIME(HOUR('ANALISE AGENTE'!$G8),MINUTE('ANALISE AGENTE'!$G8),0)),3,IF(OR(TIME(HOUR(CD5),MINUTE(CD5),0)=TIME(HOUR('ANALISE AGENTE'!$H8),MINUTE('ANALISE AGENTE'!$H8),0),TIME(HOUR(CD5),MINUTE(CD5),0)=TIME(HOUR('ANALISE AGENTE'!$I8),MINUTE('ANALISE AGENTE'!$I8),0)),2,0))))</f>
        <v>0</v>
      </c>
      <c r="CE11" s="34">
        <f>IF(OR(TIME(HOUR(CE5),MINUTE(CE5),0)=TIME(HOUR('ANALISE AGENTE'!$C8),MINUTE('ANALISE AGENTE'!$C8),0),TIME(HOUR(CE5),MINUTE(CE5),0)=TIME(HOUR('ANALISE AGENTE'!$J8),MINUTE('ANALISE AGENTE'!$J8),0)),1,IF(OR(TIME(HOUR(CE5),MINUTE(CE5),0)=TIME(HOUR('ANALISE AGENTE'!$D8),MINUTE('ANALISE AGENTE'!$D8),0),TIME(HOUR(CE5),MINUTE(CE5),0)=TIME(HOUR('ANALISE AGENTE'!$E8),MINUTE('ANALISE AGENTE'!$E8),0)),2,IF(OR(TIME(HOUR(CE5),MINUTE(CE5),0)=TIME(HOUR('ANALISE AGENTE'!$F8),MINUTE('ANALISE AGENTE'!$F8),0),TIME(HOUR(CE5),MINUTE(CE5),0)=TIME(HOUR('ANALISE AGENTE'!$G8),MINUTE('ANALISE AGENTE'!$G8),0)),3,IF(OR(TIME(HOUR(CE5),MINUTE(CE5),0)=TIME(HOUR('ANALISE AGENTE'!$H8),MINUTE('ANALISE AGENTE'!$H8),0),TIME(HOUR(CE5),MINUTE(CE5),0)=TIME(HOUR('ANALISE AGENTE'!$I8),MINUTE('ANALISE AGENTE'!$I8),0)),2,0))))</f>
        <v>0</v>
      </c>
      <c r="CF11" s="34">
        <f>IF(OR(TIME(HOUR(CF5),MINUTE(CF5),0)=TIME(HOUR('ANALISE AGENTE'!$C8),MINUTE('ANALISE AGENTE'!$C8),0),TIME(HOUR(CF5),MINUTE(CF5),0)=TIME(HOUR('ANALISE AGENTE'!$J8),MINUTE('ANALISE AGENTE'!$J8),0)),1,IF(OR(TIME(HOUR(CF5),MINUTE(CF5),0)=TIME(HOUR('ANALISE AGENTE'!$D8),MINUTE('ANALISE AGENTE'!$D8),0),TIME(HOUR(CF5),MINUTE(CF5),0)=TIME(HOUR('ANALISE AGENTE'!$E8),MINUTE('ANALISE AGENTE'!$E8),0)),2,IF(OR(TIME(HOUR(CF5),MINUTE(CF5),0)=TIME(HOUR('ANALISE AGENTE'!$F8),MINUTE('ANALISE AGENTE'!$F8),0),TIME(HOUR(CF5),MINUTE(CF5),0)=TIME(HOUR('ANALISE AGENTE'!$G8),MINUTE('ANALISE AGENTE'!$G8),0)),3,IF(OR(TIME(HOUR(CF5),MINUTE(CF5),0)=TIME(HOUR('ANALISE AGENTE'!$H8),MINUTE('ANALISE AGENTE'!$H8),0),TIME(HOUR(CF5),MINUTE(CF5),0)=TIME(HOUR('ANALISE AGENTE'!$I8),MINUTE('ANALISE AGENTE'!$I8),0)),2,0))))</f>
        <v>0</v>
      </c>
      <c r="CG11" s="34">
        <f>IF(OR(TIME(HOUR(CG5),MINUTE(CG5),0)=TIME(HOUR('ANALISE AGENTE'!$C8),MINUTE('ANALISE AGENTE'!$C8),0),TIME(HOUR(CG5),MINUTE(CG5),0)=TIME(HOUR('ANALISE AGENTE'!$J8),MINUTE('ANALISE AGENTE'!$J8),0)),1,IF(OR(TIME(HOUR(CG5),MINUTE(CG5),0)=TIME(HOUR('ANALISE AGENTE'!$D8),MINUTE('ANALISE AGENTE'!$D8),0),TIME(HOUR(CG5),MINUTE(CG5),0)=TIME(HOUR('ANALISE AGENTE'!$E8),MINUTE('ANALISE AGENTE'!$E8),0)),2,IF(OR(TIME(HOUR(CG5),MINUTE(CG5),0)=TIME(HOUR('ANALISE AGENTE'!$F8),MINUTE('ANALISE AGENTE'!$F8),0),TIME(HOUR(CG5),MINUTE(CG5),0)=TIME(HOUR('ANALISE AGENTE'!$G8),MINUTE('ANALISE AGENTE'!$G8),0)),3,IF(OR(TIME(HOUR(CG5),MINUTE(CG5),0)=TIME(HOUR('ANALISE AGENTE'!$H8),MINUTE('ANALISE AGENTE'!$H8),0),TIME(HOUR(CG5),MINUTE(CG5),0)=TIME(HOUR('ANALISE AGENTE'!$I8),MINUTE('ANALISE AGENTE'!$I8),0)),2,0))))</f>
        <v>0</v>
      </c>
      <c r="CH11" s="34">
        <f>IF(OR(TIME(HOUR(CH5),MINUTE(CH5),0)=TIME(HOUR('ANALISE AGENTE'!$C8),MINUTE('ANALISE AGENTE'!$C8),0),TIME(HOUR(CH5),MINUTE(CH5),0)=TIME(HOUR('ANALISE AGENTE'!$J8),MINUTE('ANALISE AGENTE'!$J8),0)),1,IF(OR(TIME(HOUR(CH5),MINUTE(CH5),0)=TIME(HOUR('ANALISE AGENTE'!$D8),MINUTE('ANALISE AGENTE'!$D8),0),TIME(HOUR(CH5),MINUTE(CH5),0)=TIME(HOUR('ANALISE AGENTE'!$E8),MINUTE('ANALISE AGENTE'!$E8),0)),2,IF(OR(TIME(HOUR(CH5),MINUTE(CH5),0)=TIME(HOUR('ANALISE AGENTE'!$F8),MINUTE('ANALISE AGENTE'!$F8),0),TIME(HOUR(CH5),MINUTE(CH5),0)=TIME(HOUR('ANALISE AGENTE'!$G8),MINUTE('ANALISE AGENTE'!$G8),0)),3,IF(OR(TIME(HOUR(CH5),MINUTE(CH5),0)=TIME(HOUR('ANALISE AGENTE'!$H8),MINUTE('ANALISE AGENTE'!$H8),0),TIME(HOUR(CH5),MINUTE(CH5),0)=TIME(HOUR('ANALISE AGENTE'!$I8),MINUTE('ANALISE AGENTE'!$I8),0)),2,0))))</f>
        <v>0</v>
      </c>
      <c r="CI11" s="34">
        <f>IF(OR(TIME(HOUR(CI5),MINUTE(CI5),0)=TIME(HOUR('ANALISE AGENTE'!$C8),MINUTE('ANALISE AGENTE'!$C8),0),TIME(HOUR(CI5),MINUTE(CI5),0)=TIME(HOUR('ANALISE AGENTE'!$J8),MINUTE('ANALISE AGENTE'!$J8),0)),1,IF(OR(TIME(HOUR(CI5),MINUTE(CI5),0)=TIME(HOUR('ANALISE AGENTE'!$D8),MINUTE('ANALISE AGENTE'!$D8),0),TIME(HOUR(CI5),MINUTE(CI5),0)=TIME(HOUR('ANALISE AGENTE'!$E8),MINUTE('ANALISE AGENTE'!$E8),0)),2,IF(OR(TIME(HOUR(CI5),MINUTE(CI5),0)=TIME(HOUR('ANALISE AGENTE'!$F8),MINUTE('ANALISE AGENTE'!$F8),0),TIME(HOUR(CI5),MINUTE(CI5),0)=TIME(HOUR('ANALISE AGENTE'!$G8),MINUTE('ANALISE AGENTE'!$G8),0)),3,IF(OR(TIME(HOUR(CI5),MINUTE(CI5),0)=TIME(HOUR('ANALISE AGENTE'!$H8),MINUTE('ANALISE AGENTE'!$H8),0),TIME(HOUR(CI5),MINUTE(CI5),0)=TIME(HOUR('ANALISE AGENTE'!$I8),MINUTE('ANALISE AGENTE'!$I8),0)),2,0))))</f>
        <v>0</v>
      </c>
      <c r="CJ11" s="34">
        <f>IF(OR(TIME(HOUR(CJ5),MINUTE(CJ5),0)=TIME(HOUR('ANALISE AGENTE'!$C8),MINUTE('ANALISE AGENTE'!$C8),0),TIME(HOUR(CJ5),MINUTE(CJ5),0)=TIME(HOUR('ANALISE AGENTE'!$J8),MINUTE('ANALISE AGENTE'!$J8),0)),1,IF(OR(TIME(HOUR(CJ5),MINUTE(CJ5),0)=TIME(HOUR('ANALISE AGENTE'!$D8),MINUTE('ANALISE AGENTE'!$D8),0),TIME(HOUR(CJ5),MINUTE(CJ5),0)=TIME(HOUR('ANALISE AGENTE'!$E8),MINUTE('ANALISE AGENTE'!$E8),0)),2,IF(OR(TIME(HOUR(CJ5),MINUTE(CJ5),0)=TIME(HOUR('ANALISE AGENTE'!$F8),MINUTE('ANALISE AGENTE'!$F8),0),TIME(HOUR(CJ5),MINUTE(CJ5),0)=TIME(HOUR('ANALISE AGENTE'!$G8),MINUTE('ANALISE AGENTE'!$G8),0)),3,IF(OR(TIME(HOUR(CJ5),MINUTE(CJ5),0)=TIME(HOUR('ANALISE AGENTE'!$H8),MINUTE('ANALISE AGENTE'!$H8),0),TIME(HOUR(CJ5),MINUTE(CJ5),0)=TIME(HOUR('ANALISE AGENTE'!$I8),MINUTE('ANALISE AGENTE'!$I8),0)),2,0))))</f>
        <v>0</v>
      </c>
      <c r="CK11" s="34">
        <f>IF(OR(TIME(HOUR(CK5),MINUTE(CK5),0)=TIME(HOUR('ANALISE AGENTE'!$C8),MINUTE('ANALISE AGENTE'!$C8),0),TIME(HOUR(CK5),MINUTE(CK5),0)=TIME(HOUR('ANALISE AGENTE'!$J8),MINUTE('ANALISE AGENTE'!$J8),0)),1,IF(OR(TIME(HOUR(CK5),MINUTE(CK5),0)=TIME(HOUR('ANALISE AGENTE'!$D8),MINUTE('ANALISE AGENTE'!$D8),0),TIME(HOUR(CK5),MINUTE(CK5),0)=TIME(HOUR('ANALISE AGENTE'!$E8),MINUTE('ANALISE AGENTE'!$E8),0)),2,IF(OR(TIME(HOUR(CK5),MINUTE(CK5),0)=TIME(HOUR('ANALISE AGENTE'!$F8),MINUTE('ANALISE AGENTE'!$F8),0),TIME(HOUR(CK5),MINUTE(CK5),0)=TIME(HOUR('ANALISE AGENTE'!$G8),MINUTE('ANALISE AGENTE'!$G8),0)),3,IF(OR(TIME(HOUR(CK5),MINUTE(CK5),0)=TIME(HOUR('ANALISE AGENTE'!$H8),MINUTE('ANALISE AGENTE'!$H8),0),TIME(HOUR(CK5),MINUTE(CK5),0)=TIME(HOUR('ANALISE AGENTE'!$I8),MINUTE('ANALISE AGENTE'!$I8),0)),2,0))))</f>
        <v>0</v>
      </c>
      <c r="CL11" s="34">
        <f>IF(OR(TIME(HOUR(CL5),MINUTE(CL5),0)=TIME(HOUR('ANALISE AGENTE'!$C8),MINUTE('ANALISE AGENTE'!$C8),0),TIME(HOUR(CL5),MINUTE(CL5),0)=TIME(HOUR('ANALISE AGENTE'!$J8),MINUTE('ANALISE AGENTE'!$J8),0)),1,IF(OR(TIME(HOUR(CL5),MINUTE(CL5),0)=TIME(HOUR('ANALISE AGENTE'!$D8),MINUTE('ANALISE AGENTE'!$D8),0),TIME(HOUR(CL5),MINUTE(CL5),0)=TIME(HOUR('ANALISE AGENTE'!$E8),MINUTE('ANALISE AGENTE'!$E8),0)),2,IF(OR(TIME(HOUR(CL5),MINUTE(CL5),0)=TIME(HOUR('ANALISE AGENTE'!$F8),MINUTE('ANALISE AGENTE'!$F8),0),TIME(HOUR(CL5),MINUTE(CL5),0)=TIME(HOUR('ANALISE AGENTE'!$G8),MINUTE('ANALISE AGENTE'!$G8),0)),3,IF(OR(TIME(HOUR(CL5),MINUTE(CL5),0)=TIME(HOUR('ANALISE AGENTE'!$H8),MINUTE('ANALISE AGENTE'!$H8),0),TIME(HOUR(CL5),MINUTE(CL5),0)=TIME(HOUR('ANALISE AGENTE'!$I8),MINUTE('ANALISE AGENTE'!$I8),0)),2,0))))</f>
        <v>0</v>
      </c>
      <c r="CM11" s="34">
        <f>IF(OR(TIME(HOUR(CM5),MINUTE(CM5),0)=TIME(HOUR('ANALISE AGENTE'!$C8),MINUTE('ANALISE AGENTE'!$C8),0),TIME(HOUR(CM5),MINUTE(CM5),0)=TIME(HOUR('ANALISE AGENTE'!$J8),MINUTE('ANALISE AGENTE'!$J8),0)),1,IF(OR(TIME(HOUR(CM5),MINUTE(CM5),0)=TIME(HOUR('ANALISE AGENTE'!$D8),MINUTE('ANALISE AGENTE'!$D8),0),TIME(HOUR(CM5),MINUTE(CM5),0)=TIME(HOUR('ANALISE AGENTE'!$E8),MINUTE('ANALISE AGENTE'!$E8),0)),2,IF(OR(TIME(HOUR(CM5),MINUTE(CM5),0)=TIME(HOUR('ANALISE AGENTE'!$F8),MINUTE('ANALISE AGENTE'!$F8),0),TIME(HOUR(CM5),MINUTE(CM5),0)=TIME(HOUR('ANALISE AGENTE'!$G8),MINUTE('ANALISE AGENTE'!$G8),0)),3,IF(OR(TIME(HOUR(CM5),MINUTE(CM5),0)=TIME(HOUR('ANALISE AGENTE'!$H8),MINUTE('ANALISE AGENTE'!$H8),0),TIME(HOUR(CM5),MINUTE(CM5),0)=TIME(HOUR('ANALISE AGENTE'!$I8),MINUTE('ANALISE AGENTE'!$I8),0)),2,0))))</f>
        <v>0</v>
      </c>
      <c r="CN11" s="34">
        <f>IF(OR(TIME(HOUR(CN5),MINUTE(CN5),0)=TIME(HOUR('ANALISE AGENTE'!$C8),MINUTE('ANALISE AGENTE'!$C8),0),TIME(HOUR(CN5),MINUTE(CN5),0)=TIME(HOUR('ANALISE AGENTE'!$J8),MINUTE('ANALISE AGENTE'!$J8),0)),1,IF(OR(TIME(HOUR(CN5),MINUTE(CN5),0)=TIME(HOUR('ANALISE AGENTE'!$D8),MINUTE('ANALISE AGENTE'!$D8),0),TIME(HOUR(CN5),MINUTE(CN5),0)=TIME(HOUR('ANALISE AGENTE'!$E8),MINUTE('ANALISE AGENTE'!$E8),0)),2,IF(OR(TIME(HOUR(CN5),MINUTE(CN5),0)=TIME(HOUR('ANALISE AGENTE'!$F8),MINUTE('ANALISE AGENTE'!$F8),0),TIME(HOUR(CN5),MINUTE(CN5),0)=TIME(HOUR('ANALISE AGENTE'!$G8),MINUTE('ANALISE AGENTE'!$G8),0)),3,IF(OR(TIME(HOUR(CN5),MINUTE(CN5),0)=TIME(HOUR('ANALISE AGENTE'!$H8),MINUTE('ANALISE AGENTE'!$H8),0),TIME(HOUR(CN5),MINUTE(CN5),0)=TIME(HOUR('ANALISE AGENTE'!$I8),MINUTE('ANALISE AGENTE'!$I8),0)),2,0))))</f>
        <v>0</v>
      </c>
      <c r="CO11" s="34">
        <f>IF(OR(TIME(HOUR(CO5),MINUTE(CO5),0)=TIME(HOUR('ANALISE AGENTE'!$C8),MINUTE('ANALISE AGENTE'!$C8),0),TIME(HOUR(CO5),MINUTE(CO5),0)=TIME(HOUR('ANALISE AGENTE'!$J8),MINUTE('ANALISE AGENTE'!$J8),0)),1,IF(OR(TIME(HOUR(CO5),MINUTE(CO5),0)=TIME(HOUR('ANALISE AGENTE'!$D8),MINUTE('ANALISE AGENTE'!$D8),0),TIME(HOUR(CO5),MINUTE(CO5),0)=TIME(HOUR('ANALISE AGENTE'!$E8),MINUTE('ANALISE AGENTE'!$E8),0)),2,IF(OR(TIME(HOUR(CO5),MINUTE(CO5),0)=TIME(HOUR('ANALISE AGENTE'!$F8),MINUTE('ANALISE AGENTE'!$F8),0),TIME(HOUR(CO5),MINUTE(CO5),0)=TIME(HOUR('ANALISE AGENTE'!$G8),MINUTE('ANALISE AGENTE'!$G8),0)),3,IF(OR(TIME(HOUR(CO5),MINUTE(CO5),0)=TIME(HOUR('ANALISE AGENTE'!$H8),MINUTE('ANALISE AGENTE'!$H8),0),TIME(HOUR(CO5),MINUTE(CO5),0)=TIME(HOUR('ANALISE AGENTE'!$I8),MINUTE('ANALISE AGENTE'!$I8),0)),2,0))))</f>
        <v>0</v>
      </c>
      <c r="CP11" s="34">
        <f>IF(OR(TIME(HOUR(CP5),MINUTE(CP5),0)=TIME(HOUR('ANALISE AGENTE'!$C8),MINUTE('ANALISE AGENTE'!$C8),0),TIME(HOUR(CP5),MINUTE(CP5),0)=TIME(HOUR('ANALISE AGENTE'!$J8),MINUTE('ANALISE AGENTE'!$J8),0)),1,IF(OR(TIME(HOUR(CP5),MINUTE(CP5),0)=TIME(HOUR('ANALISE AGENTE'!$D8),MINUTE('ANALISE AGENTE'!$D8),0),TIME(HOUR(CP5),MINUTE(CP5),0)=TIME(HOUR('ANALISE AGENTE'!$E8),MINUTE('ANALISE AGENTE'!$E8),0)),2,IF(OR(TIME(HOUR(CP5),MINUTE(CP5),0)=TIME(HOUR('ANALISE AGENTE'!$F8),MINUTE('ANALISE AGENTE'!$F8),0),TIME(HOUR(CP5),MINUTE(CP5),0)=TIME(HOUR('ANALISE AGENTE'!$G8),MINUTE('ANALISE AGENTE'!$G8),0)),3,IF(OR(TIME(HOUR(CP5),MINUTE(CP5),0)=TIME(HOUR('ANALISE AGENTE'!$H8),MINUTE('ANALISE AGENTE'!$H8),0),TIME(HOUR(CP5),MINUTE(CP5),0)=TIME(HOUR('ANALISE AGENTE'!$I8),MINUTE('ANALISE AGENTE'!$I8),0)),2,0))))</f>
        <v>0</v>
      </c>
      <c r="CQ11" s="34">
        <f>IF(OR(TIME(HOUR(CQ5),MINUTE(CQ5),0)=TIME(HOUR('ANALISE AGENTE'!$C8),MINUTE('ANALISE AGENTE'!$C8),0),TIME(HOUR(CQ5),MINUTE(CQ5),0)=TIME(HOUR('ANALISE AGENTE'!$J8),MINUTE('ANALISE AGENTE'!$J8),0)),1,IF(OR(TIME(HOUR(CQ5),MINUTE(CQ5),0)=TIME(HOUR('ANALISE AGENTE'!$D8),MINUTE('ANALISE AGENTE'!$D8),0),TIME(HOUR(CQ5),MINUTE(CQ5),0)=TIME(HOUR('ANALISE AGENTE'!$E8),MINUTE('ANALISE AGENTE'!$E8),0)),2,IF(OR(TIME(HOUR(CQ5),MINUTE(CQ5),0)=TIME(HOUR('ANALISE AGENTE'!$F8),MINUTE('ANALISE AGENTE'!$F8),0),TIME(HOUR(CQ5),MINUTE(CQ5),0)=TIME(HOUR('ANALISE AGENTE'!$G8),MINUTE('ANALISE AGENTE'!$G8),0)),3,IF(OR(TIME(HOUR(CQ5),MINUTE(CQ5),0)=TIME(HOUR('ANALISE AGENTE'!$H8),MINUTE('ANALISE AGENTE'!$H8),0),TIME(HOUR(CQ5),MINUTE(CQ5),0)=TIME(HOUR('ANALISE AGENTE'!$I8),MINUTE('ANALISE AGENTE'!$I8),0)),2,0))))</f>
        <v>0</v>
      </c>
      <c r="CR11" s="34">
        <f>IF(OR(TIME(HOUR(CR5),MINUTE(CR5),0)=TIME(HOUR('ANALISE AGENTE'!$C8),MINUTE('ANALISE AGENTE'!$C8),0),TIME(HOUR(CR5),MINUTE(CR5),0)=TIME(HOUR('ANALISE AGENTE'!$J8),MINUTE('ANALISE AGENTE'!$J8),0)),1,IF(OR(TIME(HOUR(CR5),MINUTE(CR5),0)=TIME(HOUR('ANALISE AGENTE'!$D8),MINUTE('ANALISE AGENTE'!$D8),0),TIME(HOUR(CR5),MINUTE(CR5),0)=TIME(HOUR('ANALISE AGENTE'!$E8),MINUTE('ANALISE AGENTE'!$E8),0)),2,IF(OR(TIME(HOUR(CR5),MINUTE(CR5),0)=TIME(HOUR('ANALISE AGENTE'!$F8),MINUTE('ANALISE AGENTE'!$F8),0),TIME(HOUR(CR5),MINUTE(CR5),0)=TIME(HOUR('ANALISE AGENTE'!$G8),MINUTE('ANALISE AGENTE'!$G8),0)),3,IF(OR(TIME(HOUR(CR5),MINUTE(CR5),0)=TIME(HOUR('ANALISE AGENTE'!$H8),MINUTE('ANALISE AGENTE'!$H8),0),TIME(HOUR(CR5),MINUTE(CR5),0)=TIME(HOUR('ANALISE AGENTE'!$I8),MINUTE('ANALISE AGENTE'!$I8),0)),2,0))))</f>
        <v>0</v>
      </c>
      <c r="CS11" s="34">
        <f>IF(OR(TIME(HOUR(CS5),MINUTE(CS5),0)=TIME(HOUR('ANALISE AGENTE'!$C8),MINUTE('ANALISE AGENTE'!$C8),0),TIME(HOUR(CS5),MINUTE(CS5),0)=TIME(HOUR('ANALISE AGENTE'!$J8),MINUTE('ANALISE AGENTE'!$J8),0)),1,IF(OR(TIME(HOUR(CS5),MINUTE(CS5),0)=TIME(HOUR('ANALISE AGENTE'!$D8),MINUTE('ANALISE AGENTE'!$D8),0),TIME(HOUR(CS5),MINUTE(CS5),0)=TIME(HOUR('ANALISE AGENTE'!$E8),MINUTE('ANALISE AGENTE'!$E8),0)),2,IF(OR(TIME(HOUR(CS5),MINUTE(CS5),0)=TIME(HOUR('ANALISE AGENTE'!$F8),MINUTE('ANALISE AGENTE'!$F8),0),TIME(HOUR(CS5),MINUTE(CS5),0)=TIME(HOUR('ANALISE AGENTE'!$G8),MINUTE('ANALISE AGENTE'!$G8),0)),3,IF(OR(TIME(HOUR(CS5),MINUTE(CS5),0)=TIME(HOUR('ANALISE AGENTE'!$H8),MINUTE('ANALISE AGENTE'!$H8),0),TIME(HOUR(CS5),MINUTE(CS5),0)=TIME(HOUR('ANALISE AGENTE'!$I8),MINUTE('ANALISE AGENTE'!$I8),0)),2,0))))</f>
        <v>0</v>
      </c>
      <c r="CT11" s="34">
        <f>IF(OR(TIME(HOUR(CT5),MINUTE(CT5),0)=TIME(HOUR('ANALISE AGENTE'!$C8),MINUTE('ANALISE AGENTE'!$C8),0),TIME(HOUR(CT5),MINUTE(CT5),0)=TIME(HOUR('ANALISE AGENTE'!$J8),MINUTE('ANALISE AGENTE'!$J8),0)),1,IF(OR(TIME(HOUR(CT5),MINUTE(CT5),0)=TIME(HOUR('ANALISE AGENTE'!$D8),MINUTE('ANALISE AGENTE'!$D8),0),TIME(HOUR(CT5),MINUTE(CT5),0)=TIME(HOUR('ANALISE AGENTE'!$E8),MINUTE('ANALISE AGENTE'!$E8),0)),2,IF(OR(TIME(HOUR(CT5),MINUTE(CT5),0)=TIME(HOUR('ANALISE AGENTE'!$F8),MINUTE('ANALISE AGENTE'!$F8),0),TIME(HOUR(CT5),MINUTE(CT5),0)=TIME(HOUR('ANALISE AGENTE'!$G8),MINUTE('ANALISE AGENTE'!$G8),0)),3,IF(OR(TIME(HOUR(CT5),MINUTE(CT5),0)=TIME(HOUR('ANALISE AGENTE'!$H8),MINUTE('ANALISE AGENTE'!$H8),0),TIME(HOUR(CT5),MINUTE(CT5),0)=TIME(HOUR('ANALISE AGENTE'!$I8),MINUTE('ANALISE AGENTE'!$I8),0)),2,0))))</f>
        <v>0</v>
      </c>
      <c r="CU11" s="34">
        <f>IF(OR(TIME(HOUR(CU5),MINUTE(CU5),0)=TIME(HOUR('ANALISE AGENTE'!$C8),MINUTE('ANALISE AGENTE'!$C8),0),TIME(HOUR(CU5),MINUTE(CU5),0)=TIME(HOUR('ANALISE AGENTE'!$J8),MINUTE('ANALISE AGENTE'!$J8),0)),1,IF(OR(TIME(HOUR(CU5),MINUTE(CU5),0)=TIME(HOUR('ANALISE AGENTE'!$D8),MINUTE('ANALISE AGENTE'!$D8),0),TIME(HOUR(CU5),MINUTE(CU5),0)=TIME(HOUR('ANALISE AGENTE'!$E8),MINUTE('ANALISE AGENTE'!$E8),0)),2,IF(OR(TIME(HOUR(CU5),MINUTE(CU5),0)=TIME(HOUR('ANALISE AGENTE'!$F8),MINUTE('ANALISE AGENTE'!$F8),0),TIME(HOUR(CU5),MINUTE(CU5),0)=TIME(HOUR('ANALISE AGENTE'!$G8),MINUTE('ANALISE AGENTE'!$G8),0)),3,IF(OR(TIME(HOUR(CU5),MINUTE(CU5),0)=TIME(HOUR('ANALISE AGENTE'!$H8),MINUTE('ANALISE AGENTE'!$H8),0),TIME(HOUR(CU5),MINUTE(CU5),0)=TIME(HOUR('ANALISE AGENTE'!$I8),MINUTE('ANALISE AGENTE'!$I8),0)),2,0))))</f>
        <v>0</v>
      </c>
      <c r="CV11" s="34">
        <f>IF(OR(TIME(HOUR(CV5),MINUTE(CV5),0)=TIME(HOUR('ANALISE AGENTE'!$C8),MINUTE('ANALISE AGENTE'!$C8),0),TIME(HOUR(CV5),MINUTE(CV5),0)=TIME(HOUR('ANALISE AGENTE'!$J8),MINUTE('ANALISE AGENTE'!$J8),0)),1,IF(OR(TIME(HOUR(CV5),MINUTE(CV5),0)=TIME(HOUR('ANALISE AGENTE'!$D8),MINUTE('ANALISE AGENTE'!$D8),0),TIME(HOUR(CV5),MINUTE(CV5),0)=TIME(HOUR('ANALISE AGENTE'!$E8),MINUTE('ANALISE AGENTE'!$E8),0)),2,IF(OR(TIME(HOUR(CV5),MINUTE(CV5),0)=TIME(HOUR('ANALISE AGENTE'!$F8),MINUTE('ANALISE AGENTE'!$F8),0),TIME(HOUR(CV5),MINUTE(CV5),0)=TIME(HOUR('ANALISE AGENTE'!$G8),MINUTE('ANALISE AGENTE'!$G8),0)),3,IF(OR(TIME(HOUR(CV5),MINUTE(CV5),0)=TIME(HOUR('ANALISE AGENTE'!$H8),MINUTE('ANALISE AGENTE'!$H8),0),TIME(HOUR(CV5),MINUTE(CV5),0)=TIME(HOUR('ANALISE AGENTE'!$I8),MINUTE('ANALISE AGENTE'!$I8),0)),2,0))))</f>
        <v>0</v>
      </c>
      <c r="CW11" s="34">
        <f>IF(OR(TIME(HOUR(CW5),MINUTE(CW5),0)=TIME(HOUR('ANALISE AGENTE'!$C8),MINUTE('ANALISE AGENTE'!$C8),0),TIME(HOUR(CW5),MINUTE(CW5),0)=TIME(HOUR('ANALISE AGENTE'!$J8),MINUTE('ANALISE AGENTE'!$J8),0)),1,IF(OR(TIME(HOUR(CW5),MINUTE(CW5),0)=TIME(HOUR('ANALISE AGENTE'!$D8),MINUTE('ANALISE AGENTE'!$D8),0),TIME(HOUR(CW5),MINUTE(CW5),0)=TIME(HOUR('ANALISE AGENTE'!$E8),MINUTE('ANALISE AGENTE'!$E8),0)),2,IF(OR(TIME(HOUR(CW5),MINUTE(CW5),0)=TIME(HOUR('ANALISE AGENTE'!$F8),MINUTE('ANALISE AGENTE'!$F8),0),TIME(HOUR(CW5),MINUTE(CW5),0)=TIME(HOUR('ANALISE AGENTE'!$G8),MINUTE('ANALISE AGENTE'!$G8),0)),3,IF(OR(TIME(HOUR(CW5),MINUTE(CW5),0)=TIME(HOUR('ANALISE AGENTE'!$H8),MINUTE('ANALISE AGENTE'!$H8),0),TIME(HOUR(CW5),MINUTE(CW5),0)=TIME(HOUR('ANALISE AGENTE'!$I8),MINUTE('ANALISE AGENTE'!$I8),0)),2,0))))</f>
        <v>0</v>
      </c>
      <c r="CX11" s="34">
        <f>IF(OR(TIME(HOUR(CX5),MINUTE(CX5),0)=TIME(HOUR('ANALISE AGENTE'!$C8),MINUTE('ANALISE AGENTE'!$C8),0),TIME(HOUR(CX5),MINUTE(CX5),0)=TIME(HOUR('ANALISE AGENTE'!$J8),MINUTE('ANALISE AGENTE'!$J8),0)),1,IF(OR(TIME(HOUR(CX5),MINUTE(CX5),0)=TIME(HOUR('ANALISE AGENTE'!$D8),MINUTE('ANALISE AGENTE'!$D8),0),TIME(HOUR(CX5),MINUTE(CX5),0)=TIME(HOUR('ANALISE AGENTE'!$E8),MINUTE('ANALISE AGENTE'!$E8),0)),2,IF(OR(TIME(HOUR(CX5),MINUTE(CX5),0)=TIME(HOUR('ANALISE AGENTE'!$F8),MINUTE('ANALISE AGENTE'!$F8),0),TIME(HOUR(CX5),MINUTE(CX5),0)=TIME(HOUR('ANALISE AGENTE'!$G8),MINUTE('ANALISE AGENTE'!$G8),0)),3,IF(OR(TIME(HOUR(CX5),MINUTE(CX5),0)=TIME(HOUR('ANALISE AGENTE'!$H8),MINUTE('ANALISE AGENTE'!$H8),0),TIME(HOUR(CX5),MINUTE(CX5),0)=TIME(HOUR('ANALISE AGENTE'!$I8),MINUTE('ANALISE AGENTE'!$I8),0)),2,0))))</f>
        <v>0</v>
      </c>
      <c r="CY11" s="34">
        <f>IF(OR(TIME(HOUR(CY5),MINUTE(CY5),0)=TIME(HOUR('ANALISE AGENTE'!$C8),MINUTE('ANALISE AGENTE'!$C8),0),TIME(HOUR(CY5),MINUTE(CY5),0)=TIME(HOUR('ANALISE AGENTE'!$J8),MINUTE('ANALISE AGENTE'!$J8),0)),1,IF(OR(TIME(HOUR(CY5),MINUTE(CY5),0)=TIME(HOUR('ANALISE AGENTE'!$D8),MINUTE('ANALISE AGENTE'!$D8),0),TIME(HOUR(CY5),MINUTE(CY5),0)=TIME(HOUR('ANALISE AGENTE'!$E8),MINUTE('ANALISE AGENTE'!$E8),0)),2,IF(OR(TIME(HOUR(CY5),MINUTE(CY5),0)=TIME(HOUR('ANALISE AGENTE'!$F8),MINUTE('ANALISE AGENTE'!$F8),0),TIME(HOUR(CY5),MINUTE(CY5),0)=TIME(HOUR('ANALISE AGENTE'!$G8),MINUTE('ANALISE AGENTE'!$G8),0)),3,IF(OR(TIME(HOUR(CY5),MINUTE(CY5),0)=TIME(HOUR('ANALISE AGENTE'!$H8),MINUTE('ANALISE AGENTE'!$H8),0),TIME(HOUR(CY5),MINUTE(CY5),0)=TIME(HOUR('ANALISE AGENTE'!$I8),MINUTE('ANALISE AGENTE'!$I8),0)),2,0))))</f>
        <v>0</v>
      </c>
      <c r="CZ11" s="34">
        <f>IF(OR(TIME(HOUR(CZ5),MINUTE(CZ5),0)=TIME(HOUR('ANALISE AGENTE'!$C8),MINUTE('ANALISE AGENTE'!$C8),0),TIME(HOUR(CZ5),MINUTE(CZ5),0)=TIME(HOUR('ANALISE AGENTE'!$J8),MINUTE('ANALISE AGENTE'!$J8),0)),1,IF(OR(TIME(HOUR(CZ5),MINUTE(CZ5),0)=TIME(HOUR('ANALISE AGENTE'!$D8),MINUTE('ANALISE AGENTE'!$D8),0),TIME(HOUR(CZ5),MINUTE(CZ5),0)=TIME(HOUR('ANALISE AGENTE'!$E8),MINUTE('ANALISE AGENTE'!$E8),0)),2,IF(OR(TIME(HOUR(CZ5),MINUTE(CZ5),0)=TIME(HOUR('ANALISE AGENTE'!$F8),MINUTE('ANALISE AGENTE'!$F8),0),TIME(HOUR(CZ5),MINUTE(CZ5),0)=TIME(HOUR('ANALISE AGENTE'!$G8),MINUTE('ANALISE AGENTE'!$G8),0)),3,IF(OR(TIME(HOUR(CZ5),MINUTE(CZ5),0)=TIME(HOUR('ANALISE AGENTE'!$H8),MINUTE('ANALISE AGENTE'!$H8),0),TIME(HOUR(CZ5),MINUTE(CZ5),0)=TIME(HOUR('ANALISE AGENTE'!$I8),MINUTE('ANALISE AGENTE'!$I8),0)),2,0))))</f>
        <v>0</v>
      </c>
      <c r="DA11" s="34">
        <f>IF(OR(TIME(HOUR(DA5),MINUTE(DA5),0)=TIME(HOUR('ANALISE AGENTE'!$C8),MINUTE('ANALISE AGENTE'!$C8),0),TIME(HOUR(DA5),MINUTE(DA5),0)=TIME(HOUR('ANALISE AGENTE'!$J8),MINUTE('ANALISE AGENTE'!$J8),0)),1,IF(OR(TIME(HOUR(DA5),MINUTE(DA5),0)=TIME(HOUR('ANALISE AGENTE'!$D8),MINUTE('ANALISE AGENTE'!$D8),0),TIME(HOUR(DA5),MINUTE(DA5),0)=TIME(HOUR('ANALISE AGENTE'!$E8),MINUTE('ANALISE AGENTE'!$E8),0)),2,IF(OR(TIME(HOUR(DA5),MINUTE(DA5),0)=TIME(HOUR('ANALISE AGENTE'!$F8),MINUTE('ANALISE AGENTE'!$F8),0),TIME(HOUR(DA5),MINUTE(DA5),0)=TIME(HOUR('ANALISE AGENTE'!$G8),MINUTE('ANALISE AGENTE'!$G8),0)),3,IF(OR(TIME(HOUR(DA5),MINUTE(DA5),0)=TIME(HOUR('ANALISE AGENTE'!$H8),MINUTE('ANALISE AGENTE'!$H8),0),TIME(HOUR(DA5),MINUTE(DA5),0)=TIME(HOUR('ANALISE AGENTE'!$I8),MINUTE('ANALISE AGENTE'!$I8),0)),2,0))))</f>
        <v>0</v>
      </c>
      <c r="DB11" s="34">
        <f>IF(OR(TIME(HOUR(DB5),MINUTE(DB5),0)=TIME(HOUR('ANALISE AGENTE'!$C8),MINUTE('ANALISE AGENTE'!$C8),0),TIME(HOUR(DB5),MINUTE(DB5),0)=TIME(HOUR('ANALISE AGENTE'!$J8),MINUTE('ANALISE AGENTE'!$J8),0)),1,IF(OR(TIME(HOUR(DB5),MINUTE(DB5),0)=TIME(HOUR('ANALISE AGENTE'!$D8),MINUTE('ANALISE AGENTE'!$D8),0),TIME(HOUR(DB5),MINUTE(DB5),0)=TIME(HOUR('ANALISE AGENTE'!$E8),MINUTE('ANALISE AGENTE'!$E8),0)),2,IF(OR(TIME(HOUR(DB5),MINUTE(DB5),0)=TIME(HOUR('ANALISE AGENTE'!$F8),MINUTE('ANALISE AGENTE'!$F8),0),TIME(HOUR(DB5),MINUTE(DB5),0)=TIME(HOUR('ANALISE AGENTE'!$G8),MINUTE('ANALISE AGENTE'!$G8),0)),3,IF(OR(TIME(HOUR(DB5),MINUTE(DB5),0)=TIME(HOUR('ANALISE AGENTE'!$H8),MINUTE('ANALISE AGENTE'!$H8),0),TIME(HOUR(DB5),MINUTE(DB5),0)=TIME(HOUR('ANALISE AGENTE'!$I8),MINUTE('ANALISE AGENTE'!$I8),0)),2,0))))</f>
        <v>0</v>
      </c>
      <c r="DC11" s="34">
        <f>IF(OR(TIME(HOUR(DC5),MINUTE(DC5),0)=TIME(HOUR('ANALISE AGENTE'!$C8),MINUTE('ANALISE AGENTE'!$C8),0),TIME(HOUR(DC5),MINUTE(DC5),0)=TIME(HOUR('ANALISE AGENTE'!$J8),MINUTE('ANALISE AGENTE'!$J8),0)),1,IF(OR(TIME(HOUR(DC5),MINUTE(DC5),0)=TIME(HOUR('ANALISE AGENTE'!$D8),MINUTE('ANALISE AGENTE'!$D8),0),TIME(HOUR(DC5),MINUTE(DC5),0)=TIME(HOUR('ANALISE AGENTE'!$E8),MINUTE('ANALISE AGENTE'!$E8),0)),2,IF(OR(TIME(HOUR(DC5),MINUTE(DC5),0)=TIME(HOUR('ANALISE AGENTE'!$F8),MINUTE('ANALISE AGENTE'!$F8),0),TIME(HOUR(DC5),MINUTE(DC5),0)=TIME(HOUR('ANALISE AGENTE'!$G8),MINUTE('ANALISE AGENTE'!$G8),0)),3,IF(OR(TIME(HOUR(DC5),MINUTE(DC5),0)=TIME(HOUR('ANALISE AGENTE'!$H8),MINUTE('ANALISE AGENTE'!$H8),0),TIME(HOUR(DC5),MINUTE(DC5),0)=TIME(HOUR('ANALISE AGENTE'!$I8),MINUTE('ANALISE AGENTE'!$I8),0)),2,0))))</f>
        <v>0</v>
      </c>
      <c r="DD11" s="34">
        <f>IF(OR(TIME(HOUR(DD5),MINUTE(DD5),0)=TIME(HOUR('ANALISE AGENTE'!$C8),MINUTE('ANALISE AGENTE'!$C8),0),TIME(HOUR(DD5),MINUTE(DD5),0)=TIME(HOUR('ANALISE AGENTE'!$J8),MINUTE('ANALISE AGENTE'!$J8),0)),1,IF(OR(TIME(HOUR(DD5),MINUTE(DD5),0)=TIME(HOUR('ANALISE AGENTE'!$D8),MINUTE('ANALISE AGENTE'!$D8),0),TIME(HOUR(DD5),MINUTE(DD5),0)=TIME(HOUR('ANALISE AGENTE'!$E8),MINUTE('ANALISE AGENTE'!$E8),0)),2,IF(OR(TIME(HOUR(DD5),MINUTE(DD5),0)=TIME(HOUR('ANALISE AGENTE'!$F8),MINUTE('ANALISE AGENTE'!$F8),0),TIME(HOUR(DD5),MINUTE(DD5),0)=TIME(HOUR('ANALISE AGENTE'!$G8),MINUTE('ANALISE AGENTE'!$G8),0)),3,IF(OR(TIME(HOUR(DD5),MINUTE(DD5),0)=TIME(HOUR('ANALISE AGENTE'!$H8),MINUTE('ANALISE AGENTE'!$H8),0),TIME(HOUR(DD5),MINUTE(DD5),0)=TIME(HOUR('ANALISE AGENTE'!$I8),MINUTE('ANALISE AGENTE'!$I8),0)),2,0))))</f>
        <v>0</v>
      </c>
      <c r="DE11" s="34">
        <f>IF(OR(TIME(HOUR(DE5),MINUTE(DE5),0)=TIME(HOUR('ANALISE AGENTE'!$C8),MINUTE('ANALISE AGENTE'!$C8),0),TIME(HOUR(DE5),MINUTE(DE5),0)=TIME(HOUR('ANALISE AGENTE'!$J8),MINUTE('ANALISE AGENTE'!$J8),0)),1,IF(OR(TIME(HOUR(DE5),MINUTE(DE5),0)=TIME(HOUR('ANALISE AGENTE'!$D8),MINUTE('ANALISE AGENTE'!$D8),0),TIME(HOUR(DE5),MINUTE(DE5),0)=TIME(HOUR('ANALISE AGENTE'!$E8),MINUTE('ANALISE AGENTE'!$E8),0)),2,IF(OR(TIME(HOUR(DE5),MINUTE(DE5),0)=TIME(HOUR('ANALISE AGENTE'!$F8),MINUTE('ANALISE AGENTE'!$F8),0),TIME(HOUR(DE5),MINUTE(DE5),0)=TIME(HOUR('ANALISE AGENTE'!$G8),MINUTE('ANALISE AGENTE'!$G8),0)),3,IF(OR(TIME(HOUR(DE5),MINUTE(DE5),0)=TIME(HOUR('ANALISE AGENTE'!$H8),MINUTE('ANALISE AGENTE'!$H8),0),TIME(HOUR(DE5),MINUTE(DE5),0)=TIME(HOUR('ANALISE AGENTE'!$I8),MINUTE('ANALISE AGENTE'!$I8),0)),2,0))))</f>
        <v>0</v>
      </c>
      <c r="DF11" s="34">
        <f>IF(OR(TIME(HOUR(DF5),MINUTE(DF5),0)=TIME(HOUR('ANALISE AGENTE'!$C8),MINUTE('ANALISE AGENTE'!$C8),0),TIME(HOUR(DF5),MINUTE(DF5),0)=TIME(HOUR('ANALISE AGENTE'!$J8),MINUTE('ANALISE AGENTE'!$J8),0)),1,IF(OR(TIME(HOUR(DF5),MINUTE(DF5),0)=TIME(HOUR('ANALISE AGENTE'!$D8),MINUTE('ANALISE AGENTE'!$D8),0),TIME(HOUR(DF5),MINUTE(DF5),0)=TIME(HOUR('ANALISE AGENTE'!$E8),MINUTE('ANALISE AGENTE'!$E8),0)),2,IF(OR(TIME(HOUR(DF5),MINUTE(DF5),0)=TIME(HOUR('ANALISE AGENTE'!$F8),MINUTE('ANALISE AGENTE'!$F8),0),TIME(HOUR(DF5),MINUTE(DF5),0)=TIME(HOUR('ANALISE AGENTE'!$G8),MINUTE('ANALISE AGENTE'!$G8),0)),3,IF(OR(TIME(HOUR(DF5),MINUTE(DF5),0)=TIME(HOUR('ANALISE AGENTE'!$H8),MINUTE('ANALISE AGENTE'!$H8),0),TIME(HOUR(DF5),MINUTE(DF5),0)=TIME(HOUR('ANALISE AGENTE'!$I8),MINUTE('ANALISE AGENTE'!$I8),0)),2,0))))</f>
        <v>0</v>
      </c>
      <c r="DG11" s="34">
        <f>IF(OR(TIME(HOUR(DG5),MINUTE(DG5),0)=TIME(HOUR('ANALISE AGENTE'!$C8),MINUTE('ANALISE AGENTE'!$C8),0),TIME(HOUR(DG5),MINUTE(DG5),0)=TIME(HOUR('ANALISE AGENTE'!$J8),MINUTE('ANALISE AGENTE'!$J8),0)),1,IF(OR(TIME(HOUR(DG5),MINUTE(DG5),0)=TIME(HOUR('ANALISE AGENTE'!$D8),MINUTE('ANALISE AGENTE'!$D8),0),TIME(HOUR(DG5),MINUTE(DG5),0)=TIME(HOUR('ANALISE AGENTE'!$E8),MINUTE('ANALISE AGENTE'!$E8),0)),2,IF(OR(TIME(HOUR(DG5),MINUTE(DG5),0)=TIME(HOUR('ANALISE AGENTE'!$F8),MINUTE('ANALISE AGENTE'!$F8),0),TIME(HOUR(DG5),MINUTE(DG5),0)=TIME(HOUR('ANALISE AGENTE'!$G8),MINUTE('ANALISE AGENTE'!$G8),0)),3,IF(OR(TIME(HOUR(DG5),MINUTE(DG5),0)=TIME(HOUR('ANALISE AGENTE'!$H8),MINUTE('ANALISE AGENTE'!$H8),0),TIME(HOUR(DG5),MINUTE(DG5),0)=TIME(HOUR('ANALISE AGENTE'!$I8),MINUTE('ANALISE AGENTE'!$I8),0)),2,0))))</f>
        <v>0</v>
      </c>
      <c r="DH11" s="34">
        <f>IF(OR(TIME(HOUR(DH5),MINUTE(DH5),0)=TIME(HOUR('ANALISE AGENTE'!$C8),MINUTE('ANALISE AGENTE'!$C8),0),TIME(HOUR(DH5),MINUTE(DH5),0)=TIME(HOUR('ANALISE AGENTE'!$J8),MINUTE('ANALISE AGENTE'!$J8),0)),1,IF(OR(TIME(HOUR(DH5),MINUTE(DH5),0)=TIME(HOUR('ANALISE AGENTE'!$D8),MINUTE('ANALISE AGENTE'!$D8),0),TIME(HOUR(DH5),MINUTE(DH5),0)=TIME(HOUR('ANALISE AGENTE'!$E8),MINUTE('ANALISE AGENTE'!$E8),0)),2,IF(OR(TIME(HOUR(DH5),MINUTE(DH5),0)=TIME(HOUR('ANALISE AGENTE'!$F8),MINUTE('ANALISE AGENTE'!$F8),0),TIME(HOUR(DH5),MINUTE(DH5),0)=TIME(HOUR('ANALISE AGENTE'!$G8),MINUTE('ANALISE AGENTE'!$G8),0)),3,IF(OR(TIME(HOUR(DH5),MINUTE(DH5),0)=TIME(HOUR('ANALISE AGENTE'!$H8),MINUTE('ANALISE AGENTE'!$H8),0),TIME(HOUR(DH5),MINUTE(DH5),0)=TIME(HOUR('ANALISE AGENTE'!$I8),MINUTE('ANALISE AGENTE'!$I8),0)),2,0))))</f>
        <v>0</v>
      </c>
      <c r="DI11" s="34">
        <f>IF(OR(TIME(HOUR(DI5),MINUTE(DI5),0)=TIME(HOUR('ANALISE AGENTE'!$C8),MINUTE('ANALISE AGENTE'!$C8),0),TIME(HOUR(DI5),MINUTE(DI5),0)=TIME(HOUR('ANALISE AGENTE'!$J8),MINUTE('ANALISE AGENTE'!$J8),0)),1,IF(OR(TIME(HOUR(DI5),MINUTE(DI5),0)=TIME(HOUR('ANALISE AGENTE'!$D8),MINUTE('ANALISE AGENTE'!$D8),0),TIME(HOUR(DI5),MINUTE(DI5),0)=TIME(HOUR('ANALISE AGENTE'!$E8),MINUTE('ANALISE AGENTE'!$E8),0)),2,IF(OR(TIME(HOUR(DI5),MINUTE(DI5),0)=TIME(HOUR('ANALISE AGENTE'!$F8),MINUTE('ANALISE AGENTE'!$F8),0),TIME(HOUR(DI5),MINUTE(DI5),0)=TIME(HOUR('ANALISE AGENTE'!$G8),MINUTE('ANALISE AGENTE'!$G8),0)),3,IF(OR(TIME(HOUR(DI5),MINUTE(DI5),0)=TIME(HOUR('ANALISE AGENTE'!$H8),MINUTE('ANALISE AGENTE'!$H8),0),TIME(HOUR(DI5),MINUTE(DI5),0)=TIME(HOUR('ANALISE AGENTE'!$I8),MINUTE('ANALISE AGENTE'!$I8),0)),2,0))))</f>
        <v>0</v>
      </c>
      <c r="DJ11" s="34">
        <f>IF(OR(TIME(HOUR(DJ5),MINUTE(DJ5),0)=TIME(HOUR('ANALISE AGENTE'!$C8),MINUTE('ANALISE AGENTE'!$C8),0),TIME(HOUR(DJ5),MINUTE(DJ5),0)=TIME(HOUR('ANALISE AGENTE'!$J8),MINUTE('ANALISE AGENTE'!$J8),0)),1,IF(OR(TIME(HOUR(DJ5),MINUTE(DJ5),0)=TIME(HOUR('ANALISE AGENTE'!$D8),MINUTE('ANALISE AGENTE'!$D8),0),TIME(HOUR(DJ5),MINUTE(DJ5),0)=TIME(HOUR('ANALISE AGENTE'!$E8),MINUTE('ANALISE AGENTE'!$E8),0)),2,IF(OR(TIME(HOUR(DJ5),MINUTE(DJ5),0)=TIME(HOUR('ANALISE AGENTE'!$F8),MINUTE('ANALISE AGENTE'!$F8),0),TIME(HOUR(DJ5),MINUTE(DJ5),0)=TIME(HOUR('ANALISE AGENTE'!$G8),MINUTE('ANALISE AGENTE'!$G8),0)),3,IF(OR(TIME(HOUR(DJ5),MINUTE(DJ5),0)=TIME(HOUR('ANALISE AGENTE'!$H8),MINUTE('ANALISE AGENTE'!$H8),0),TIME(HOUR(DJ5),MINUTE(DJ5),0)=TIME(HOUR('ANALISE AGENTE'!$I8),MINUTE('ANALISE AGENTE'!$I8),0)),2,0))))</f>
        <v>0</v>
      </c>
      <c r="DK11" s="34">
        <f>IF(OR(TIME(HOUR(DK5),MINUTE(DK5),0)=TIME(HOUR('ANALISE AGENTE'!$C8),MINUTE('ANALISE AGENTE'!$C8),0),TIME(HOUR(DK5),MINUTE(DK5),0)=TIME(HOUR('ANALISE AGENTE'!$J8),MINUTE('ANALISE AGENTE'!$J8),0)),1,IF(OR(TIME(HOUR(DK5),MINUTE(DK5),0)=TIME(HOUR('ANALISE AGENTE'!$D8),MINUTE('ANALISE AGENTE'!$D8),0),TIME(HOUR(DK5),MINUTE(DK5),0)=TIME(HOUR('ANALISE AGENTE'!$E8),MINUTE('ANALISE AGENTE'!$E8),0)),2,IF(OR(TIME(HOUR(DK5),MINUTE(DK5),0)=TIME(HOUR('ANALISE AGENTE'!$F8),MINUTE('ANALISE AGENTE'!$F8),0),TIME(HOUR(DK5),MINUTE(DK5),0)=TIME(HOUR('ANALISE AGENTE'!$G8),MINUTE('ANALISE AGENTE'!$G8),0)),3,IF(OR(TIME(HOUR(DK5),MINUTE(DK5),0)=TIME(HOUR('ANALISE AGENTE'!$H8),MINUTE('ANALISE AGENTE'!$H8),0),TIME(HOUR(DK5),MINUTE(DK5),0)=TIME(HOUR('ANALISE AGENTE'!$I8),MINUTE('ANALISE AGENTE'!$I8),0)),2,0))))</f>
        <v>0</v>
      </c>
      <c r="DL11" s="34">
        <f>IF(OR(TIME(HOUR(DL5),MINUTE(DL5),0)=TIME(HOUR('ANALISE AGENTE'!$C8),MINUTE('ANALISE AGENTE'!$C8),0),TIME(HOUR(DL5),MINUTE(DL5),0)=TIME(HOUR('ANALISE AGENTE'!$J8),MINUTE('ANALISE AGENTE'!$J8),0)),1,IF(OR(TIME(HOUR(DL5),MINUTE(DL5),0)=TIME(HOUR('ANALISE AGENTE'!$D8),MINUTE('ANALISE AGENTE'!$D8),0),TIME(HOUR(DL5),MINUTE(DL5),0)=TIME(HOUR('ANALISE AGENTE'!$E8),MINUTE('ANALISE AGENTE'!$E8),0)),2,IF(OR(TIME(HOUR(DL5),MINUTE(DL5),0)=TIME(HOUR('ANALISE AGENTE'!$F8),MINUTE('ANALISE AGENTE'!$F8),0),TIME(HOUR(DL5),MINUTE(DL5),0)=TIME(HOUR('ANALISE AGENTE'!$G8),MINUTE('ANALISE AGENTE'!$G8),0)),3,IF(OR(TIME(HOUR(DL5),MINUTE(DL5),0)=TIME(HOUR('ANALISE AGENTE'!$H8),MINUTE('ANALISE AGENTE'!$H8),0),TIME(HOUR(DL5),MINUTE(DL5),0)=TIME(HOUR('ANALISE AGENTE'!$I8),MINUTE('ANALISE AGENTE'!$I8),0)),2,0))))</f>
        <v>0</v>
      </c>
      <c r="DM11" s="34">
        <f>IF(OR(TIME(HOUR(DM5),MINUTE(DM5),0)=TIME(HOUR('ANALISE AGENTE'!$C8),MINUTE('ANALISE AGENTE'!$C8),0),TIME(HOUR(DM5),MINUTE(DM5),0)=TIME(HOUR('ANALISE AGENTE'!$J8),MINUTE('ANALISE AGENTE'!$J8),0)),1,IF(OR(TIME(HOUR(DM5),MINUTE(DM5),0)=TIME(HOUR('ANALISE AGENTE'!$D8),MINUTE('ANALISE AGENTE'!$D8),0),TIME(HOUR(DM5),MINUTE(DM5),0)=TIME(HOUR('ANALISE AGENTE'!$E8),MINUTE('ANALISE AGENTE'!$E8),0)),2,IF(OR(TIME(HOUR(DM5),MINUTE(DM5),0)=TIME(HOUR('ANALISE AGENTE'!$F8),MINUTE('ANALISE AGENTE'!$F8),0),TIME(HOUR(DM5),MINUTE(DM5),0)=TIME(HOUR('ANALISE AGENTE'!$G8),MINUTE('ANALISE AGENTE'!$G8),0)),3,IF(OR(TIME(HOUR(DM5),MINUTE(DM5),0)=TIME(HOUR('ANALISE AGENTE'!$H8),MINUTE('ANALISE AGENTE'!$H8),0),TIME(HOUR(DM5),MINUTE(DM5),0)=TIME(HOUR('ANALISE AGENTE'!$I8),MINUTE('ANALISE AGENTE'!$I8),0)),2,0))))</f>
        <v>0</v>
      </c>
      <c r="DN11" s="34">
        <f>IF(OR(TIME(HOUR(DN5),MINUTE(DN5),0)=TIME(HOUR('ANALISE AGENTE'!$C8),MINUTE('ANALISE AGENTE'!$C8),0),TIME(HOUR(DN5),MINUTE(DN5),0)=TIME(HOUR('ANALISE AGENTE'!$J8),MINUTE('ANALISE AGENTE'!$J8),0)),1,IF(OR(TIME(HOUR(DN5),MINUTE(DN5),0)=TIME(HOUR('ANALISE AGENTE'!$D8),MINUTE('ANALISE AGENTE'!$D8),0),TIME(HOUR(DN5),MINUTE(DN5),0)=TIME(HOUR('ANALISE AGENTE'!$E8),MINUTE('ANALISE AGENTE'!$E8),0)),2,IF(OR(TIME(HOUR(DN5),MINUTE(DN5),0)=TIME(HOUR('ANALISE AGENTE'!$F8),MINUTE('ANALISE AGENTE'!$F8),0),TIME(HOUR(DN5),MINUTE(DN5),0)=TIME(HOUR('ANALISE AGENTE'!$G8),MINUTE('ANALISE AGENTE'!$G8),0)),3,IF(OR(TIME(HOUR(DN5),MINUTE(DN5),0)=TIME(HOUR('ANALISE AGENTE'!$H8),MINUTE('ANALISE AGENTE'!$H8),0),TIME(HOUR(DN5),MINUTE(DN5),0)=TIME(HOUR('ANALISE AGENTE'!$I8),MINUTE('ANALISE AGENTE'!$I8),0)),2,0))))</f>
        <v>0</v>
      </c>
      <c r="DO11" s="34">
        <f>IF(OR(TIME(HOUR(DO5),MINUTE(DO5),0)=TIME(HOUR('ANALISE AGENTE'!$C8),MINUTE('ANALISE AGENTE'!$C8),0),TIME(HOUR(DO5),MINUTE(DO5),0)=TIME(HOUR('ANALISE AGENTE'!$J8),MINUTE('ANALISE AGENTE'!$J8),0)),1,IF(OR(TIME(HOUR(DO5),MINUTE(DO5),0)=TIME(HOUR('ANALISE AGENTE'!$D8),MINUTE('ANALISE AGENTE'!$D8),0),TIME(HOUR(DO5),MINUTE(DO5),0)=TIME(HOUR('ANALISE AGENTE'!$E8),MINUTE('ANALISE AGENTE'!$E8),0)),2,IF(OR(TIME(HOUR(DO5),MINUTE(DO5),0)=TIME(HOUR('ANALISE AGENTE'!$F8),MINUTE('ANALISE AGENTE'!$F8),0),TIME(HOUR(DO5),MINUTE(DO5),0)=TIME(HOUR('ANALISE AGENTE'!$G8),MINUTE('ANALISE AGENTE'!$G8),0)),3,IF(OR(TIME(HOUR(DO5),MINUTE(DO5),0)=TIME(HOUR('ANALISE AGENTE'!$H8),MINUTE('ANALISE AGENTE'!$H8),0),TIME(HOUR(DO5),MINUTE(DO5),0)=TIME(HOUR('ANALISE AGENTE'!$I8),MINUTE('ANALISE AGENTE'!$I8),0)),2,0))))</f>
        <v>0</v>
      </c>
      <c r="DP11" s="34">
        <f>IF(OR(TIME(HOUR(DP5),MINUTE(DP5),0)=TIME(HOUR('ANALISE AGENTE'!$C8),MINUTE('ANALISE AGENTE'!$C8),0),TIME(HOUR(DP5),MINUTE(DP5),0)=TIME(HOUR('ANALISE AGENTE'!$J8),MINUTE('ANALISE AGENTE'!$J8),0)),1,IF(OR(TIME(HOUR(DP5),MINUTE(DP5),0)=TIME(HOUR('ANALISE AGENTE'!$D8),MINUTE('ANALISE AGENTE'!$D8),0),TIME(HOUR(DP5),MINUTE(DP5),0)=TIME(HOUR('ANALISE AGENTE'!$E8),MINUTE('ANALISE AGENTE'!$E8),0)),2,IF(OR(TIME(HOUR(DP5),MINUTE(DP5),0)=TIME(HOUR('ANALISE AGENTE'!$F8),MINUTE('ANALISE AGENTE'!$F8),0),TIME(HOUR(DP5),MINUTE(DP5),0)=TIME(HOUR('ANALISE AGENTE'!$G8),MINUTE('ANALISE AGENTE'!$G8),0)),3,IF(OR(TIME(HOUR(DP5),MINUTE(DP5),0)=TIME(HOUR('ANALISE AGENTE'!$H8),MINUTE('ANALISE AGENTE'!$H8),0),TIME(HOUR(DP5),MINUTE(DP5),0)=TIME(HOUR('ANALISE AGENTE'!$I8),MINUTE('ANALISE AGENTE'!$I8),0)),2,0))))</f>
        <v>0</v>
      </c>
      <c r="DQ11" s="34">
        <f>IF(OR(TIME(HOUR(DQ5),MINUTE(DQ5),0)=TIME(HOUR('ANALISE AGENTE'!$C8),MINUTE('ANALISE AGENTE'!$C8),0),TIME(HOUR(DQ5),MINUTE(DQ5),0)=TIME(HOUR('ANALISE AGENTE'!$J8),MINUTE('ANALISE AGENTE'!$J8),0)),1,IF(OR(TIME(HOUR(DQ5),MINUTE(DQ5),0)=TIME(HOUR('ANALISE AGENTE'!$D8),MINUTE('ANALISE AGENTE'!$D8),0),TIME(HOUR(DQ5),MINUTE(DQ5),0)=TIME(HOUR('ANALISE AGENTE'!$E8),MINUTE('ANALISE AGENTE'!$E8),0)),2,IF(OR(TIME(HOUR(DQ5),MINUTE(DQ5),0)=TIME(HOUR('ANALISE AGENTE'!$F8),MINUTE('ANALISE AGENTE'!$F8),0),TIME(HOUR(DQ5),MINUTE(DQ5),0)=TIME(HOUR('ANALISE AGENTE'!$G8),MINUTE('ANALISE AGENTE'!$G8),0)),3,IF(OR(TIME(HOUR(DQ5),MINUTE(DQ5),0)=TIME(HOUR('ANALISE AGENTE'!$H8),MINUTE('ANALISE AGENTE'!$H8),0),TIME(HOUR(DQ5),MINUTE(DQ5),0)=TIME(HOUR('ANALISE AGENTE'!$I8),MINUTE('ANALISE AGENTE'!$I8),0)),2,0))))</f>
        <v>0</v>
      </c>
      <c r="DR11" s="34">
        <f>IF(OR(TIME(HOUR(DR5),MINUTE(DR5),0)=TIME(HOUR('ANALISE AGENTE'!$C8),MINUTE('ANALISE AGENTE'!$C8),0),TIME(HOUR(DR5),MINUTE(DR5),0)=TIME(HOUR('ANALISE AGENTE'!$J8),MINUTE('ANALISE AGENTE'!$J8),0)),1,IF(OR(TIME(HOUR(DR5),MINUTE(DR5),0)=TIME(HOUR('ANALISE AGENTE'!$D8),MINUTE('ANALISE AGENTE'!$D8),0),TIME(HOUR(DR5),MINUTE(DR5),0)=TIME(HOUR('ANALISE AGENTE'!$E8),MINUTE('ANALISE AGENTE'!$E8),0)),2,IF(OR(TIME(HOUR(DR5),MINUTE(DR5),0)=TIME(HOUR('ANALISE AGENTE'!$F8),MINUTE('ANALISE AGENTE'!$F8),0),TIME(HOUR(DR5),MINUTE(DR5),0)=TIME(HOUR('ANALISE AGENTE'!$G8),MINUTE('ANALISE AGENTE'!$G8),0)),3,IF(OR(TIME(HOUR(DR5),MINUTE(DR5),0)=TIME(HOUR('ANALISE AGENTE'!$H8),MINUTE('ANALISE AGENTE'!$H8),0),TIME(HOUR(DR5),MINUTE(DR5),0)=TIME(HOUR('ANALISE AGENTE'!$I8),MINUTE('ANALISE AGENTE'!$I8),0)),2,0))))</f>
        <v>0</v>
      </c>
      <c r="DS11" s="34">
        <f>IF(OR(TIME(HOUR(DS5),MINUTE(DS5),0)=TIME(HOUR('ANALISE AGENTE'!$C8),MINUTE('ANALISE AGENTE'!$C8),0),TIME(HOUR(DS5),MINUTE(DS5),0)=TIME(HOUR('ANALISE AGENTE'!$J8),MINUTE('ANALISE AGENTE'!$J8),0)),1,IF(OR(TIME(HOUR(DS5),MINUTE(DS5),0)=TIME(HOUR('ANALISE AGENTE'!$D8),MINUTE('ANALISE AGENTE'!$D8),0),TIME(HOUR(DS5),MINUTE(DS5),0)=TIME(HOUR('ANALISE AGENTE'!$E8),MINUTE('ANALISE AGENTE'!$E8),0)),2,IF(OR(TIME(HOUR(DS5),MINUTE(DS5),0)=TIME(HOUR('ANALISE AGENTE'!$F8),MINUTE('ANALISE AGENTE'!$F8),0),TIME(HOUR(DS5),MINUTE(DS5),0)=TIME(HOUR('ANALISE AGENTE'!$G8),MINUTE('ANALISE AGENTE'!$G8),0)),3,IF(OR(TIME(HOUR(DS5),MINUTE(DS5),0)=TIME(HOUR('ANALISE AGENTE'!$H8),MINUTE('ANALISE AGENTE'!$H8),0),TIME(HOUR(DS5),MINUTE(DS5),0)=TIME(HOUR('ANALISE AGENTE'!$I8),MINUTE('ANALISE AGENTE'!$I8),0)),2,0))))</f>
        <v>0</v>
      </c>
      <c r="DT11" s="34">
        <f>IF(OR(TIME(HOUR(DT5),MINUTE(DT5),0)=TIME(HOUR('ANALISE AGENTE'!$C8),MINUTE('ANALISE AGENTE'!$C8),0),TIME(HOUR(DT5),MINUTE(DT5),0)=TIME(HOUR('ANALISE AGENTE'!$J8),MINUTE('ANALISE AGENTE'!$J8),0)),1,IF(OR(TIME(HOUR(DT5),MINUTE(DT5),0)=TIME(HOUR('ANALISE AGENTE'!$D8),MINUTE('ANALISE AGENTE'!$D8),0),TIME(HOUR(DT5),MINUTE(DT5),0)=TIME(HOUR('ANALISE AGENTE'!$E8),MINUTE('ANALISE AGENTE'!$E8),0)),2,IF(OR(TIME(HOUR(DT5),MINUTE(DT5),0)=TIME(HOUR('ANALISE AGENTE'!$F8),MINUTE('ANALISE AGENTE'!$F8),0),TIME(HOUR(DT5),MINUTE(DT5),0)=TIME(HOUR('ANALISE AGENTE'!$G8),MINUTE('ANALISE AGENTE'!$G8),0)),3,IF(OR(TIME(HOUR(DT5),MINUTE(DT5),0)=TIME(HOUR('ANALISE AGENTE'!$H8),MINUTE('ANALISE AGENTE'!$H8),0),TIME(HOUR(DT5),MINUTE(DT5),0)=TIME(HOUR('ANALISE AGENTE'!$I8),MINUTE('ANALISE AGENTE'!$I8),0)),2,0))))</f>
        <v>0</v>
      </c>
      <c r="DU11" s="34">
        <f>IF(OR(TIME(HOUR(DU5),MINUTE(DU5),0)=TIME(HOUR('ANALISE AGENTE'!$C8),MINUTE('ANALISE AGENTE'!$C8),0),TIME(HOUR(DU5),MINUTE(DU5),0)=TIME(HOUR('ANALISE AGENTE'!$J8),MINUTE('ANALISE AGENTE'!$J8),0)),1,IF(OR(TIME(HOUR(DU5),MINUTE(DU5),0)=TIME(HOUR('ANALISE AGENTE'!$D8),MINUTE('ANALISE AGENTE'!$D8),0),TIME(HOUR(DU5),MINUTE(DU5),0)=TIME(HOUR('ANALISE AGENTE'!$E8),MINUTE('ANALISE AGENTE'!$E8),0)),2,IF(OR(TIME(HOUR(DU5),MINUTE(DU5),0)=TIME(HOUR('ANALISE AGENTE'!$F8),MINUTE('ANALISE AGENTE'!$F8),0),TIME(HOUR(DU5),MINUTE(DU5),0)=TIME(HOUR('ANALISE AGENTE'!$G8),MINUTE('ANALISE AGENTE'!$G8),0)),3,IF(OR(TIME(HOUR(DU5),MINUTE(DU5),0)=TIME(HOUR('ANALISE AGENTE'!$H8),MINUTE('ANALISE AGENTE'!$H8),0),TIME(HOUR(DU5),MINUTE(DU5),0)=TIME(HOUR('ANALISE AGENTE'!$I8),MINUTE('ANALISE AGENTE'!$I8),0)),2,0))))</f>
        <v>0</v>
      </c>
      <c r="DV11" s="34">
        <f>IF(OR(TIME(HOUR(DV5),MINUTE(DV5),0)=TIME(HOUR('ANALISE AGENTE'!$C8),MINUTE('ANALISE AGENTE'!$C8),0),TIME(HOUR(DV5),MINUTE(DV5),0)=TIME(HOUR('ANALISE AGENTE'!$J8),MINUTE('ANALISE AGENTE'!$J8),0)),1,IF(OR(TIME(HOUR(DV5),MINUTE(DV5),0)=TIME(HOUR('ANALISE AGENTE'!$D8),MINUTE('ANALISE AGENTE'!$D8),0),TIME(HOUR(DV5),MINUTE(DV5),0)=TIME(HOUR('ANALISE AGENTE'!$E8),MINUTE('ANALISE AGENTE'!$E8),0)),2,IF(OR(TIME(HOUR(DV5),MINUTE(DV5),0)=TIME(HOUR('ANALISE AGENTE'!$F8),MINUTE('ANALISE AGENTE'!$F8),0),TIME(HOUR(DV5),MINUTE(DV5),0)=TIME(HOUR('ANALISE AGENTE'!$G8),MINUTE('ANALISE AGENTE'!$G8),0)),3,IF(OR(TIME(HOUR(DV5),MINUTE(DV5),0)=TIME(HOUR('ANALISE AGENTE'!$H8),MINUTE('ANALISE AGENTE'!$H8),0),TIME(HOUR(DV5),MINUTE(DV5),0)=TIME(HOUR('ANALISE AGENTE'!$I8),MINUTE('ANALISE AGENTE'!$I8),0)),2,0))))</f>
        <v>0</v>
      </c>
      <c r="DW11" s="34">
        <f>IF(OR(TIME(HOUR(DW5),MINUTE(DW5),0)=TIME(HOUR('ANALISE AGENTE'!$C8),MINUTE('ANALISE AGENTE'!$C8),0),TIME(HOUR(DW5),MINUTE(DW5),0)=TIME(HOUR('ANALISE AGENTE'!$J8),MINUTE('ANALISE AGENTE'!$J8),0)),1,IF(OR(TIME(HOUR(DW5),MINUTE(DW5),0)=TIME(HOUR('ANALISE AGENTE'!$D8),MINUTE('ANALISE AGENTE'!$D8),0),TIME(HOUR(DW5),MINUTE(DW5),0)=TIME(HOUR('ANALISE AGENTE'!$E8),MINUTE('ANALISE AGENTE'!$E8),0)),2,IF(OR(TIME(HOUR(DW5),MINUTE(DW5),0)=TIME(HOUR('ANALISE AGENTE'!$F8),MINUTE('ANALISE AGENTE'!$F8),0),TIME(HOUR(DW5),MINUTE(DW5),0)=TIME(HOUR('ANALISE AGENTE'!$G8),MINUTE('ANALISE AGENTE'!$G8),0)),3,IF(OR(TIME(HOUR(DW5),MINUTE(DW5),0)=TIME(HOUR('ANALISE AGENTE'!$H8),MINUTE('ANALISE AGENTE'!$H8),0),TIME(HOUR(DW5),MINUTE(DW5),0)=TIME(HOUR('ANALISE AGENTE'!$I8),MINUTE('ANALISE AGENTE'!$I8),0)),2,0))))</f>
        <v>0</v>
      </c>
      <c r="DX11" s="34">
        <f>IF(OR(TIME(HOUR(DX5),MINUTE(DX5),0)=TIME(HOUR('ANALISE AGENTE'!$C8),MINUTE('ANALISE AGENTE'!$C8),0),TIME(HOUR(DX5),MINUTE(DX5),0)=TIME(HOUR('ANALISE AGENTE'!$J8),MINUTE('ANALISE AGENTE'!$J8),0)),1,IF(OR(TIME(HOUR(DX5),MINUTE(DX5),0)=TIME(HOUR('ANALISE AGENTE'!$D8),MINUTE('ANALISE AGENTE'!$D8),0),TIME(HOUR(DX5),MINUTE(DX5),0)=TIME(HOUR('ANALISE AGENTE'!$E8),MINUTE('ANALISE AGENTE'!$E8),0)),2,IF(OR(TIME(HOUR(DX5),MINUTE(DX5),0)=TIME(HOUR('ANALISE AGENTE'!$F8),MINUTE('ANALISE AGENTE'!$F8),0),TIME(HOUR(DX5),MINUTE(DX5),0)=TIME(HOUR('ANALISE AGENTE'!$G8),MINUTE('ANALISE AGENTE'!$G8),0)),3,IF(OR(TIME(HOUR(DX5),MINUTE(DX5),0)=TIME(HOUR('ANALISE AGENTE'!$H8),MINUTE('ANALISE AGENTE'!$H8),0),TIME(HOUR(DX5),MINUTE(DX5),0)=TIME(HOUR('ANALISE AGENTE'!$I8),MINUTE('ANALISE AGENTE'!$I8),0)),2,0))))</f>
        <v>0</v>
      </c>
      <c r="DY11" s="34">
        <f>IF(OR(TIME(HOUR(DY5),MINUTE(DY5),0)=TIME(HOUR('ANALISE AGENTE'!$C8),MINUTE('ANALISE AGENTE'!$C8),0),TIME(HOUR(DY5),MINUTE(DY5),0)=TIME(HOUR('ANALISE AGENTE'!$J8),MINUTE('ANALISE AGENTE'!$J8),0)),1,IF(OR(TIME(HOUR(DY5),MINUTE(DY5),0)=TIME(HOUR('ANALISE AGENTE'!$D8),MINUTE('ANALISE AGENTE'!$D8),0),TIME(HOUR(DY5),MINUTE(DY5),0)=TIME(HOUR('ANALISE AGENTE'!$E8),MINUTE('ANALISE AGENTE'!$E8),0)),2,IF(OR(TIME(HOUR(DY5),MINUTE(DY5),0)=TIME(HOUR('ANALISE AGENTE'!$F8),MINUTE('ANALISE AGENTE'!$F8),0),TIME(HOUR(DY5),MINUTE(DY5),0)=TIME(HOUR('ANALISE AGENTE'!$G8),MINUTE('ANALISE AGENTE'!$G8),0)),3,IF(OR(TIME(HOUR(DY5),MINUTE(DY5),0)=TIME(HOUR('ANALISE AGENTE'!$H8),MINUTE('ANALISE AGENTE'!$H8),0),TIME(HOUR(DY5),MINUTE(DY5),0)=TIME(HOUR('ANALISE AGENTE'!$I8),MINUTE('ANALISE AGENTE'!$I8),0)),2,0))))</f>
        <v>0</v>
      </c>
      <c r="DZ11" s="34">
        <f>IF(OR(TIME(HOUR(DZ5),MINUTE(DZ5),0)=TIME(HOUR('ANALISE AGENTE'!$C8),MINUTE('ANALISE AGENTE'!$C8),0),TIME(HOUR(DZ5),MINUTE(DZ5),0)=TIME(HOUR('ANALISE AGENTE'!$J8),MINUTE('ANALISE AGENTE'!$J8),0)),1,IF(OR(TIME(HOUR(DZ5),MINUTE(DZ5),0)=TIME(HOUR('ANALISE AGENTE'!$D8),MINUTE('ANALISE AGENTE'!$D8),0),TIME(HOUR(DZ5),MINUTE(DZ5),0)=TIME(HOUR('ANALISE AGENTE'!$E8),MINUTE('ANALISE AGENTE'!$E8),0)),2,IF(OR(TIME(HOUR(DZ5),MINUTE(DZ5),0)=TIME(HOUR('ANALISE AGENTE'!$F8),MINUTE('ANALISE AGENTE'!$F8),0),TIME(HOUR(DZ5),MINUTE(DZ5),0)=TIME(HOUR('ANALISE AGENTE'!$G8),MINUTE('ANALISE AGENTE'!$G8),0)),3,IF(OR(TIME(HOUR(DZ5),MINUTE(DZ5),0)=TIME(HOUR('ANALISE AGENTE'!$H8),MINUTE('ANALISE AGENTE'!$H8),0),TIME(HOUR(DZ5),MINUTE(DZ5),0)=TIME(HOUR('ANALISE AGENTE'!$I8),MINUTE('ANALISE AGENTE'!$I8),0)),2,0))))</f>
        <v>0</v>
      </c>
      <c r="EA11" s="34">
        <f>IF(OR(TIME(HOUR(EA5),MINUTE(EA5),0)=TIME(HOUR('ANALISE AGENTE'!$C8),MINUTE('ANALISE AGENTE'!$C8),0),TIME(HOUR(EA5),MINUTE(EA5),0)=TIME(HOUR('ANALISE AGENTE'!$J8),MINUTE('ANALISE AGENTE'!$J8),0)),1,IF(OR(TIME(HOUR(EA5),MINUTE(EA5),0)=TIME(HOUR('ANALISE AGENTE'!$D8),MINUTE('ANALISE AGENTE'!$D8),0),TIME(HOUR(EA5),MINUTE(EA5),0)=TIME(HOUR('ANALISE AGENTE'!$E8),MINUTE('ANALISE AGENTE'!$E8),0)),2,IF(OR(TIME(HOUR(EA5),MINUTE(EA5),0)=TIME(HOUR('ANALISE AGENTE'!$F8),MINUTE('ANALISE AGENTE'!$F8),0),TIME(HOUR(EA5),MINUTE(EA5),0)=TIME(HOUR('ANALISE AGENTE'!$G8),MINUTE('ANALISE AGENTE'!$G8),0)),3,IF(OR(TIME(HOUR(EA5),MINUTE(EA5),0)=TIME(HOUR('ANALISE AGENTE'!$H8),MINUTE('ANALISE AGENTE'!$H8),0),TIME(HOUR(EA5),MINUTE(EA5),0)=TIME(HOUR('ANALISE AGENTE'!$I8),MINUTE('ANALISE AGENTE'!$I8),0)),2,0))))</f>
        <v>0</v>
      </c>
      <c r="EB11" s="34">
        <f>IF(OR(TIME(HOUR(EB5),MINUTE(EB5),0)=TIME(HOUR('ANALISE AGENTE'!$C8),MINUTE('ANALISE AGENTE'!$C8),0),TIME(HOUR(EB5),MINUTE(EB5),0)=TIME(HOUR('ANALISE AGENTE'!$J8),MINUTE('ANALISE AGENTE'!$J8),0)),1,IF(OR(TIME(HOUR(EB5),MINUTE(EB5),0)=TIME(HOUR('ANALISE AGENTE'!$D8),MINUTE('ANALISE AGENTE'!$D8),0),TIME(HOUR(EB5),MINUTE(EB5),0)=TIME(HOUR('ANALISE AGENTE'!$E8),MINUTE('ANALISE AGENTE'!$E8),0)),2,IF(OR(TIME(HOUR(EB5),MINUTE(EB5),0)=TIME(HOUR('ANALISE AGENTE'!$F8),MINUTE('ANALISE AGENTE'!$F8),0),TIME(HOUR(EB5),MINUTE(EB5),0)=TIME(HOUR('ANALISE AGENTE'!$G8),MINUTE('ANALISE AGENTE'!$G8),0)),3,IF(OR(TIME(HOUR(EB5),MINUTE(EB5),0)=TIME(HOUR('ANALISE AGENTE'!$H8),MINUTE('ANALISE AGENTE'!$H8),0),TIME(HOUR(EB5),MINUTE(EB5),0)=TIME(HOUR('ANALISE AGENTE'!$I8),MINUTE('ANALISE AGENTE'!$I8),0)),2,0))))</f>
        <v>0</v>
      </c>
      <c r="EC11" s="34">
        <f>IF(OR(TIME(HOUR(EC5),MINUTE(EC5),0)=TIME(HOUR('ANALISE AGENTE'!$C8),MINUTE('ANALISE AGENTE'!$C8),0),TIME(HOUR(EC5),MINUTE(EC5),0)=TIME(HOUR('ANALISE AGENTE'!$J8),MINUTE('ANALISE AGENTE'!$J8),0)),1,IF(OR(TIME(HOUR(EC5),MINUTE(EC5),0)=TIME(HOUR('ANALISE AGENTE'!$D8),MINUTE('ANALISE AGENTE'!$D8),0),TIME(HOUR(EC5),MINUTE(EC5),0)=TIME(HOUR('ANALISE AGENTE'!$E8),MINUTE('ANALISE AGENTE'!$E8),0)),2,IF(OR(TIME(HOUR(EC5),MINUTE(EC5),0)=TIME(HOUR('ANALISE AGENTE'!$F8),MINUTE('ANALISE AGENTE'!$F8),0),TIME(HOUR(EC5),MINUTE(EC5),0)=TIME(HOUR('ANALISE AGENTE'!$G8),MINUTE('ANALISE AGENTE'!$G8),0)),3,IF(OR(TIME(HOUR(EC5),MINUTE(EC5),0)=TIME(HOUR('ANALISE AGENTE'!$H8),MINUTE('ANALISE AGENTE'!$H8),0),TIME(HOUR(EC5),MINUTE(EC5),0)=TIME(HOUR('ANALISE AGENTE'!$I8),MINUTE('ANALISE AGENTE'!$I8),0)),2,0))))</f>
        <v>0</v>
      </c>
      <c r="ED11" s="34">
        <f>IF(OR(TIME(HOUR(ED5),MINUTE(ED5),0)=TIME(HOUR('ANALISE AGENTE'!$C8),MINUTE('ANALISE AGENTE'!$C8),0),TIME(HOUR(ED5),MINUTE(ED5),0)=TIME(HOUR('ANALISE AGENTE'!$J8),MINUTE('ANALISE AGENTE'!$J8),0)),1,IF(OR(TIME(HOUR(ED5),MINUTE(ED5),0)=TIME(HOUR('ANALISE AGENTE'!$D8),MINUTE('ANALISE AGENTE'!$D8),0),TIME(HOUR(ED5),MINUTE(ED5),0)=TIME(HOUR('ANALISE AGENTE'!$E8),MINUTE('ANALISE AGENTE'!$E8),0)),2,IF(OR(TIME(HOUR(ED5),MINUTE(ED5),0)=TIME(HOUR('ANALISE AGENTE'!$F8),MINUTE('ANALISE AGENTE'!$F8),0),TIME(HOUR(ED5),MINUTE(ED5),0)=TIME(HOUR('ANALISE AGENTE'!$G8),MINUTE('ANALISE AGENTE'!$G8),0)),3,IF(OR(TIME(HOUR(ED5),MINUTE(ED5),0)=TIME(HOUR('ANALISE AGENTE'!$H8),MINUTE('ANALISE AGENTE'!$H8),0),TIME(HOUR(ED5),MINUTE(ED5),0)=TIME(HOUR('ANALISE AGENTE'!$I8),MINUTE('ANALISE AGENTE'!$I8),0)),2,0))))</f>
        <v>0</v>
      </c>
      <c r="EE11" s="34">
        <f>IF(OR(TIME(HOUR(EE5),MINUTE(EE5),0)=TIME(HOUR('ANALISE AGENTE'!$C8),MINUTE('ANALISE AGENTE'!$C8),0),TIME(HOUR(EE5),MINUTE(EE5),0)=TIME(HOUR('ANALISE AGENTE'!$J8),MINUTE('ANALISE AGENTE'!$J8),0)),1,IF(OR(TIME(HOUR(EE5),MINUTE(EE5),0)=TIME(HOUR('ANALISE AGENTE'!$D8),MINUTE('ANALISE AGENTE'!$D8),0),TIME(HOUR(EE5),MINUTE(EE5),0)=TIME(HOUR('ANALISE AGENTE'!$E8),MINUTE('ANALISE AGENTE'!$E8),0)),2,IF(OR(TIME(HOUR(EE5),MINUTE(EE5),0)=TIME(HOUR('ANALISE AGENTE'!$F8),MINUTE('ANALISE AGENTE'!$F8),0),TIME(HOUR(EE5),MINUTE(EE5),0)=TIME(HOUR('ANALISE AGENTE'!$G8),MINUTE('ANALISE AGENTE'!$G8),0)),3,IF(OR(TIME(HOUR(EE5),MINUTE(EE5),0)=TIME(HOUR('ANALISE AGENTE'!$H8),MINUTE('ANALISE AGENTE'!$H8),0),TIME(HOUR(EE5),MINUTE(EE5),0)=TIME(HOUR('ANALISE AGENTE'!$I8),MINUTE('ANALISE AGENTE'!$I8),0)),2,0))))</f>
        <v>0</v>
      </c>
      <c r="EF11" s="34">
        <f>IF(OR(TIME(HOUR(EF5),MINUTE(EF5),0)=TIME(HOUR('ANALISE AGENTE'!$C8),MINUTE('ANALISE AGENTE'!$C8),0),TIME(HOUR(EF5),MINUTE(EF5),0)=TIME(HOUR('ANALISE AGENTE'!$J8),MINUTE('ANALISE AGENTE'!$J8),0)),1,IF(OR(TIME(HOUR(EF5),MINUTE(EF5),0)=TIME(HOUR('ANALISE AGENTE'!$D8),MINUTE('ANALISE AGENTE'!$D8),0),TIME(HOUR(EF5),MINUTE(EF5),0)=TIME(HOUR('ANALISE AGENTE'!$E8),MINUTE('ANALISE AGENTE'!$E8),0)),2,IF(OR(TIME(HOUR(EF5),MINUTE(EF5),0)=TIME(HOUR('ANALISE AGENTE'!$F8),MINUTE('ANALISE AGENTE'!$F8),0),TIME(HOUR(EF5),MINUTE(EF5),0)=TIME(HOUR('ANALISE AGENTE'!$G8),MINUTE('ANALISE AGENTE'!$G8),0)),3,IF(OR(TIME(HOUR(EF5),MINUTE(EF5),0)=TIME(HOUR('ANALISE AGENTE'!$H8),MINUTE('ANALISE AGENTE'!$H8),0),TIME(HOUR(EF5),MINUTE(EF5),0)=TIME(HOUR('ANALISE AGENTE'!$I8),MINUTE('ANALISE AGENTE'!$I8),0)),2,0))))</f>
        <v>0</v>
      </c>
      <c r="EG11" s="34">
        <f>IF(OR(TIME(HOUR(EG5),MINUTE(EG5),0)=TIME(HOUR('ANALISE AGENTE'!$C8),MINUTE('ANALISE AGENTE'!$C8),0),TIME(HOUR(EG5),MINUTE(EG5),0)=TIME(HOUR('ANALISE AGENTE'!$J8),MINUTE('ANALISE AGENTE'!$J8),0)),1,IF(OR(TIME(HOUR(EG5),MINUTE(EG5),0)=TIME(HOUR('ANALISE AGENTE'!$D8),MINUTE('ANALISE AGENTE'!$D8),0),TIME(HOUR(EG5),MINUTE(EG5),0)=TIME(HOUR('ANALISE AGENTE'!$E8),MINUTE('ANALISE AGENTE'!$E8),0)),2,IF(OR(TIME(HOUR(EG5),MINUTE(EG5),0)=TIME(HOUR('ANALISE AGENTE'!$F8),MINUTE('ANALISE AGENTE'!$F8),0),TIME(HOUR(EG5),MINUTE(EG5),0)=TIME(HOUR('ANALISE AGENTE'!$G8),MINUTE('ANALISE AGENTE'!$G8),0)),3,IF(OR(TIME(HOUR(EG5),MINUTE(EG5),0)=TIME(HOUR('ANALISE AGENTE'!$H8),MINUTE('ANALISE AGENTE'!$H8),0),TIME(HOUR(EG5),MINUTE(EG5),0)=TIME(HOUR('ANALISE AGENTE'!$I8),MINUTE('ANALISE AGENTE'!$I8),0)),2,0))))</f>
        <v>0</v>
      </c>
      <c r="EH11" s="34">
        <f>IF(OR(TIME(HOUR(EH5),MINUTE(EH5),0)=TIME(HOUR('ANALISE AGENTE'!$C8),MINUTE('ANALISE AGENTE'!$C8),0),TIME(HOUR(EH5),MINUTE(EH5),0)=TIME(HOUR('ANALISE AGENTE'!$J8),MINUTE('ANALISE AGENTE'!$J8),0)),1,IF(OR(TIME(HOUR(EH5),MINUTE(EH5),0)=TIME(HOUR('ANALISE AGENTE'!$D8),MINUTE('ANALISE AGENTE'!$D8),0),TIME(HOUR(EH5),MINUTE(EH5),0)=TIME(HOUR('ANALISE AGENTE'!$E8),MINUTE('ANALISE AGENTE'!$E8),0)),2,IF(OR(TIME(HOUR(EH5),MINUTE(EH5),0)=TIME(HOUR('ANALISE AGENTE'!$F8),MINUTE('ANALISE AGENTE'!$F8),0),TIME(HOUR(EH5),MINUTE(EH5),0)=TIME(HOUR('ANALISE AGENTE'!$G8),MINUTE('ANALISE AGENTE'!$G8),0)),3,IF(OR(TIME(HOUR(EH5),MINUTE(EH5),0)=TIME(HOUR('ANALISE AGENTE'!$H8),MINUTE('ANALISE AGENTE'!$H8),0),TIME(HOUR(EH5),MINUTE(EH5),0)=TIME(HOUR('ANALISE AGENTE'!$I8),MINUTE('ANALISE AGENTE'!$I8),0)),2,0))))</f>
        <v>0</v>
      </c>
      <c r="EI11" s="34">
        <f>IF(OR(TIME(HOUR(EI5),MINUTE(EI5),0)=TIME(HOUR('ANALISE AGENTE'!$C8),MINUTE('ANALISE AGENTE'!$C8),0),TIME(HOUR(EI5),MINUTE(EI5),0)=TIME(HOUR('ANALISE AGENTE'!$J8),MINUTE('ANALISE AGENTE'!$J8),0)),1,IF(OR(TIME(HOUR(EI5),MINUTE(EI5),0)=TIME(HOUR('ANALISE AGENTE'!$D8),MINUTE('ANALISE AGENTE'!$D8),0),TIME(HOUR(EI5),MINUTE(EI5),0)=TIME(HOUR('ANALISE AGENTE'!$E8),MINUTE('ANALISE AGENTE'!$E8),0)),2,IF(OR(TIME(HOUR(EI5),MINUTE(EI5),0)=TIME(HOUR('ANALISE AGENTE'!$F8),MINUTE('ANALISE AGENTE'!$F8),0),TIME(HOUR(EI5),MINUTE(EI5),0)=TIME(HOUR('ANALISE AGENTE'!$G8),MINUTE('ANALISE AGENTE'!$G8),0)),3,IF(OR(TIME(HOUR(EI5),MINUTE(EI5),0)=TIME(HOUR('ANALISE AGENTE'!$H8),MINUTE('ANALISE AGENTE'!$H8),0),TIME(HOUR(EI5),MINUTE(EI5),0)=TIME(HOUR('ANALISE AGENTE'!$I8),MINUTE('ANALISE AGENTE'!$I8),0)),2,0))))</f>
        <v>0</v>
      </c>
      <c r="EJ11" s="34">
        <f>IF(OR(TIME(HOUR(EJ5),MINUTE(EJ5),0)=TIME(HOUR('ANALISE AGENTE'!$C8),MINUTE('ANALISE AGENTE'!$C8),0),TIME(HOUR(EJ5),MINUTE(EJ5),0)=TIME(HOUR('ANALISE AGENTE'!$J8),MINUTE('ANALISE AGENTE'!$J8),0)),1,IF(OR(TIME(HOUR(EJ5),MINUTE(EJ5),0)=TIME(HOUR('ANALISE AGENTE'!$D8),MINUTE('ANALISE AGENTE'!$D8),0),TIME(HOUR(EJ5),MINUTE(EJ5),0)=TIME(HOUR('ANALISE AGENTE'!$E8),MINUTE('ANALISE AGENTE'!$E8),0)),2,IF(OR(TIME(HOUR(EJ5),MINUTE(EJ5),0)=TIME(HOUR('ANALISE AGENTE'!$F8),MINUTE('ANALISE AGENTE'!$F8),0),TIME(HOUR(EJ5),MINUTE(EJ5),0)=TIME(HOUR('ANALISE AGENTE'!$G8),MINUTE('ANALISE AGENTE'!$G8),0)),3,IF(OR(TIME(HOUR(EJ5),MINUTE(EJ5),0)=TIME(HOUR('ANALISE AGENTE'!$H8),MINUTE('ANALISE AGENTE'!$H8),0),TIME(HOUR(EJ5),MINUTE(EJ5),0)=TIME(HOUR('ANALISE AGENTE'!$I8),MINUTE('ANALISE AGENTE'!$I8),0)),2,0))))</f>
        <v>0</v>
      </c>
      <c r="EK11" s="34">
        <f>IF(OR(TIME(HOUR(EK5),MINUTE(EK5),0)=TIME(HOUR('ANALISE AGENTE'!$C8),MINUTE('ANALISE AGENTE'!$C8),0),TIME(HOUR(EK5),MINUTE(EK5),0)=TIME(HOUR('ANALISE AGENTE'!$J8),MINUTE('ANALISE AGENTE'!$J8),0)),1,IF(OR(TIME(HOUR(EK5),MINUTE(EK5),0)=TIME(HOUR('ANALISE AGENTE'!$D8),MINUTE('ANALISE AGENTE'!$D8),0),TIME(HOUR(EK5),MINUTE(EK5),0)=TIME(HOUR('ANALISE AGENTE'!$E8),MINUTE('ANALISE AGENTE'!$E8),0)),2,IF(OR(TIME(HOUR(EK5),MINUTE(EK5),0)=TIME(HOUR('ANALISE AGENTE'!$F8),MINUTE('ANALISE AGENTE'!$F8),0),TIME(HOUR(EK5),MINUTE(EK5),0)=TIME(HOUR('ANALISE AGENTE'!$G8),MINUTE('ANALISE AGENTE'!$G8),0)),3,IF(OR(TIME(HOUR(EK5),MINUTE(EK5),0)=TIME(HOUR('ANALISE AGENTE'!$H8),MINUTE('ANALISE AGENTE'!$H8),0),TIME(HOUR(EK5),MINUTE(EK5),0)=TIME(HOUR('ANALISE AGENTE'!$I8),MINUTE('ANALISE AGENTE'!$I8),0)),2,0))))</f>
        <v>0</v>
      </c>
      <c r="EL11" s="34">
        <f>IF(OR(TIME(HOUR(EL5),MINUTE(EL5),0)=TIME(HOUR('ANALISE AGENTE'!$C8),MINUTE('ANALISE AGENTE'!$C8),0),TIME(HOUR(EL5),MINUTE(EL5),0)=TIME(HOUR('ANALISE AGENTE'!$J8),MINUTE('ANALISE AGENTE'!$J8),0)),1,IF(OR(TIME(HOUR(EL5),MINUTE(EL5),0)=TIME(HOUR('ANALISE AGENTE'!$D8),MINUTE('ANALISE AGENTE'!$D8),0),TIME(HOUR(EL5),MINUTE(EL5),0)=TIME(HOUR('ANALISE AGENTE'!$E8),MINUTE('ANALISE AGENTE'!$E8),0)),2,IF(OR(TIME(HOUR(EL5),MINUTE(EL5),0)=TIME(HOUR('ANALISE AGENTE'!$F8),MINUTE('ANALISE AGENTE'!$F8),0),TIME(HOUR(EL5),MINUTE(EL5),0)=TIME(HOUR('ANALISE AGENTE'!$G8),MINUTE('ANALISE AGENTE'!$G8),0)),3,IF(OR(TIME(HOUR(EL5),MINUTE(EL5),0)=TIME(HOUR('ANALISE AGENTE'!$H8),MINUTE('ANALISE AGENTE'!$H8),0),TIME(HOUR(EL5),MINUTE(EL5),0)=TIME(HOUR('ANALISE AGENTE'!$I8),MINUTE('ANALISE AGENTE'!$I8),0)),2,0))))</f>
        <v>0</v>
      </c>
      <c r="EM11" s="34">
        <f>IF(OR(TIME(HOUR(EM5),MINUTE(EM5),0)=TIME(HOUR('ANALISE AGENTE'!$C8),MINUTE('ANALISE AGENTE'!$C8),0),TIME(HOUR(EM5),MINUTE(EM5),0)=TIME(HOUR('ANALISE AGENTE'!$J8),MINUTE('ANALISE AGENTE'!$J8),0)),1,IF(OR(TIME(HOUR(EM5),MINUTE(EM5),0)=TIME(HOUR('ANALISE AGENTE'!$D8),MINUTE('ANALISE AGENTE'!$D8),0),TIME(HOUR(EM5),MINUTE(EM5),0)=TIME(HOUR('ANALISE AGENTE'!$E8),MINUTE('ANALISE AGENTE'!$E8),0)),2,IF(OR(TIME(HOUR(EM5),MINUTE(EM5),0)=TIME(HOUR('ANALISE AGENTE'!$F8),MINUTE('ANALISE AGENTE'!$F8),0),TIME(HOUR(EM5),MINUTE(EM5),0)=TIME(HOUR('ANALISE AGENTE'!$G8),MINUTE('ANALISE AGENTE'!$G8),0)),3,IF(OR(TIME(HOUR(EM5),MINUTE(EM5),0)=TIME(HOUR('ANALISE AGENTE'!$H8),MINUTE('ANALISE AGENTE'!$H8),0),TIME(HOUR(EM5),MINUTE(EM5),0)=TIME(HOUR('ANALISE AGENTE'!$I8),MINUTE('ANALISE AGENTE'!$I8),0)),2,0))))</f>
        <v>0</v>
      </c>
      <c r="EN11" s="34">
        <f>IF(OR(TIME(HOUR(EN5),MINUTE(EN5),0)=TIME(HOUR('ANALISE AGENTE'!$C8),MINUTE('ANALISE AGENTE'!$C8),0),TIME(HOUR(EN5),MINUTE(EN5),0)=TIME(HOUR('ANALISE AGENTE'!$J8),MINUTE('ANALISE AGENTE'!$J8),0)),1,IF(OR(TIME(HOUR(EN5),MINUTE(EN5),0)=TIME(HOUR('ANALISE AGENTE'!$D8),MINUTE('ANALISE AGENTE'!$D8),0),TIME(HOUR(EN5),MINUTE(EN5),0)=TIME(HOUR('ANALISE AGENTE'!$E8),MINUTE('ANALISE AGENTE'!$E8),0)),2,IF(OR(TIME(HOUR(EN5),MINUTE(EN5),0)=TIME(HOUR('ANALISE AGENTE'!$F8),MINUTE('ANALISE AGENTE'!$F8),0),TIME(HOUR(EN5),MINUTE(EN5),0)=TIME(HOUR('ANALISE AGENTE'!$G8),MINUTE('ANALISE AGENTE'!$G8),0)),3,IF(OR(TIME(HOUR(EN5),MINUTE(EN5),0)=TIME(HOUR('ANALISE AGENTE'!$H8),MINUTE('ANALISE AGENTE'!$H8),0),TIME(HOUR(EN5),MINUTE(EN5),0)=TIME(HOUR('ANALISE AGENTE'!$I8),MINUTE('ANALISE AGENTE'!$I8),0)),2,0))))</f>
        <v>0</v>
      </c>
      <c r="EO11" s="34">
        <f>IF(OR(TIME(HOUR(EO5),MINUTE(EO5),0)=TIME(HOUR('ANALISE AGENTE'!$C8),MINUTE('ANALISE AGENTE'!$C8),0),TIME(HOUR(EO5),MINUTE(EO5),0)=TIME(HOUR('ANALISE AGENTE'!$J8),MINUTE('ANALISE AGENTE'!$J8),0)),1,IF(OR(TIME(HOUR(EO5),MINUTE(EO5),0)=TIME(HOUR('ANALISE AGENTE'!$D8),MINUTE('ANALISE AGENTE'!$D8),0),TIME(HOUR(EO5),MINUTE(EO5),0)=TIME(HOUR('ANALISE AGENTE'!$E8),MINUTE('ANALISE AGENTE'!$E8),0)),2,IF(OR(TIME(HOUR(EO5),MINUTE(EO5),0)=TIME(HOUR('ANALISE AGENTE'!$F8),MINUTE('ANALISE AGENTE'!$F8),0),TIME(HOUR(EO5),MINUTE(EO5),0)=TIME(HOUR('ANALISE AGENTE'!$G8),MINUTE('ANALISE AGENTE'!$G8),0)),3,IF(OR(TIME(HOUR(EO5),MINUTE(EO5),0)=TIME(HOUR('ANALISE AGENTE'!$H8),MINUTE('ANALISE AGENTE'!$H8),0),TIME(HOUR(EO5),MINUTE(EO5),0)=TIME(HOUR('ANALISE AGENTE'!$I8),MINUTE('ANALISE AGENTE'!$I8),0)),2,0))))</f>
        <v>0</v>
      </c>
      <c r="EP11" s="34">
        <f>IF(OR(TIME(HOUR(EP5),MINUTE(EP5),0)=TIME(HOUR('ANALISE AGENTE'!$C8),MINUTE('ANALISE AGENTE'!$C8),0),TIME(HOUR(EP5),MINUTE(EP5),0)=TIME(HOUR('ANALISE AGENTE'!$J8),MINUTE('ANALISE AGENTE'!$J8),0)),1,IF(OR(TIME(HOUR(EP5),MINUTE(EP5),0)=TIME(HOUR('ANALISE AGENTE'!$D8),MINUTE('ANALISE AGENTE'!$D8),0),TIME(HOUR(EP5),MINUTE(EP5),0)=TIME(HOUR('ANALISE AGENTE'!$E8),MINUTE('ANALISE AGENTE'!$E8),0)),2,IF(OR(TIME(HOUR(EP5),MINUTE(EP5),0)=TIME(HOUR('ANALISE AGENTE'!$F8),MINUTE('ANALISE AGENTE'!$F8),0),TIME(HOUR(EP5),MINUTE(EP5),0)=TIME(HOUR('ANALISE AGENTE'!$G8),MINUTE('ANALISE AGENTE'!$G8),0)),3,IF(OR(TIME(HOUR(EP5),MINUTE(EP5),0)=TIME(HOUR('ANALISE AGENTE'!$H8),MINUTE('ANALISE AGENTE'!$H8),0),TIME(HOUR(EP5),MINUTE(EP5),0)=TIME(HOUR('ANALISE AGENTE'!$I8),MINUTE('ANALISE AGENTE'!$I8),0)),2,0))))</f>
        <v>0</v>
      </c>
      <c r="EQ11" s="34">
        <f>IF(OR(TIME(HOUR(EQ5),MINUTE(EQ5),0)=TIME(HOUR('ANALISE AGENTE'!$C8),MINUTE('ANALISE AGENTE'!$C8),0),TIME(HOUR(EQ5),MINUTE(EQ5),0)=TIME(HOUR('ANALISE AGENTE'!$J8),MINUTE('ANALISE AGENTE'!$J8),0)),1,IF(OR(TIME(HOUR(EQ5),MINUTE(EQ5),0)=TIME(HOUR('ANALISE AGENTE'!$D8),MINUTE('ANALISE AGENTE'!$D8),0),TIME(HOUR(EQ5),MINUTE(EQ5),0)=TIME(HOUR('ANALISE AGENTE'!$E8),MINUTE('ANALISE AGENTE'!$E8),0)),2,IF(OR(TIME(HOUR(EQ5),MINUTE(EQ5),0)=TIME(HOUR('ANALISE AGENTE'!$F8),MINUTE('ANALISE AGENTE'!$F8),0),TIME(HOUR(EQ5),MINUTE(EQ5),0)=TIME(HOUR('ANALISE AGENTE'!$G8),MINUTE('ANALISE AGENTE'!$G8),0)),3,IF(OR(TIME(HOUR(EQ5),MINUTE(EQ5),0)=TIME(HOUR('ANALISE AGENTE'!$H8),MINUTE('ANALISE AGENTE'!$H8),0),TIME(HOUR(EQ5),MINUTE(EQ5),0)=TIME(HOUR('ANALISE AGENTE'!$I8),MINUTE('ANALISE AGENTE'!$I8),0)),2,0))))</f>
        <v>0</v>
      </c>
      <c r="ER11" s="34">
        <f>IF(OR(TIME(HOUR(ER5),MINUTE(ER5),0)=TIME(HOUR('ANALISE AGENTE'!$C8),MINUTE('ANALISE AGENTE'!$C8),0),TIME(HOUR(ER5),MINUTE(ER5),0)=TIME(HOUR('ANALISE AGENTE'!$J8),MINUTE('ANALISE AGENTE'!$J8),0)),1,IF(OR(TIME(HOUR(ER5),MINUTE(ER5),0)=TIME(HOUR('ANALISE AGENTE'!$D8),MINUTE('ANALISE AGENTE'!$D8),0),TIME(HOUR(ER5),MINUTE(ER5),0)=TIME(HOUR('ANALISE AGENTE'!$E8),MINUTE('ANALISE AGENTE'!$E8),0)),2,IF(OR(TIME(HOUR(ER5),MINUTE(ER5),0)=TIME(HOUR('ANALISE AGENTE'!$F8),MINUTE('ANALISE AGENTE'!$F8),0),TIME(HOUR(ER5),MINUTE(ER5),0)=TIME(HOUR('ANALISE AGENTE'!$G8),MINUTE('ANALISE AGENTE'!$G8),0)),3,IF(OR(TIME(HOUR(ER5),MINUTE(ER5),0)=TIME(HOUR('ANALISE AGENTE'!$H8),MINUTE('ANALISE AGENTE'!$H8),0),TIME(HOUR(ER5),MINUTE(ER5),0)=TIME(HOUR('ANALISE AGENTE'!$I8),MINUTE('ANALISE AGENTE'!$I8),0)),2,0))))</f>
        <v>0</v>
      </c>
      <c r="ES11" s="34">
        <f>IF(OR(TIME(HOUR(ES5),MINUTE(ES5),0)=TIME(HOUR('ANALISE AGENTE'!$C8),MINUTE('ANALISE AGENTE'!$C8),0),TIME(HOUR(ES5),MINUTE(ES5),0)=TIME(HOUR('ANALISE AGENTE'!$J8),MINUTE('ANALISE AGENTE'!$J8),0)),1,IF(OR(TIME(HOUR(ES5),MINUTE(ES5),0)=TIME(HOUR('ANALISE AGENTE'!$D8),MINUTE('ANALISE AGENTE'!$D8),0),TIME(HOUR(ES5),MINUTE(ES5),0)=TIME(HOUR('ANALISE AGENTE'!$E8),MINUTE('ANALISE AGENTE'!$E8),0)),2,IF(OR(TIME(HOUR(ES5),MINUTE(ES5),0)=TIME(HOUR('ANALISE AGENTE'!$F8),MINUTE('ANALISE AGENTE'!$F8),0),TIME(HOUR(ES5),MINUTE(ES5),0)=TIME(HOUR('ANALISE AGENTE'!$G8),MINUTE('ANALISE AGENTE'!$G8),0)),3,IF(OR(TIME(HOUR(ES5),MINUTE(ES5),0)=TIME(HOUR('ANALISE AGENTE'!$H8),MINUTE('ANALISE AGENTE'!$H8),0),TIME(HOUR(ES5),MINUTE(ES5),0)=TIME(HOUR('ANALISE AGENTE'!$I8),MINUTE('ANALISE AGENTE'!$I8),0)),2,0))))</f>
        <v>0</v>
      </c>
      <c r="ET11" s="34">
        <f>IF(OR(TIME(HOUR(ET5),MINUTE(ET5),0)=TIME(HOUR('ANALISE AGENTE'!$C8),MINUTE('ANALISE AGENTE'!$C8),0),TIME(HOUR(ET5),MINUTE(ET5),0)=TIME(HOUR('ANALISE AGENTE'!$J8),MINUTE('ANALISE AGENTE'!$J8),0)),1,IF(OR(TIME(HOUR(ET5),MINUTE(ET5),0)=TIME(HOUR('ANALISE AGENTE'!$D8),MINUTE('ANALISE AGENTE'!$D8),0),TIME(HOUR(ET5),MINUTE(ET5),0)=TIME(HOUR('ANALISE AGENTE'!$E8),MINUTE('ANALISE AGENTE'!$E8),0)),2,IF(OR(TIME(HOUR(ET5),MINUTE(ET5),0)=TIME(HOUR('ANALISE AGENTE'!$F8),MINUTE('ANALISE AGENTE'!$F8),0),TIME(HOUR(ET5),MINUTE(ET5),0)=TIME(HOUR('ANALISE AGENTE'!$G8),MINUTE('ANALISE AGENTE'!$G8),0)),3,IF(OR(TIME(HOUR(ET5),MINUTE(ET5),0)=TIME(HOUR('ANALISE AGENTE'!$H8),MINUTE('ANALISE AGENTE'!$H8),0),TIME(HOUR(ET5),MINUTE(ET5),0)=TIME(HOUR('ANALISE AGENTE'!$I8),MINUTE('ANALISE AGENTE'!$I8),0)),2,0))))</f>
        <v>0</v>
      </c>
      <c r="EU11" s="34">
        <f>IF(OR(TIME(HOUR(EU5),MINUTE(EU5),0)=TIME(HOUR('ANALISE AGENTE'!$C8),MINUTE('ANALISE AGENTE'!$C8),0),TIME(HOUR(EU5),MINUTE(EU5),0)=TIME(HOUR('ANALISE AGENTE'!$J8),MINUTE('ANALISE AGENTE'!$J8),0)),1,IF(OR(TIME(HOUR(EU5),MINUTE(EU5),0)=TIME(HOUR('ANALISE AGENTE'!$D8),MINUTE('ANALISE AGENTE'!$D8),0),TIME(HOUR(EU5),MINUTE(EU5),0)=TIME(HOUR('ANALISE AGENTE'!$E8),MINUTE('ANALISE AGENTE'!$E8),0)),2,IF(OR(TIME(HOUR(EU5),MINUTE(EU5),0)=TIME(HOUR('ANALISE AGENTE'!$F8),MINUTE('ANALISE AGENTE'!$F8),0),TIME(HOUR(EU5),MINUTE(EU5),0)=TIME(HOUR('ANALISE AGENTE'!$G8),MINUTE('ANALISE AGENTE'!$G8),0)),3,IF(OR(TIME(HOUR(EU5),MINUTE(EU5),0)=TIME(HOUR('ANALISE AGENTE'!$H8),MINUTE('ANALISE AGENTE'!$H8),0),TIME(HOUR(EU5),MINUTE(EU5),0)=TIME(HOUR('ANALISE AGENTE'!$I8),MINUTE('ANALISE AGENTE'!$I8),0)),2,0))))</f>
        <v>0</v>
      </c>
      <c r="EV11" s="34">
        <f>IF(OR(TIME(HOUR(EV5),MINUTE(EV5),0)=TIME(HOUR('ANALISE AGENTE'!$C8),MINUTE('ANALISE AGENTE'!$C8),0),TIME(HOUR(EV5),MINUTE(EV5),0)=TIME(HOUR('ANALISE AGENTE'!$J8),MINUTE('ANALISE AGENTE'!$J8),0)),1,IF(OR(TIME(HOUR(EV5),MINUTE(EV5),0)=TIME(HOUR('ANALISE AGENTE'!$D8),MINUTE('ANALISE AGENTE'!$D8),0),TIME(HOUR(EV5),MINUTE(EV5),0)=TIME(HOUR('ANALISE AGENTE'!$E8),MINUTE('ANALISE AGENTE'!$E8),0)),2,IF(OR(TIME(HOUR(EV5),MINUTE(EV5),0)=TIME(HOUR('ANALISE AGENTE'!$F8),MINUTE('ANALISE AGENTE'!$F8),0),TIME(HOUR(EV5),MINUTE(EV5),0)=TIME(HOUR('ANALISE AGENTE'!$G8),MINUTE('ANALISE AGENTE'!$G8),0)),3,IF(OR(TIME(HOUR(EV5),MINUTE(EV5),0)=TIME(HOUR('ANALISE AGENTE'!$H8),MINUTE('ANALISE AGENTE'!$H8),0),TIME(HOUR(EV5),MINUTE(EV5),0)=TIME(HOUR('ANALISE AGENTE'!$I8),MINUTE('ANALISE AGENTE'!$I8),0)),2,0))))</f>
        <v>0</v>
      </c>
      <c r="EW11" s="34">
        <f>IF(OR(TIME(HOUR(EW5),MINUTE(EW5),0)=TIME(HOUR('ANALISE AGENTE'!$C8),MINUTE('ANALISE AGENTE'!$C8),0),TIME(HOUR(EW5),MINUTE(EW5),0)=TIME(HOUR('ANALISE AGENTE'!$J8),MINUTE('ANALISE AGENTE'!$J8),0)),1,IF(OR(TIME(HOUR(EW5),MINUTE(EW5),0)=TIME(HOUR('ANALISE AGENTE'!$D8),MINUTE('ANALISE AGENTE'!$D8),0),TIME(HOUR(EW5),MINUTE(EW5),0)=TIME(HOUR('ANALISE AGENTE'!$E8),MINUTE('ANALISE AGENTE'!$E8),0)),2,IF(OR(TIME(HOUR(EW5),MINUTE(EW5),0)=TIME(HOUR('ANALISE AGENTE'!$F8),MINUTE('ANALISE AGENTE'!$F8),0),TIME(HOUR(EW5),MINUTE(EW5),0)=TIME(HOUR('ANALISE AGENTE'!$G8),MINUTE('ANALISE AGENTE'!$G8),0)),3,IF(OR(TIME(HOUR(EW5),MINUTE(EW5),0)=TIME(HOUR('ANALISE AGENTE'!$H8),MINUTE('ANALISE AGENTE'!$H8),0),TIME(HOUR(EW5),MINUTE(EW5),0)=TIME(HOUR('ANALISE AGENTE'!$I8),MINUTE('ANALISE AGENTE'!$I8),0)),2,0))))</f>
        <v>0</v>
      </c>
      <c r="EX11" s="34">
        <f>IF(OR(TIME(HOUR(EX5),MINUTE(EX5),0)=TIME(HOUR('ANALISE AGENTE'!$C8),MINUTE('ANALISE AGENTE'!$C8),0),TIME(HOUR(EX5),MINUTE(EX5),0)=TIME(HOUR('ANALISE AGENTE'!$J8),MINUTE('ANALISE AGENTE'!$J8),0)),1,IF(OR(TIME(HOUR(EX5),MINUTE(EX5),0)=TIME(HOUR('ANALISE AGENTE'!$D8),MINUTE('ANALISE AGENTE'!$D8),0),TIME(HOUR(EX5),MINUTE(EX5),0)=TIME(HOUR('ANALISE AGENTE'!$E8),MINUTE('ANALISE AGENTE'!$E8),0)),2,IF(OR(TIME(HOUR(EX5),MINUTE(EX5),0)=TIME(HOUR('ANALISE AGENTE'!$F8),MINUTE('ANALISE AGENTE'!$F8),0),TIME(HOUR(EX5),MINUTE(EX5),0)=TIME(HOUR('ANALISE AGENTE'!$G8),MINUTE('ANALISE AGENTE'!$G8),0)),3,IF(OR(TIME(HOUR(EX5),MINUTE(EX5),0)=TIME(HOUR('ANALISE AGENTE'!$H8),MINUTE('ANALISE AGENTE'!$H8),0),TIME(HOUR(EX5),MINUTE(EX5),0)=TIME(HOUR('ANALISE AGENTE'!$I8),MINUTE('ANALISE AGENTE'!$I8),0)),2,0))))</f>
        <v>0</v>
      </c>
      <c r="EY11" s="34">
        <f>IF(OR(TIME(HOUR(EY5),MINUTE(EY5),0)=TIME(HOUR('ANALISE AGENTE'!$C8),MINUTE('ANALISE AGENTE'!$C8),0),TIME(HOUR(EY5),MINUTE(EY5),0)=TIME(HOUR('ANALISE AGENTE'!$J8),MINUTE('ANALISE AGENTE'!$J8),0)),1,IF(OR(TIME(HOUR(EY5),MINUTE(EY5),0)=TIME(HOUR('ANALISE AGENTE'!$D8),MINUTE('ANALISE AGENTE'!$D8),0),TIME(HOUR(EY5),MINUTE(EY5),0)=TIME(HOUR('ANALISE AGENTE'!$E8),MINUTE('ANALISE AGENTE'!$E8),0)),2,IF(OR(TIME(HOUR(EY5),MINUTE(EY5),0)=TIME(HOUR('ANALISE AGENTE'!$F8),MINUTE('ANALISE AGENTE'!$F8),0),TIME(HOUR(EY5),MINUTE(EY5),0)=TIME(HOUR('ANALISE AGENTE'!$G8),MINUTE('ANALISE AGENTE'!$G8),0)),3,IF(OR(TIME(HOUR(EY5),MINUTE(EY5),0)=TIME(HOUR('ANALISE AGENTE'!$H8),MINUTE('ANALISE AGENTE'!$H8),0),TIME(HOUR(EY5),MINUTE(EY5),0)=TIME(HOUR('ANALISE AGENTE'!$I8),MINUTE('ANALISE AGENTE'!$I8),0)),2,0))))</f>
        <v>0</v>
      </c>
      <c r="EZ11" s="34">
        <f>IF(OR(TIME(HOUR(EZ5),MINUTE(EZ5),0)=TIME(HOUR('ANALISE AGENTE'!$C8),MINUTE('ANALISE AGENTE'!$C8),0),TIME(HOUR(EZ5),MINUTE(EZ5),0)=TIME(HOUR('ANALISE AGENTE'!$J8),MINUTE('ANALISE AGENTE'!$J8),0)),1,IF(OR(TIME(HOUR(EZ5),MINUTE(EZ5),0)=TIME(HOUR('ANALISE AGENTE'!$D8),MINUTE('ANALISE AGENTE'!$D8),0),TIME(HOUR(EZ5),MINUTE(EZ5),0)=TIME(HOUR('ANALISE AGENTE'!$E8),MINUTE('ANALISE AGENTE'!$E8),0)),2,IF(OR(TIME(HOUR(EZ5),MINUTE(EZ5),0)=TIME(HOUR('ANALISE AGENTE'!$F8),MINUTE('ANALISE AGENTE'!$F8),0),TIME(HOUR(EZ5),MINUTE(EZ5),0)=TIME(HOUR('ANALISE AGENTE'!$G8),MINUTE('ANALISE AGENTE'!$G8),0)),3,IF(OR(TIME(HOUR(EZ5),MINUTE(EZ5),0)=TIME(HOUR('ANALISE AGENTE'!$H8),MINUTE('ANALISE AGENTE'!$H8),0),TIME(HOUR(EZ5),MINUTE(EZ5),0)=TIME(HOUR('ANALISE AGENTE'!$I8),MINUTE('ANALISE AGENTE'!$I8),0)),2,0))))</f>
        <v>0</v>
      </c>
      <c r="FA11" s="34">
        <f>IF(OR(TIME(HOUR(FA5),MINUTE(FA5),0)=TIME(HOUR('ANALISE AGENTE'!$C8),MINUTE('ANALISE AGENTE'!$C8),0),TIME(HOUR(FA5),MINUTE(FA5),0)=TIME(HOUR('ANALISE AGENTE'!$J8),MINUTE('ANALISE AGENTE'!$J8),0)),1,IF(OR(TIME(HOUR(FA5),MINUTE(FA5),0)=TIME(HOUR('ANALISE AGENTE'!$D8),MINUTE('ANALISE AGENTE'!$D8),0),TIME(HOUR(FA5),MINUTE(FA5),0)=TIME(HOUR('ANALISE AGENTE'!$E8),MINUTE('ANALISE AGENTE'!$E8),0)),2,IF(OR(TIME(HOUR(FA5),MINUTE(FA5),0)=TIME(HOUR('ANALISE AGENTE'!$F8),MINUTE('ANALISE AGENTE'!$F8),0),TIME(HOUR(FA5),MINUTE(FA5),0)=TIME(HOUR('ANALISE AGENTE'!$G8),MINUTE('ANALISE AGENTE'!$G8),0)),3,IF(OR(TIME(HOUR(FA5),MINUTE(FA5),0)=TIME(HOUR('ANALISE AGENTE'!$H8),MINUTE('ANALISE AGENTE'!$H8),0),TIME(HOUR(FA5),MINUTE(FA5),0)=TIME(HOUR('ANALISE AGENTE'!$I8),MINUTE('ANALISE AGENTE'!$I8),0)),2,0))))</f>
        <v>0</v>
      </c>
      <c r="FB11" s="34">
        <f>IF(OR(TIME(HOUR(FB5),MINUTE(FB5),0)=TIME(HOUR('ANALISE AGENTE'!$C8),MINUTE('ANALISE AGENTE'!$C8),0),TIME(HOUR(FB5),MINUTE(FB5),0)=TIME(HOUR('ANALISE AGENTE'!$J8),MINUTE('ANALISE AGENTE'!$J8),0)),1,IF(OR(TIME(HOUR(FB5),MINUTE(FB5),0)=TIME(HOUR('ANALISE AGENTE'!$D8),MINUTE('ANALISE AGENTE'!$D8),0),TIME(HOUR(FB5),MINUTE(FB5),0)=TIME(HOUR('ANALISE AGENTE'!$E8),MINUTE('ANALISE AGENTE'!$E8),0)),2,IF(OR(TIME(HOUR(FB5),MINUTE(FB5),0)=TIME(HOUR('ANALISE AGENTE'!$F8),MINUTE('ANALISE AGENTE'!$F8),0),TIME(HOUR(FB5),MINUTE(FB5),0)=TIME(HOUR('ANALISE AGENTE'!$G8),MINUTE('ANALISE AGENTE'!$G8),0)),3,IF(OR(TIME(HOUR(FB5),MINUTE(FB5),0)=TIME(HOUR('ANALISE AGENTE'!$H8),MINUTE('ANALISE AGENTE'!$H8),0),TIME(HOUR(FB5),MINUTE(FB5),0)=TIME(HOUR('ANALISE AGENTE'!$I8),MINUTE('ANALISE AGENTE'!$I8),0)),2,0))))</f>
        <v>0</v>
      </c>
      <c r="FC11" s="34">
        <f>IF(OR(TIME(HOUR(FC5),MINUTE(FC5),0)=TIME(HOUR('ANALISE AGENTE'!$C8),MINUTE('ANALISE AGENTE'!$C8),0),TIME(HOUR(FC5),MINUTE(FC5),0)=TIME(HOUR('ANALISE AGENTE'!$J8),MINUTE('ANALISE AGENTE'!$J8),0)),1,IF(OR(TIME(HOUR(FC5),MINUTE(FC5),0)=TIME(HOUR('ANALISE AGENTE'!$D8),MINUTE('ANALISE AGENTE'!$D8),0),TIME(HOUR(FC5),MINUTE(FC5),0)=TIME(HOUR('ANALISE AGENTE'!$E8),MINUTE('ANALISE AGENTE'!$E8),0)),2,IF(OR(TIME(HOUR(FC5),MINUTE(FC5),0)=TIME(HOUR('ANALISE AGENTE'!$F8),MINUTE('ANALISE AGENTE'!$F8),0),TIME(HOUR(FC5),MINUTE(FC5),0)=TIME(HOUR('ANALISE AGENTE'!$G8),MINUTE('ANALISE AGENTE'!$G8),0)),3,IF(OR(TIME(HOUR(FC5),MINUTE(FC5),0)=TIME(HOUR('ANALISE AGENTE'!$H8),MINUTE('ANALISE AGENTE'!$H8),0),TIME(HOUR(FC5),MINUTE(FC5),0)=TIME(HOUR('ANALISE AGENTE'!$I8),MINUTE('ANALISE AGENTE'!$I8),0)),2,0))))</f>
        <v>0</v>
      </c>
      <c r="FD11" s="34">
        <f>IF(OR(TIME(HOUR(FD5),MINUTE(FD5),0)=TIME(HOUR('ANALISE AGENTE'!$C8),MINUTE('ANALISE AGENTE'!$C8),0),TIME(HOUR(FD5),MINUTE(FD5),0)=TIME(HOUR('ANALISE AGENTE'!$J8),MINUTE('ANALISE AGENTE'!$J8),0)),1,IF(OR(TIME(HOUR(FD5),MINUTE(FD5),0)=TIME(HOUR('ANALISE AGENTE'!$D8),MINUTE('ANALISE AGENTE'!$D8),0),TIME(HOUR(FD5),MINUTE(FD5),0)=TIME(HOUR('ANALISE AGENTE'!$E8),MINUTE('ANALISE AGENTE'!$E8),0)),2,IF(OR(TIME(HOUR(FD5),MINUTE(FD5),0)=TIME(HOUR('ANALISE AGENTE'!$F8),MINUTE('ANALISE AGENTE'!$F8),0),TIME(HOUR(FD5),MINUTE(FD5),0)=TIME(HOUR('ANALISE AGENTE'!$G8),MINUTE('ANALISE AGENTE'!$G8),0)),3,IF(OR(TIME(HOUR(FD5),MINUTE(FD5),0)=TIME(HOUR('ANALISE AGENTE'!$H8),MINUTE('ANALISE AGENTE'!$H8),0),TIME(HOUR(FD5),MINUTE(FD5),0)=TIME(HOUR('ANALISE AGENTE'!$I8),MINUTE('ANALISE AGENTE'!$I8),0)),2,0))))</f>
        <v>0</v>
      </c>
      <c r="FE11" s="34">
        <f>IF(OR(TIME(HOUR(FE5),MINUTE(FE5),0)=TIME(HOUR('ANALISE AGENTE'!$C8),MINUTE('ANALISE AGENTE'!$C8),0),TIME(HOUR(FE5),MINUTE(FE5),0)=TIME(HOUR('ANALISE AGENTE'!$J8),MINUTE('ANALISE AGENTE'!$J8),0)),1,IF(OR(TIME(HOUR(FE5),MINUTE(FE5),0)=TIME(HOUR('ANALISE AGENTE'!$D8),MINUTE('ANALISE AGENTE'!$D8),0),TIME(HOUR(FE5),MINUTE(FE5),0)=TIME(HOUR('ANALISE AGENTE'!$E8),MINUTE('ANALISE AGENTE'!$E8),0)),2,IF(OR(TIME(HOUR(FE5),MINUTE(FE5),0)=TIME(HOUR('ANALISE AGENTE'!$F8),MINUTE('ANALISE AGENTE'!$F8),0),TIME(HOUR(FE5),MINUTE(FE5),0)=TIME(HOUR('ANALISE AGENTE'!$G8),MINUTE('ANALISE AGENTE'!$G8),0)),3,IF(OR(TIME(HOUR(FE5),MINUTE(FE5),0)=TIME(HOUR('ANALISE AGENTE'!$H8),MINUTE('ANALISE AGENTE'!$H8),0),TIME(HOUR(FE5),MINUTE(FE5),0)=TIME(HOUR('ANALISE AGENTE'!$I8),MINUTE('ANALISE AGENTE'!$I8),0)),2,0))))</f>
        <v>0</v>
      </c>
      <c r="FF11" s="34">
        <f>IF(OR(TIME(HOUR(FF5),MINUTE(FF5),0)=TIME(HOUR('ANALISE AGENTE'!$C8),MINUTE('ANALISE AGENTE'!$C8),0),TIME(HOUR(FF5),MINUTE(FF5),0)=TIME(HOUR('ANALISE AGENTE'!$J8),MINUTE('ANALISE AGENTE'!$J8),0)),1,IF(OR(TIME(HOUR(FF5),MINUTE(FF5),0)=TIME(HOUR('ANALISE AGENTE'!$D8),MINUTE('ANALISE AGENTE'!$D8),0),TIME(HOUR(FF5),MINUTE(FF5),0)=TIME(HOUR('ANALISE AGENTE'!$E8),MINUTE('ANALISE AGENTE'!$E8),0)),2,IF(OR(TIME(HOUR(FF5),MINUTE(FF5),0)=TIME(HOUR('ANALISE AGENTE'!$F8),MINUTE('ANALISE AGENTE'!$F8),0),TIME(HOUR(FF5),MINUTE(FF5),0)=TIME(HOUR('ANALISE AGENTE'!$G8),MINUTE('ANALISE AGENTE'!$G8),0)),3,IF(OR(TIME(HOUR(FF5),MINUTE(FF5),0)=TIME(HOUR('ANALISE AGENTE'!$H8),MINUTE('ANALISE AGENTE'!$H8),0),TIME(HOUR(FF5),MINUTE(FF5),0)=TIME(HOUR('ANALISE AGENTE'!$I8),MINUTE('ANALISE AGENTE'!$I8),0)),2,0))))</f>
        <v>0</v>
      </c>
      <c r="FG11" s="34">
        <f>IF(OR(TIME(HOUR(FG5),MINUTE(FG5),0)=TIME(HOUR('ANALISE AGENTE'!$C8),MINUTE('ANALISE AGENTE'!$C8),0),TIME(HOUR(FG5),MINUTE(FG5),0)=TIME(HOUR('ANALISE AGENTE'!$J8),MINUTE('ANALISE AGENTE'!$J8),0)),1,IF(OR(TIME(HOUR(FG5),MINUTE(FG5),0)=TIME(HOUR('ANALISE AGENTE'!$D8),MINUTE('ANALISE AGENTE'!$D8),0),TIME(HOUR(FG5),MINUTE(FG5),0)=TIME(HOUR('ANALISE AGENTE'!$E8),MINUTE('ANALISE AGENTE'!$E8),0)),2,IF(OR(TIME(HOUR(FG5),MINUTE(FG5),0)=TIME(HOUR('ANALISE AGENTE'!$F8),MINUTE('ANALISE AGENTE'!$F8),0),TIME(HOUR(FG5),MINUTE(FG5),0)=TIME(HOUR('ANALISE AGENTE'!$G8),MINUTE('ANALISE AGENTE'!$G8),0)),3,IF(OR(TIME(HOUR(FG5),MINUTE(FG5),0)=TIME(HOUR('ANALISE AGENTE'!$H8),MINUTE('ANALISE AGENTE'!$H8),0),TIME(HOUR(FG5),MINUTE(FG5),0)=TIME(HOUR('ANALISE AGENTE'!$I8),MINUTE('ANALISE AGENTE'!$I8),0)),2,0))))</f>
        <v>0</v>
      </c>
      <c r="FH11" s="34">
        <f>IF(OR(TIME(HOUR(FH5),MINUTE(FH5),0)=TIME(HOUR('ANALISE AGENTE'!$C8),MINUTE('ANALISE AGENTE'!$C8),0),TIME(HOUR(FH5),MINUTE(FH5),0)=TIME(HOUR('ANALISE AGENTE'!$J8),MINUTE('ANALISE AGENTE'!$J8),0)),1,IF(OR(TIME(HOUR(FH5),MINUTE(FH5),0)=TIME(HOUR('ANALISE AGENTE'!$D8),MINUTE('ANALISE AGENTE'!$D8),0),TIME(HOUR(FH5),MINUTE(FH5),0)=TIME(HOUR('ANALISE AGENTE'!$E8),MINUTE('ANALISE AGENTE'!$E8),0)),2,IF(OR(TIME(HOUR(FH5),MINUTE(FH5),0)=TIME(HOUR('ANALISE AGENTE'!$F8),MINUTE('ANALISE AGENTE'!$F8),0),TIME(HOUR(FH5),MINUTE(FH5),0)=TIME(HOUR('ANALISE AGENTE'!$G8),MINUTE('ANALISE AGENTE'!$G8),0)),3,IF(OR(TIME(HOUR(FH5),MINUTE(FH5),0)=TIME(HOUR('ANALISE AGENTE'!$H8),MINUTE('ANALISE AGENTE'!$H8),0),TIME(HOUR(FH5),MINUTE(FH5),0)=TIME(HOUR('ANALISE AGENTE'!$I8),MINUTE('ANALISE AGENTE'!$I8),0)),2,0))))</f>
        <v>0</v>
      </c>
      <c r="FI11" s="34">
        <f>IF(OR(TIME(HOUR(FI5),MINUTE(FI5),0)=TIME(HOUR('ANALISE AGENTE'!$C8),MINUTE('ANALISE AGENTE'!$C8),0),TIME(HOUR(FI5),MINUTE(FI5),0)=TIME(HOUR('ANALISE AGENTE'!$J8),MINUTE('ANALISE AGENTE'!$J8),0)),1,IF(OR(TIME(HOUR(FI5),MINUTE(FI5),0)=TIME(HOUR('ANALISE AGENTE'!$D8),MINUTE('ANALISE AGENTE'!$D8),0),TIME(HOUR(FI5),MINUTE(FI5),0)=TIME(HOUR('ANALISE AGENTE'!$E8),MINUTE('ANALISE AGENTE'!$E8),0)),2,IF(OR(TIME(HOUR(FI5),MINUTE(FI5),0)=TIME(HOUR('ANALISE AGENTE'!$F8),MINUTE('ANALISE AGENTE'!$F8),0),TIME(HOUR(FI5),MINUTE(FI5),0)=TIME(HOUR('ANALISE AGENTE'!$G8),MINUTE('ANALISE AGENTE'!$G8),0)),3,IF(OR(TIME(HOUR(FI5),MINUTE(FI5),0)=TIME(HOUR('ANALISE AGENTE'!$H8),MINUTE('ANALISE AGENTE'!$H8),0),TIME(HOUR(FI5),MINUTE(FI5),0)=TIME(HOUR('ANALISE AGENTE'!$I8),MINUTE('ANALISE AGENTE'!$I8),0)),2,0))))</f>
        <v>0</v>
      </c>
      <c r="FJ11" s="34">
        <f>IF(OR(TIME(HOUR(FJ5),MINUTE(FJ5),0)=TIME(HOUR('ANALISE AGENTE'!$C8),MINUTE('ANALISE AGENTE'!$C8),0),TIME(HOUR(FJ5),MINUTE(FJ5),0)=TIME(HOUR('ANALISE AGENTE'!$J8),MINUTE('ANALISE AGENTE'!$J8),0)),1,IF(OR(TIME(HOUR(FJ5),MINUTE(FJ5),0)=TIME(HOUR('ANALISE AGENTE'!$D8),MINUTE('ANALISE AGENTE'!$D8),0),TIME(HOUR(FJ5),MINUTE(FJ5),0)=TIME(HOUR('ANALISE AGENTE'!$E8),MINUTE('ANALISE AGENTE'!$E8),0)),2,IF(OR(TIME(HOUR(FJ5),MINUTE(FJ5),0)=TIME(HOUR('ANALISE AGENTE'!$F8),MINUTE('ANALISE AGENTE'!$F8),0),TIME(HOUR(FJ5),MINUTE(FJ5),0)=TIME(HOUR('ANALISE AGENTE'!$G8),MINUTE('ANALISE AGENTE'!$G8),0)),3,IF(OR(TIME(HOUR(FJ5),MINUTE(FJ5),0)=TIME(HOUR('ANALISE AGENTE'!$H8),MINUTE('ANALISE AGENTE'!$H8),0),TIME(HOUR(FJ5),MINUTE(FJ5),0)=TIME(HOUR('ANALISE AGENTE'!$I8),MINUTE('ANALISE AGENTE'!$I8),0)),2,0))))</f>
        <v>0</v>
      </c>
      <c r="FK11" s="34">
        <f>IF(OR(TIME(HOUR(FK5),MINUTE(FK5),0)=TIME(HOUR('ANALISE AGENTE'!$C8),MINUTE('ANALISE AGENTE'!$C8),0),TIME(HOUR(FK5),MINUTE(FK5),0)=TIME(HOUR('ANALISE AGENTE'!$J8),MINUTE('ANALISE AGENTE'!$J8),0)),1,IF(OR(TIME(HOUR(FK5),MINUTE(FK5),0)=TIME(HOUR('ANALISE AGENTE'!$D8),MINUTE('ANALISE AGENTE'!$D8),0),TIME(HOUR(FK5),MINUTE(FK5),0)=TIME(HOUR('ANALISE AGENTE'!$E8),MINUTE('ANALISE AGENTE'!$E8),0)),2,IF(OR(TIME(HOUR(FK5),MINUTE(FK5),0)=TIME(HOUR('ANALISE AGENTE'!$F8),MINUTE('ANALISE AGENTE'!$F8),0),TIME(HOUR(FK5),MINUTE(FK5),0)=TIME(HOUR('ANALISE AGENTE'!$G8),MINUTE('ANALISE AGENTE'!$G8),0)),3,IF(OR(TIME(HOUR(FK5),MINUTE(FK5),0)=TIME(HOUR('ANALISE AGENTE'!$H8),MINUTE('ANALISE AGENTE'!$H8),0),TIME(HOUR(FK5),MINUTE(FK5),0)=TIME(HOUR('ANALISE AGENTE'!$I8),MINUTE('ANALISE AGENTE'!$I8),0)),2,0))))</f>
        <v>0</v>
      </c>
      <c r="FL11" s="34">
        <f>IF(OR(TIME(HOUR(FL5),MINUTE(FL5),0)=TIME(HOUR('ANALISE AGENTE'!$C8),MINUTE('ANALISE AGENTE'!$C8),0),TIME(HOUR(FL5),MINUTE(FL5),0)=TIME(HOUR('ANALISE AGENTE'!$J8),MINUTE('ANALISE AGENTE'!$J8),0)),1,IF(OR(TIME(HOUR(FL5),MINUTE(FL5),0)=TIME(HOUR('ANALISE AGENTE'!$D8),MINUTE('ANALISE AGENTE'!$D8),0),TIME(HOUR(FL5),MINUTE(FL5),0)=TIME(HOUR('ANALISE AGENTE'!$E8),MINUTE('ANALISE AGENTE'!$E8),0)),2,IF(OR(TIME(HOUR(FL5),MINUTE(FL5),0)=TIME(HOUR('ANALISE AGENTE'!$F8),MINUTE('ANALISE AGENTE'!$F8),0),TIME(HOUR(FL5),MINUTE(FL5),0)=TIME(HOUR('ANALISE AGENTE'!$G8),MINUTE('ANALISE AGENTE'!$G8),0)),3,IF(OR(TIME(HOUR(FL5),MINUTE(FL5),0)=TIME(HOUR('ANALISE AGENTE'!$H8),MINUTE('ANALISE AGENTE'!$H8),0),TIME(HOUR(FL5),MINUTE(FL5),0)=TIME(HOUR('ANALISE AGENTE'!$I8),MINUTE('ANALISE AGENTE'!$I8),0)),2,0))))</f>
        <v>0</v>
      </c>
      <c r="FM11" s="34">
        <f>IF(OR(TIME(HOUR(FM5),MINUTE(FM5),0)=TIME(HOUR('ANALISE AGENTE'!$C8),MINUTE('ANALISE AGENTE'!$C8),0),TIME(HOUR(FM5),MINUTE(FM5),0)=TIME(HOUR('ANALISE AGENTE'!$J8),MINUTE('ANALISE AGENTE'!$J8),0)),1,IF(OR(TIME(HOUR(FM5),MINUTE(FM5),0)=TIME(HOUR('ANALISE AGENTE'!$D8),MINUTE('ANALISE AGENTE'!$D8),0),TIME(HOUR(FM5),MINUTE(FM5),0)=TIME(HOUR('ANALISE AGENTE'!$E8),MINUTE('ANALISE AGENTE'!$E8),0)),2,IF(OR(TIME(HOUR(FM5),MINUTE(FM5),0)=TIME(HOUR('ANALISE AGENTE'!$F8),MINUTE('ANALISE AGENTE'!$F8),0),TIME(HOUR(FM5),MINUTE(FM5),0)=TIME(HOUR('ANALISE AGENTE'!$G8),MINUTE('ANALISE AGENTE'!$G8),0)),3,IF(OR(TIME(HOUR(FM5),MINUTE(FM5),0)=TIME(HOUR('ANALISE AGENTE'!$H8),MINUTE('ANALISE AGENTE'!$H8),0),TIME(HOUR(FM5),MINUTE(FM5),0)=TIME(HOUR('ANALISE AGENTE'!$I8),MINUTE('ANALISE AGENTE'!$I8),0)),2,0))))</f>
        <v>0</v>
      </c>
      <c r="FN11" s="34">
        <f>IF(OR(TIME(HOUR(FN5),MINUTE(FN5),0)=TIME(HOUR('ANALISE AGENTE'!$C8),MINUTE('ANALISE AGENTE'!$C8),0),TIME(HOUR(FN5),MINUTE(FN5),0)=TIME(HOUR('ANALISE AGENTE'!$J8),MINUTE('ANALISE AGENTE'!$J8),0)),1,IF(OR(TIME(HOUR(FN5),MINUTE(FN5),0)=TIME(HOUR('ANALISE AGENTE'!$D8),MINUTE('ANALISE AGENTE'!$D8),0),TIME(HOUR(FN5),MINUTE(FN5),0)=TIME(HOUR('ANALISE AGENTE'!$E8),MINUTE('ANALISE AGENTE'!$E8),0)),2,IF(OR(TIME(HOUR(FN5),MINUTE(FN5),0)=TIME(HOUR('ANALISE AGENTE'!$F8),MINUTE('ANALISE AGENTE'!$F8),0),TIME(HOUR(FN5),MINUTE(FN5),0)=TIME(HOUR('ANALISE AGENTE'!$G8),MINUTE('ANALISE AGENTE'!$G8),0)),3,IF(OR(TIME(HOUR(FN5),MINUTE(FN5),0)=TIME(HOUR('ANALISE AGENTE'!$H8),MINUTE('ANALISE AGENTE'!$H8),0),TIME(HOUR(FN5),MINUTE(FN5),0)=TIME(HOUR('ANALISE AGENTE'!$I8),MINUTE('ANALISE AGENTE'!$I8),0)),2,0))))</f>
        <v>0</v>
      </c>
      <c r="FO11" s="34">
        <f>IF(OR(TIME(HOUR(FO5),MINUTE(FO5),0)=TIME(HOUR('ANALISE AGENTE'!$C8),MINUTE('ANALISE AGENTE'!$C8),0),TIME(HOUR(FO5),MINUTE(FO5),0)=TIME(HOUR('ANALISE AGENTE'!$J8),MINUTE('ANALISE AGENTE'!$J8),0)),1,IF(OR(TIME(HOUR(FO5),MINUTE(FO5),0)=TIME(HOUR('ANALISE AGENTE'!$D8),MINUTE('ANALISE AGENTE'!$D8),0),TIME(HOUR(FO5),MINUTE(FO5),0)=TIME(HOUR('ANALISE AGENTE'!$E8),MINUTE('ANALISE AGENTE'!$E8),0)),2,IF(OR(TIME(HOUR(FO5),MINUTE(FO5),0)=TIME(HOUR('ANALISE AGENTE'!$F8),MINUTE('ANALISE AGENTE'!$F8),0),TIME(HOUR(FO5),MINUTE(FO5),0)=TIME(HOUR('ANALISE AGENTE'!$G8),MINUTE('ANALISE AGENTE'!$G8),0)),3,IF(OR(TIME(HOUR(FO5),MINUTE(FO5),0)=TIME(HOUR('ANALISE AGENTE'!$H8),MINUTE('ANALISE AGENTE'!$H8),0),TIME(HOUR(FO5),MINUTE(FO5),0)=TIME(HOUR('ANALISE AGENTE'!$I8),MINUTE('ANALISE AGENTE'!$I8),0)),2,0))))</f>
        <v>0</v>
      </c>
      <c r="FP11" s="34">
        <f>IF(OR(TIME(HOUR(FP5),MINUTE(FP5),0)=TIME(HOUR('ANALISE AGENTE'!$C8),MINUTE('ANALISE AGENTE'!$C8),0),TIME(HOUR(FP5),MINUTE(FP5),0)=TIME(HOUR('ANALISE AGENTE'!$J8),MINUTE('ANALISE AGENTE'!$J8),0)),1,IF(OR(TIME(HOUR(FP5),MINUTE(FP5),0)=TIME(HOUR('ANALISE AGENTE'!$D8),MINUTE('ANALISE AGENTE'!$D8),0),TIME(HOUR(FP5),MINUTE(FP5),0)=TIME(HOUR('ANALISE AGENTE'!$E8),MINUTE('ANALISE AGENTE'!$E8),0)),2,IF(OR(TIME(HOUR(FP5),MINUTE(FP5),0)=TIME(HOUR('ANALISE AGENTE'!$F8),MINUTE('ANALISE AGENTE'!$F8),0),TIME(HOUR(FP5),MINUTE(FP5),0)=TIME(HOUR('ANALISE AGENTE'!$G8),MINUTE('ANALISE AGENTE'!$G8),0)),3,IF(OR(TIME(HOUR(FP5),MINUTE(FP5),0)=TIME(HOUR('ANALISE AGENTE'!$H8),MINUTE('ANALISE AGENTE'!$H8),0),TIME(HOUR(FP5),MINUTE(FP5),0)=TIME(HOUR('ANALISE AGENTE'!$I8),MINUTE('ANALISE AGENTE'!$I8),0)),2,0))))</f>
        <v>0</v>
      </c>
      <c r="FQ11" s="34">
        <f>IF(OR(TIME(HOUR(FQ5),MINUTE(FQ5),0)=TIME(HOUR('ANALISE AGENTE'!$C8),MINUTE('ANALISE AGENTE'!$C8),0),TIME(HOUR(FQ5),MINUTE(FQ5),0)=TIME(HOUR('ANALISE AGENTE'!$J8),MINUTE('ANALISE AGENTE'!$J8),0)),1,IF(OR(TIME(HOUR(FQ5),MINUTE(FQ5),0)=TIME(HOUR('ANALISE AGENTE'!$D8),MINUTE('ANALISE AGENTE'!$D8),0),TIME(HOUR(FQ5),MINUTE(FQ5),0)=TIME(HOUR('ANALISE AGENTE'!$E8),MINUTE('ANALISE AGENTE'!$E8),0)),2,IF(OR(TIME(HOUR(FQ5),MINUTE(FQ5),0)=TIME(HOUR('ANALISE AGENTE'!$F8),MINUTE('ANALISE AGENTE'!$F8),0),TIME(HOUR(FQ5),MINUTE(FQ5),0)=TIME(HOUR('ANALISE AGENTE'!$G8),MINUTE('ANALISE AGENTE'!$G8),0)),3,IF(OR(TIME(HOUR(FQ5),MINUTE(FQ5),0)=TIME(HOUR('ANALISE AGENTE'!$H8),MINUTE('ANALISE AGENTE'!$H8),0),TIME(HOUR(FQ5),MINUTE(FQ5),0)=TIME(HOUR('ANALISE AGENTE'!$I8),MINUTE('ANALISE AGENTE'!$I8),0)),2,0))))</f>
        <v>0</v>
      </c>
      <c r="FR11" s="34">
        <f>IF(OR(TIME(HOUR(FR5),MINUTE(FR5),0)=TIME(HOUR('ANALISE AGENTE'!$C8),MINUTE('ANALISE AGENTE'!$C8),0),TIME(HOUR(FR5),MINUTE(FR5),0)=TIME(HOUR('ANALISE AGENTE'!$J8),MINUTE('ANALISE AGENTE'!$J8),0)),1,IF(OR(TIME(HOUR(FR5),MINUTE(FR5),0)=TIME(HOUR('ANALISE AGENTE'!$D8),MINUTE('ANALISE AGENTE'!$D8),0),TIME(HOUR(FR5),MINUTE(FR5),0)=TIME(HOUR('ANALISE AGENTE'!$E8),MINUTE('ANALISE AGENTE'!$E8),0)),2,IF(OR(TIME(HOUR(FR5),MINUTE(FR5),0)=TIME(HOUR('ANALISE AGENTE'!$F8),MINUTE('ANALISE AGENTE'!$F8),0),TIME(HOUR(FR5),MINUTE(FR5),0)=TIME(HOUR('ANALISE AGENTE'!$G8),MINUTE('ANALISE AGENTE'!$G8),0)),3,IF(OR(TIME(HOUR(FR5),MINUTE(FR5),0)=TIME(HOUR('ANALISE AGENTE'!$H8),MINUTE('ANALISE AGENTE'!$H8),0),TIME(HOUR(FR5),MINUTE(FR5),0)=TIME(HOUR('ANALISE AGENTE'!$I8),MINUTE('ANALISE AGENTE'!$I8),0)),2,0))))</f>
        <v>0</v>
      </c>
      <c r="FS11" s="34">
        <f>IF(OR(TIME(HOUR(FS5),MINUTE(FS5),0)=TIME(HOUR('ANALISE AGENTE'!$C8),MINUTE('ANALISE AGENTE'!$C8),0),TIME(HOUR(FS5),MINUTE(FS5),0)=TIME(HOUR('ANALISE AGENTE'!$J8),MINUTE('ANALISE AGENTE'!$J8),0)),1,IF(OR(TIME(HOUR(FS5),MINUTE(FS5),0)=TIME(HOUR('ANALISE AGENTE'!$D8),MINUTE('ANALISE AGENTE'!$D8),0),TIME(HOUR(FS5),MINUTE(FS5),0)=TIME(HOUR('ANALISE AGENTE'!$E8),MINUTE('ANALISE AGENTE'!$E8),0)),2,IF(OR(TIME(HOUR(FS5),MINUTE(FS5),0)=TIME(HOUR('ANALISE AGENTE'!$F8),MINUTE('ANALISE AGENTE'!$F8),0),TIME(HOUR(FS5),MINUTE(FS5),0)=TIME(HOUR('ANALISE AGENTE'!$G8),MINUTE('ANALISE AGENTE'!$G8),0)),3,IF(OR(TIME(HOUR(FS5),MINUTE(FS5),0)=TIME(HOUR('ANALISE AGENTE'!$H8),MINUTE('ANALISE AGENTE'!$H8),0),TIME(HOUR(FS5),MINUTE(FS5),0)=TIME(HOUR('ANALISE AGENTE'!$I8),MINUTE('ANALISE AGENTE'!$I8),0)),2,0))))</f>
        <v>0</v>
      </c>
      <c r="FT11" s="34">
        <f>IF(OR(TIME(HOUR(FT5),MINUTE(FT5),0)=TIME(HOUR('ANALISE AGENTE'!$C8),MINUTE('ANALISE AGENTE'!$C8),0),TIME(HOUR(FT5),MINUTE(FT5),0)=TIME(HOUR('ANALISE AGENTE'!$J8),MINUTE('ANALISE AGENTE'!$J8),0)),1,IF(OR(TIME(HOUR(FT5),MINUTE(FT5),0)=TIME(HOUR('ANALISE AGENTE'!$D8),MINUTE('ANALISE AGENTE'!$D8),0),TIME(HOUR(FT5),MINUTE(FT5),0)=TIME(HOUR('ANALISE AGENTE'!$E8),MINUTE('ANALISE AGENTE'!$E8),0)),2,IF(OR(TIME(HOUR(FT5),MINUTE(FT5),0)=TIME(HOUR('ANALISE AGENTE'!$F8),MINUTE('ANALISE AGENTE'!$F8),0),TIME(HOUR(FT5),MINUTE(FT5),0)=TIME(HOUR('ANALISE AGENTE'!$G8),MINUTE('ANALISE AGENTE'!$G8),0)),3,IF(OR(TIME(HOUR(FT5),MINUTE(FT5),0)=TIME(HOUR('ANALISE AGENTE'!$H8),MINUTE('ANALISE AGENTE'!$H8),0),TIME(HOUR(FT5),MINUTE(FT5),0)=TIME(HOUR('ANALISE AGENTE'!$I8),MINUTE('ANALISE AGENTE'!$I8),0)),2,0))))</f>
        <v>0</v>
      </c>
      <c r="FU11" s="34">
        <f>IF(OR(TIME(HOUR(FU5),MINUTE(FU5),0)=TIME(HOUR('ANALISE AGENTE'!$C8),MINUTE('ANALISE AGENTE'!$C8),0),TIME(HOUR(FU5),MINUTE(FU5),0)=TIME(HOUR('ANALISE AGENTE'!$J8),MINUTE('ANALISE AGENTE'!$J8),0)),1,IF(OR(TIME(HOUR(FU5),MINUTE(FU5),0)=TIME(HOUR('ANALISE AGENTE'!$D8),MINUTE('ANALISE AGENTE'!$D8),0),TIME(HOUR(FU5),MINUTE(FU5),0)=TIME(HOUR('ANALISE AGENTE'!$E8),MINUTE('ANALISE AGENTE'!$E8),0)),2,IF(OR(TIME(HOUR(FU5),MINUTE(FU5),0)=TIME(HOUR('ANALISE AGENTE'!$F8),MINUTE('ANALISE AGENTE'!$F8),0),TIME(HOUR(FU5),MINUTE(FU5),0)=TIME(HOUR('ANALISE AGENTE'!$G8),MINUTE('ANALISE AGENTE'!$G8),0)),3,IF(OR(TIME(HOUR(FU5),MINUTE(FU5),0)=TIME(HOUR('ANALISE AGENTE'!$H8),MINUTE('ANALISE AGENTE'!$H8),0),TIME(HOUR(FU5),MINUTE(FU5),0)=TIME(HOUR('ANALISE AGENTE'!$I8),MINUTE('ANALISE AGENTE'!$I8),0)),2,0))))</f>
        <v>0</v>
      </c>
      <c r="FV11" s="34">
        <f>IF(OR(TIME(HOUR(FV5),MINUTE(FV5),0)=TIME(HOUR('ANALISE AGENTE'!$C8),MINUTE('ANALISE AGENTE'!$C8),0),TIME(HOUR(FV5),MINUTE(FV5),0)=TIME(HOUR('ANALISE AGENTE'!$J8),MINUTE('ANALISE AGENTE'!$J8),0)),1,IF(OR(TIME(HOUR(FV5),MINUTE(FV5),0)=TIME(HOUR('ANALISE AGENTE'!$D8),MINUTE('ANALISE AGENTE'!$D8),0),TIME(HOUR(FV5),MINUTE(FV5),0)=TIME(HOUR('ANALISE AGENTE'!$E8),MINUTE('ANALISE AGENTE'!$E8),0)),2,IF(OR(TIME(HOUR(FV5),MINUTE(FV5),0)=TIME(HOUR('ANALISE AGENTE'!$F8),MINUTE('ANALISE AGENTE'!$F8),0),TIME(HOUR(FV5),MINUTE(FV5),0)=TIME(HOUR('ANALISE AGENTE'!$G8),MINUTE('ANALISE AGENTE'!$G8),0)),3,IF(OR(TIME(HOUR(FV5),MINUTE(FV5),0)=TIME(HOUR('ANALISE AGENTE'!$H8),MINUTE('ANALISE AGENTE'!$H8),0),TIME(HOUR(FV5),MINUTE(FV5),0)=TIME(HOUR('ANALISE AGENTE'!$I8),MINUTE('ANALISE AGENTE'!$I8),0)),2,0))))</f>
        <v>0</v>
      </c>
      <c r="FW11" s="34">
        <f>IF(OR(TIME(HOUR(FW5),MINUTE(FW5),0)=TIME(HOUR('ANALISE AGENTE'!$C8),MINUTE('ANALISE AGENTE'!$C8),0),TIME(HOUR(FW5),MINUTE(FW5),0)=TIME(HOUR('ANALISE AGENTE'!$J8),MINUTE('ANALISE AGENTE'!$J8),0)),1,IF(OR(TIME(HOUR(FW5),MINUTE(FW5),0)=TIME(HOUR('ANALISE AGENTE'!$D8),MINUTE('ANALISE AGENTE'!$D8),0),TIME(HOUR(FW5),MINUTE(FW5),0)=TIME(HOUR('ANALISE AGENTE'!$E8),MINUTE('ANALISE AGENTE'!$E8),0)),2,IF(OR(TIME(HOUR(FW5),MINUTE(FW5),0)=TIME(HOUR('ANALISE AGENTE'!$F8),MINUTE('ANALISE AGENTE'!$F8),0),TIME(HOUR(FW5),MINUTE(FW5),0)=TIME(HOUR('ANALISE AGENTE'!$G8),MINUTE('ANALISE AGENTE'!$G8),0)),3,IF(OR(TIME(HOUR(FW5),MINUTE(FW5),0)=TIME(HOUR('ANALISE AGENTE'!$H8),MINUTE('ANALISE AGENTE'!$H8),0),TIME(HOUR(FW5),MINUTE(FW5),0)=TIME(HOUR('ANALISE AGENTE'!$I8),MINUTE('ANALISE AGENTE'!$I8),0)),2,0))))</f>
        <v>0</v>
      </c>
      <c r="FX11" s="34">
        <f>IF(OR(TIME(HOUR(FX5),MINUTE(FX5),0)=TIME(HOUR('ANALISE AGENTE'!$C8),MINUTE('ANALISE AGENTE'!$C8),0),TIME(HOUR(FX5),MINUTE(FX5),0)=TIME(HOUR('ANALISE AGENTE'!$J8),MINUTE('ANALISE AGENTE'!$J8),0)),1,IF(OR(TIME(HOUR(FX5),MINUTE(FX5),0)=TIME(HOUR('ANALISE AGENTE'!$D8),MINUTE('ANALISE AGENTE'!$D8),0),TIME(HOUR(FX5),MINUTE(FX5),0)=TIME(HOUR('ANALISE AGENTE'!$E8),MINUTE('ANALISE AGENTE'!$E8),0)),2,IF(OR(TIME(HOUR(FX5),MINUTE(FX5),0)=TIME(HOUR('ANALISE AGENTE'!$F8),MINUTE('ANALISE AGENTE'!$F8),0),TIME(HOUR(FX5),MINUTE(FX5),0)=TIME(HOUR('ANALISE AGENTE'!$G8),MINUTE('ANALISE AGENTE'!$G8),0)),3,IF(OR(TIME(HOUR(FX5),MINUTE(FX5),0)=TIME(HOUR('ANALISE AGENTE'!$H8),MINUTE('ANALISE AGENTE'!$H8),0),TIME(HOUR(FX5),MINUTE(FX5),0)=TIME(HOUR('ANALISE AGENTE'!$I8),MINUTE('ANALISE AGENTE'!$I8),0)),2,0))))</f>
        <v>0</v>
      </c>
      <c r="FY11" s="34">
        <f>IF(OR(TIME(HOUR(FY5),MINUTE(FY5),0)=TIME(HOUR('ANALISE AGENTE'!$C8),MINUTE('ANALISE AGENTE'!$C8),0),TIME(HOUR(FY5),MINUTE(FY5),0)=TIME(HOUR('ANALISE AGENTE'!$J8),MINUTE('ANALISE AGENTE'!$J8),0)),1,IF(OR(TIME(HOUR(FY5),MINUTE(FY5),0)=TIME(HOUR('ANALISE AGENTE'!$D8),MINUTE('ANALISE AGENTE'!$D8),0),TIME(HOUR(FY5),MINUTE(FY5),0)=TIME(HOUR('ANALISE AGENTE'!$E8),MINUTE('ANALISE AGENTE'!$E8),0)),2,IF(OR(TIME(HOUR(FY5),MINUTE(FY5),0)=TIME(HOUR('ANALISE AGENTE'!$F8),MINUTE('ANALISE AGENTE'!$F8),0),TIME(HOUR(FY5),MINUTE(FY5),0)=TIME(HOUR('ANALISE AGENTE'!$G8),MINUTE('ANALISE AGENTE'!$G8),0)),3,IF(OR(TIME(HOUR(FY5),MINUTE(FY5),0)=TIME(HOUR('ANALISE AGENTE'!$H8),MINUTE('ANALISE AGENTE'!$H8),0),TIME(HOUR(FY5),MINUTE(FY5),0)=TIME(HOUR('ANALISE AGENTE'!$I8),MINUTE('ANALISE AGENTE'!$I8),0)),2,0))))</f>
        <v>0</v>
      </c>
      <c r="FZ11" s="34">
        <f>IF(OR(TIME(HOUR(FZ5),MINUTE(FZ5),0)=TIME(HOUR('ANALISE AGENTE'!$C8),MINUTE('ANALISE AGENTE'!$C8),0),TIME(HOUR(FZ5),MINUTE(FZ5),0)=TIME(HOUR('ANALISE AGENTE'!$J8),MINUTE('ANALISE AGENTE'!$J8),0)),1,IF(OR(TIME(HOUR(FZ5),MINUTE(FZ5),0)=TIME(HOUR('ANALISE AGENTE'!$D8),MINUTE('ANALISE AGENTE'!$D8),0),TIME(HOUR(FZ5),MINUTE(FZ5),0)=TIME(HOUR('ANALISE AGENTE'!$E8),MINUTE('ANALISE AGENTE'!$E8),0)),2,IF(OR(TIME(HOUR(FZ5),MINUTE(FZ5),0)=TIME(HOUR('ANALISE AGENTE'!$F8),MINUTE('ANALISE AGENTE'!$F8),0),TIME(HOUR(FZ5),MINUTE(FZ5),0)=TIME(HOUR('ANALISE AGENTE'!$G8),MINUTE('ANALISE AGENTE'!$G8),0)),3,IF(OR(TIME(HOUR(FZ5),MINUTE(FZ5),0)=TIME(HOUR('ANALISE AGENTE'!$H8),MINUTE('ANALISE AGENTE'!$H8),0),TIME(HOUR(FZ5),MINUTE(FZ5),0)=TIME(HOUR('ANALISE AGENTE'!$I8),MINUTE('ANALISE AGENTE'!$I8),0)),2,0))))</f>
        <v>0</v>
      </c>
      <c r="GA11" s="34">
        <f>IF(OR(TIME(HOUR(GA5),MINUTE(GA5),0)=TIME(HOUR('ANALISE AGENTE'!$C8),MINUTE('ANALISE AGENTE'!$C8),0),TIME(HOUR(GA5),MINUTE(GA5),0)=TIME(HOUR('ANALISE AGENTE'!$J8),MINUTE('ANALISE AGENTE'!$J8),0)),1,IF(OR(TIME(HOUR(GA5),MINUTE(GA5),0)=TIME(HOUR('ANALISE AGENTE'!$D8),MINUTE('ANALISE AGENTE'!$D8),0),TIME(HOUR(GA5),MINUTE(GA5),0)=TIME(HOUR('ANALISE AGENTE'!$E8),MINUTE('ANALISE AGENTE'!$E8),0)),2,IF(OR(TIME(HOUR(GA5),MINUTE(GA5),0)=TIME(HOUR('ANALISE AGENTE'!$F8),MINUTE('ANALISE AGENTE'!$F8),0),TIME(HOUR(GA5),MINUTE(GA5),0)=TIME(HOUR('ANALISE AGENTE'!$G8),MINUTE('ANALISE AGENTE'!$G8),0)),3,IF(OR(TIME(HOUR(GA5),MINUTE(GA5),0)=TIME(HOUR('ANALISE AGENTE'!$H8),MINUTE('ANALISE AGENTE'!$H8),0),TIME(HOUR(GA5),MINUTE(GA5),0)=TIME(HOUR('ANALISE AGENTE'!$I8),MINUTE('ANALISE AGENTE'!$I8),0)),2,0))))</f>
        <v>0</v>
      </c>
      <c r="GB11" s="34">
        <f>IF(OR(TIME(HOUR(GB5),MINUTE(GB5),0)=TIME(HOUR('ANALISE AGENTE'!$C8),MINUTE('ANALISE AGENTE'!$C8),0),TIME(HOUR(GB5),MINUTE(GB5),0)=TIME(HOUR('ANALISE AGENTE'!$J8),MINUTE('ANALISE AGENTE'!$J8),0)),1,IF(OR(TIME(HOUR(GB5),MINUTE(GB5),0)=TIME(HOUR('ANALISE AGENTE'!$D8),MINUTE('ANALISE AGENTE'!$D8),0),TIME(HOUR(GB5),MINUTE(GB5),0)=TIME(HOUR('ANALISE AGENTE'!$E8),MINUTE('ANALISE AGENTE'!$E8),0)),2,IF(OR(TIME(HOUR(GB5),MINUTE(GB5),0)=TIME(HOUR('ANALISE AGENTE'!$F8),MINUTE('ANALISE AGENTE'!$F8),0),TIME(HOUR(GB5),MINUTE(GB5),0)=TIME(HOUR('ANALISE AGENTE'!$G8),MINUTE('ANALISE AGENTE'!$G8),0)),3,IF(OR(TIME(HOUR(GB5),MINUTE(GB5),0)=TIME(HOUR('ANALISE AGENTE'!$H8),MINUTE('ANALISE AGENTE'!$H8),0),TIME(HOUR(GB5),MINUTE(GB5),0)=TIME(HOUR('ANALISE AGENTE'!$I8),MINUTE('ANALISE AGENTE'!$I8),0)),2,0))))</f>
        <v>0</v>
      </c>
      <c r="GC11" s="34">
        <f>IF(OR(TIME(HOUR(GC5),MINUTE(GC5),0)=TIME(HOUR('ANALISE AGENTE'!$C8),MINUTE('ANALISE AGENTE'!$C8),0),TIME(HOUR(GC5),MINUTE(GC5),0)=TIME(HOUR('ANALISE AGENTE'!$J8),MINUTE('ANALISE AGENTE'!$J8),0)),1,IF(OR(TIME(HOUR(GC5),MINUTE(GC5),0)=TIME(HOUR('ANALISE AGENTE'!$D8),MINUTE('ANALISE AGENTE'!$D8),0),TIME(HOUR(GC5),MINUTE(GC5),0)=TIME(HOUR('ANALISE AGENTE'!$E8),MINUTE('ANALISE AGENTE'!$E8),0)),2,IF(OR(TIME(HOUR(GC5),MINUTE(GC5),0)=TIME(HOUR('ANALISE AGENTE'!$F8),MINUTE('ANALISE AGENTE'!$F8),0),TIME(HOUR(GC5),MINUTE(GC5),0)=TIME(HOUR('ANALISE AGENTE'!$G8),MINUTE('ANALISE AGENTE'!$G8),0)),3,IF(OR(TIME(HOUR(GC5),MINUTE(GC5),0)=TIME(HOUR('ANALISE AGENTE'!$H8),MINUTE('ANALISE AGENTE'!$H8),0),TIME(HOUR(GC5),MINUTE(GC5),0)=TIME(HOUR('ANALISE AGENTE'!$I8),MINUTE('ANALISE AGENTE'!$I8),0)),2,0))))</f>
        <v>0</v>
      </c>
      <c r="GD11" s="34">
        <f>IF(OR(TIME(HOUR(GD5),MINUTE(GD5),0)=TIME(HOUR('ANALISE AGENTE'!$C8),MINUTE('ANALISE AGENTE'!$C8),0),TIME(HOUR(GD5),MINUTE(GD5),0)=TIME(HOUR('ANALISE AGENTE'!$J8),MINUTE('ANALISE AGENTE'!$J8),0)),1,IF(OR(TIME(HOUR(GD5),MINUTE(GD5),0)=TIME(HOUR('ANALISE AGENTE'!$D8),MINUTE('ANALISE AGENTE'!$D8),0),TIME(HOUR(GD5),MINUTE(GD5),0)=TIME(HOUR('ANALISE AGENTE'!$E8),MINUTE('ANALISE AGENTE'!$E8),0)),2,IF(OR(TIME(HOUR(GD5),MINUTE(GD5),0)=TIME(HOUR('ANALISE AGENTE'!$F8),MINUTE('ANALISE AGENTE'!$F8),0),TIME(HOUR(GD5),MINUTE(GD5),0)=TIME(HOUR('ANALISE AGENTE'!$G8),MINUTE('ANALISE AGENTE'!$G8),0)),3,IF(OR(TIME(HOUR(GD5),MINUTE(GD5),0)=TIME(HOUR('ANALISE AGENTE'!$H8),MINUTE('ANALISE AGENTE'!$H8),0),TIME(HOUR(GD5),MINUTE(GD5),0)=TIME(HOUR('ANALISE AGENTE'!$I8),MINUTE('ANALISE AGENTE'!$I8),0)),2,0))))</f>
        <v>0</v>
      </c>
      <c r="GE11" s="34">
        <f>IF(OR(TIME(HOUR(GE5),MINUTE(GE5),0)=TIME(HOUR('ANALISE AGENTE'!$C8),MINUTE('ANALISE AGENTE'!$C8),0),TIME(HOUR(GE5),MINUTE(GE5),0)=TIME(HOUR('ANALISE AGENTE'!$J8),MINUTE('ANALISE AGENTE'!$J8),0)),1,IF(OR(TIME(HOUR(GE5),MINUTE(GE5),0)=TIME(HOUR('ANALISE AGENTE'!$D8),MINUTE('ANALISE AGENTE'!$D8),0),TIME(HOUR(GE5),MINUTE(GE5),0)=TIME(HOUR('ANALISE AGENTE'!$E8),MINUTE('ANALISE AGENTE'!$E8),0)),2,IF(OR(TIME(HOUR(GE5),MINUTE(GE5),0)=TIME(HOUR('ANALISE AGENTE'!$F8),MINUTE('ANALISE AGENTE'!$F8),0),TIME(HOUR(GE5),MINUTE(GE5),0)=TIME(HOUR('ANALISE AGENTE'!$G8),MINUTE('ANALISE AGENTE'!$G8),0)),3,IF(OR(TIME(HOUR(GE5),MINUTE(GE5),0)=TIME(HOUR('ANALISE AGENTE'!$H8),MINUTE('ANALISE AGENTE'!$H8),0),TIME(HOUR(GE5),MINUTE(GE5),0)=TIME(HOUR('ANALISE AGENTE'!$I8),MINUTE('ANALISE AGENTE'!$I8),0)),2,0))))</f>
        <v>0</v>
      </c>
      <c r="GF11" s="34">
        <f>IF(OR(TIME(HOUR(GF5),MINUTE(GF5),0)=TIME(HOUR('ANALISE AGENTE'!$C8),MINUTE('ANALISE AGENTE'!$C8),0),TIME(HOUR(GF5),MINUTE(GF5),0)=TIME(HOUR('ANALISE AGENTE'!$J8),MINUTE('ANALISE AGENTE'!$J8),0)),1,IF(OR(TIME(HOUR(GF5),MINUTE(GF5),0)=TIME(HOUR('ANALISE AGENTE'!$D8),MINUTE('ANALISE AGENTE'!$D8),0),TIME(HOUR(GF5),MINUTE(GF5),0)=TIME(HOUR('ANALISE AGENTE'!$E8),MINUTE('ANALISE AGENTE'!$E8),0)),2,IF(OR(TIME(HOUR(GF5),MINUTE(GF5),0)=TIME(HOUR('ANALISE AGENTE'!$F8),MINUTE('ANALISE AGENTE'!$F8),0),TIME(HOUR(GF5),MINUTE(GF5),0)=TIME(HOUR('ANALISE AGENTE'!$G8),MINUTE('ANALISE AGENTE'!$G8),0)),3,IF(OR(TIME(HOUR(GF5),MINUTE(GF5),0)=TIME(HOUR('ANALISE AGENTE'!$H8),MINUTE('ANALISE AGENTE'!$H8),0),TIME(HOUR(GF5),MINUTE(GF5),0)=TIME(HOUR('ANALISE AGENTE'!$I8),MINUTE('ANALISE AGENTE'!$I8),0)),2,0))))</f>
        <v>0</v>
      </c>
      <c r="GG11" s="34">
        <f>IF(OR(TIME(HOUR(GG5),MINUTE(GG5),0)=TIME(HOUR('ANALISE AGENTE'!$C8),MINUTE('ANALISE AGENTE'!$C8),0),TIME(HOUR(GG5),MINUTE(GG5),0)=TIME(HOUR('ANALISE AGENTE'!$J8),MINUTE('ANALISE AGENTE'!$J8),0)),1,IF(OR(TIME(HOUR(GG5),MINUTE(GG5),0)=TIME(HOUR('ANALISE AGENTE'!$D8),MINUTE('ANALISE AGENTE'!$D8),0),TIME(HOUR(GG5),MINUTE(GG5),0)=TIME(HOUR('ANALISE AGENTE'!$E8),MINUTE('ANALISE AGENTE'!$E8),0)),2,IF(OR(TIME(HOUR(GG5),MINUTE(GG5),0)=TIME(HOUR('ANALISE AGENTE'!$F8),MINUTE('ANALISE AGENTE'!$F8),0),TIME(HOUR(GG5),MINUTE(GG5),0)=TIME(HOUR('ANALISE AGENTE'!$G8),MINUTE('ANALISE AGENTE'!$G8),0)),3,IF(OR(TIME(HOUR(GG5),MINUTE(GG5),0)=TIME(HOUR('ANALISE AGENTE'!$H8),MINUTE('ANALISE AGENTE'!$H8),0),TIME(HOUR(GG5),MINUTE(GG5),0)=TIME(HOUR('ANALISE AGENTE'!$I8),MINUTE('ANALISE AGENTE'!$I8),0)),2,0))))</f>
        <v>0</v>
      </c>
      <c r="GH11" s="34">
        <f>IF(OR(TIME(HOUR(GH5),MINUTE(GH5),0)=TIME(HOUR('ANALISE AGENTE'!$C8),MINUTE('ANALISE AGENTE'!$C8),0),TIME(HOUR(GH5),MINUTE(GH5),0)=TIME(HOUR('ANALISE AGENTE'!$J8),MINUTE('ANALISE AGENTE'!$J8),0)),1,IF(OR(TIME(HOUR(GH5),MINUTE(GH5),0)=TIME(HOUR('ANALISE AGENTE'!$D8),MINUTE('ANALISE AGENTE'!$D8),0),TIME(HOUR(GH5),MINUTE(GH5),0)=TIME(HOUR('ANALISE AGENTE'!$E8),MINUTE('ANALISE AGENTE'!$E8),0)),2,IF(OR(TIME(HOUR(GH5),MINUTE(GH5),0)=TIME(HOUR('ANALISE AGENTE'!$F8),MINUTE('ANALISE AGENTE'!$F8),0),TIME(HOUR(GH5),MINUTE(GH5),0)=TIME(HOUR('ANALISE AGENTE'!$G8),MINUTE('ANALISE AGENTE'!$G8),0)),3,IF(OR(TIME(HOUR(GH5),MINUTE(GH5),0)=TIME(HOUR('ANALISE AGENTE'!$H8),MINUTE('ANALISE AGENTE'!$H8),0),TIME(HOUR(GH5),MINUTE(GH5),0)=TIME(HOUR('ANALISE AGENTE'!$I8),MINUTE('ANALISE AGENTE'!$I8),0)),2,0))))</f>
        <v>0</v>
      </c>
      <c r="GI11" s="34">
        <f>IF(OR(TIME(HOUR(GI5),MINUTE(GI5),0)=TIME(HOUR('ANALISE AGENTE'!$C8),MINUTE('ANALISE AGENTE'!$C8),0),TIME(HOUR(GI5),MINUTE(GI5),0)=TIME(HOUR('ANALISE AGENTE'!$J8),MINUTE('ANALISE AGENTE'!$J8),0)),1,IF(OR(TIME(HOUR(GI5),MINUTE(GI5),0)=TIME(HOUR('ANALISE AGENTE'!$D8),MINUTE('ANALISE AGENTE'!$D8),0),TIME(HOUR(GI5),MINUTE(GI5),0)=TIME(HOUR('ANALISE AGENTE'!$E8),MINUTE('ANALISE AGENTE'!$E8),0)),2,IF(OR(TIME(HOUR(GI5),MINUTE(GI5),0)=TIME(HOUR('ANALISE AGENTE'!$F8),MINUTE('ANALISE AGENTE'!$F8),0),TIME(HOUR(GI5),MINUTE(GI5),0)=TIME(HOUR('ANALISE AGENTE'!$G8),MINUTE('ANALISE AGENTE'!$G8),0)),3,IF(OR(TIME(HOUR(GI5),MINUTE(GI5),0)=TIME(HOUR('ANALISE AGENTE'!$H8),MINUTE('ANALISE AGENTE'!$H8),0),TIME(HOUR(GI5),MINUTE(GI5),0)=TIME(HOUR('ANALISE AGENTE'!$I8),MINUTE('ANALISE AGENTE'!$I8),0)),2,0))))</f>
        <v>0</v>
      </c>
      <c r="GJ11" s="34">
        <f>IF(OR(TIME(HOUR(GJ5),MINUTE(GJ5),0)=TIME(HOUR('ANALISE AGENTE'!$C8),MINUTE('ANALISE AGENTE'!$C8),0),TIME(HOUR(GJ5),MINUTE(GJ5),0)=TIME(HOUR('ANALISE AGENTE'!$J8),MINUTE('ANALISE AGENTE'!$J8),0)),1,IF(OR(TIME(HOUR(GJ5),MINUTE(GJ5),0)=TIME(HOUR('ANALISE AGENTE'!$D8),MINUTE('ANALISE AGENTE'!$D8),0),TIME(HOUR(GJ5),MINUTE(GJ5),0)=TIME(HOUR('ANALISE AGENTE'!$E8),MINUTE('ANALISE AGENTE'!$E8),0)),2,IF(OR(TIME(HOUR(GJ5),MINUTE(GJ5),0)=TIME(HOUR('ANALISE AGENTE'!$F8),MINUTE('ANALISE AGENTE'!$F8),0),TIME(HOUR(GJ5),MINUTE(GJ5),0)=TIME(HOUR('ANALISE AGENTE'!$G8),MINUTE('ANALISE AGENTE'!$G8),0)),3,IF(OR(TIME(HOUR(GJ5),MINUTE(GJ5),0)=TIME(HOUR('ANALISE AGENTE'!$H8),MINUTE('ANALISE AGENTE'!$H8),0),TIME(HOUR(GJ5),MINUTE(GJ5),0)=TIME(HOUR('ANALISE AGENTE'!$I8),MINUTE('ANALISE AGENTE'!$I8),0)),2,0))))</f>
        <v>0</v>
      </c>
      <c r="GK11" s="34">
        <f>IF(OR(TIME(HOUR(GK5),MINUTE(GK5),0)=TIME(HOUR('ANALISE AGENTE'!$C8),MINUTE('ANALISE AGENTE'!$C8),0),TIME(HOUR(GK5),MINUTE(GK5),0)=TIME(HOUR('ANALISE AGENTE'!$J8),MINUTE('ANALISE AGENTE'!$J8),0)),1,IF(OR(TIME(HOUR(GK5),MINUTE(GK5),0)=TIME(HOUR('ANALISE AGENTE'!$D8),MINUTE('ANALISE AGENTE'!$D8),0),TIME(HOUR(GK5),MINUTE(GK5),0)=TIME(HOUR('ANALISE AGENTE'!$E8),MINUTE('ANALISE AGENTE'!$E8),0)),2,IF(OR(TIME(HOUR(GK5),MINUTE(GK5),0)=TIME(HOUR('ANALISE AGENTE'!$F8),MINUTE('ANALISE AGENTE'!$F8),0),TIME(HOUR(GK5),MINUTE(GK5),0)=TIME(HOUR('ANALISE AGENTE'!$G8),MINUTE('ANALISE AGENTE'!$G8),0)),3,IF(OR(TIME(HOUR(GK5),MINUTE(GK5),0)=TIME(HOUR('ANALISE AGENTE'!$H8),MINUTE('ANALISE AGENTE'!$H8),0),TIME(HOUR(GK5),MINUTE(GK5),0)=TIME(HOUR('ANALISE AGENTE'!$I8),MINUTE('ANALISE AGENTE'!$I8),0)),2,0))))</f>
        <v>0</v>
      </c>
      <c r="GL11" s="34">
        <f>IF(OR(TIME(HOUR(GL5),MINUTE(GL5),0)=TIME(HOUR('ANALISE AGENTE'!$C8),MINUTE('ANALISE AGENTE'!$C8),0),TIME(HOUR(GL5),MINUTE(GL5),0)=TIME(HOUR('ANALISE AGENTE'!$J8),MINUTE('ANALISE AGENTE'!$J8),0)),1,IF(OR(TIME(HOUR(GL5),MINUTE(GL5),0)=TIME(HOUR('ANALISE AGENTE'!$D8),MINUTE('ANALISE AGENTE'!$D8),0),TIME(HOUR(GL5),MINUTE(GL5),0)=TIME(HOUR('ANALISE AGENTE'!$E8),MINUTE('ANALISE AGENTE'!$E8),0)),2,IF(OR(TIME(HOUR(GL5),MINUTE(GL5),0)=TIME(HOUR('ANALISE AGENTE'!$F8),MINUTE('ANALISE AGENTE'!$F8),0),TIME(HOUR(GL5),MINUTE(GL5),0)=TIME(HOUR('ANALISE AGENTE'!$G8),MINUTE('ANALISE AGENTE'!$G8),0)),3,IF(OR(TIME(HOUR(GL5),MINUTE(GL5),0)=TIME(HOUR('ANALISE AGENTE'!$H8),MINUTE('ANALISE AGENTE'!$H8),0),TIME(HOUR(GL5),MINUTE(GL5),0)=TIME(HOUR('ANALISE AGENTE'!$I8),MINUTE('ANALISE AGENTE'!$I8),0)),2,0))))</f>
        <v>0</v>
      </c>
      <c r="GM11" s="34">
        <f>IF(OR(TIME(HOUR(GM5),MINUTE(GM5),0)=TIME(HOUR('ANALISE AGENTE'!$C8),MINUTE('ANALISE AGENTE'!$C8),0),TIME(HOUR(GM5),MINUTE(GM5),0)=TIME(HOUR('ANALISE AGENTE'!$J8),MINUTE('ANALISE AGENTE'!$J8),0)),1,IF(OR(TIME(HOUR(GM5),MINUTE(GM5),0)=TIME(HOUR('ANALISE AGENTE'!$D8),MINUTE('ANALISE AGENTE'!$D8),0),TIME(HOUR(GM5),MINUTE(GM5),0)=TIME(HOUR('ANALISE AGENTE'!$E8),MINUTE('ANALISE AGENTE'!$E8),0)),2,IF(OR(TIME(HOUR(GM5),MINUTE(GM5),0)=TIME(HOUR('ANALISE AGENTE'!$F8),MINUTE('ANALISE AGENTE'!$F8),0),TIME(HOUR(GM5),MINUTE(GM5),0)=TIME(HOUR('ANALISE AGENTE'!$G8),MINUTE('ANALISE AGENTE'!$G8),0)),3,IF(OR(TIME(HOUR(GM5),MINUTE(GM5),0)=TIME(HOUR('ANALISE AGENTE'!$H8),MINUTE('ANALISE AGENTE'!$H8),0),TIME(HOUR(GM5),MINUTE(GM5),0)=TIME(HOUR('ANALISE AGENTE'!$I8),MINUTE('ANALISE AGENTE'!$I8),0)),2,0))))</f>
        <v>0</v>
      </c>
      <c r="GN11" s="34">
        <f>IF(OR(TIME(HOUR(GN5),MINUTE(GN5),0)=TIME(HOUR('ANALISE AGENTE'!$C8),MINUTE('ANALISE AGENTE'!$C8),0),TIME(HOUR(GN5),MINUTE(GN5),0)=TIME(HOUR('ANALISE AGENTE'!$J8),MINUTE('ANALISE AGENTE'!$J8),0)),1,IF(OR(TIME(HOUR(GN5),MINUTE(GN5),0)=TIME(HOUR('ANALISE AGENTE'!$D8),MINUTE('ANALISE AGENTE'!$D8),0),TIME(HOUR(GN5),MINUTE(GN5),0)=TIME(HOUR('ANALISE AGENTE'!$E8),MINUTE('ANALISE AGENTE'!$E8),0)),2,IF(OR(TIME(HOUR(GN5),MINUTE(GN5),0)=TIME(HOUR('ANALISE AGENTE'!$F8),MINUTE('ANALISE AGENTE'!$F8),0),TIME(HOUR(GN5),MINUTE(GN5),0)=TIME(HOUR('ANALISE AGENTE'!$G8),MINUTE('ANALISE AGENTE'!$G8),0)),3,IF(OR(TIME(HOUR(GN5),MINUTE(GN5),0)=TIME(HOUR('ANALISE AGENTE'!$H8),MINUTE('ANALISE AGENTE'!$H8),0),TIME(HOUR(GN5),MINUTE(GN5),0)=TIME(HOUR('ANALISE AGENTE'!$I8),MINUTE('ANALISE AGENTE'!$I8),0)),2,0))))</f>
        <v>0</v>
      </c>
      <c r="GO11" s="34">
        <f>IF(OR(TIME(HOUR(GO5),MINUTE(GO5),0)=TIME(HOUR('ANALISE AGENTE'!$C8),MINUTE('ANALISE AGENTE'!$C8),0),TIME(HOUR(GO5),MINUTE(GO5),0)=TIME(HOUR('ANALISE AGENTE'!$J8),MINUTE('ANALISE AGENTE'!$J8),0)),1,IF(OR(TIME(HOUR(GO5),MINUTE(GO5),0)=TIME(HOUR('ANALISE AGENTE'!$D8),MINUTE('ANALISE AGENTE'!$D8),0),TIME(HOUR(GO5),MINUTE(GO5),0)=TIME(HOUR('ANALISE AGENTE'!$E8),MINUTE('ANALISE AGENTE'!$E8),0)),2,IF(OR(TIME(HOUR(GO5),MINUTE(GO5),0)=TIME(HOUR('ANALISE AGENTE'!$F8),MINUTE('ANALISE AGENTE'!$F8),0),TIME(HOUR(GO5),MINUTE(GO5),0)=TIME(HOUR('ANALISE AGENTE'!$G8),MINUTE('ANALISE AGENTE'!$G8),0)),3,IF(OR(TIME(HOUR(GO5),MINUTE(GO5),0)=TIME(HOUR('ANALISE AGENTE'!$H8),MINUTE('ANALISE AGENTE'!$H8),0),TIME(HOUR(GO5),MINUTE(GO5),0)=TIME(HOUR('ANALISE AGENTE'!$I8),MINUTE('ANALISE AGENTE'!$I8),0)),2,0))))</f>
        <v>0</v>
      </c>
      <c r="GP11" s="34">
        <f>IF(OR(TIME(HOUR(GP5),MINUTE(GP5),0)=TIME(HOUR('ANALISE AGENTE'!$C8),MINUTE('ANALISE AGENTE'!$C8),0),TIME(HOUR(GP5),MINUTE(GP5),0)=TIME(HOUR('ANALISE AGENTE'!$J8),MINUTE('ANALISE AGENTE'!$J8),0)),1,IF(OR(TIME(HOUR(GP5),MINUTE(GP5),0)=TIME(HOUR('ANALISE AGENTE'!$D8),MINUTE('ANALISE AGENTE'!$D8),0),TIME(HOUR(GP5),MINUTE(GP5),0)=TIME(HOUR('ANALISE AGENTE'!$E8),MINUTE('ANALISE AGENTE'!$E8),0)),2,IF(OR(TIME(HOUR(GP5),MINUTE(GP5),0)=TIME(HOUR('ANALISE AGENTE'!$F8),MINUTE('ANALISE AGENTE'!$F8),0),TIME(HOUR(GP5),MINUTE(GP5),0)=TIME(HOUR('ANALISE AGENTE'!$G8),MINUTE('ANALISE AGENTE'!$G8),0)),3,IF(OR(TIME(HOUR(GP5),MINUTE(GP5),0)=TIME(HOUR('ANALISE AGENTE'!$H8),MINUTE('ANALISE AGENTE'!$H8),0),TIME(HOUR(GP5),MINUTE(GP5),0)=TIME(HOUR('ANALISE AGENTE'!$I8),MINUTE('ANALISE AGENTE'!$I8),0)),2,0))))</f>
        <v>0</v>
      </c>
      <c r="GQ11" s="34">
        <f>IF(OR(TIME(HOUR(GQ5),MINUTE(GQ5),0)=TIME(HOUR('ANALISE AGENTE'!$C8),MINUTE('ANALISE AGENTE'!$C8),0),TIME(HOUR(GQ5),MINUTE(GQ5),0)=TIME(HOUR('ANALISE AGENTE'!$J8),MINUTE('ANALISE AGENTE'!$J8),0)),1,IF(OR(TIME(HOUR(GQ5),MINUTE(GQ5),0)=TIME(HOUR('ANALISE AGENTE'!$D8),MINUTE('ANALISE AGENTE'!$D8),0),TIME(HOUR(GQ5),MINUTE(GQ5),0)=TIME(HOUR('ANALISE AGENTE'!$E8),MINUTE('ANALISE AGENTE'!$E8),0)),2,IF(OR(TIME(HOUR(GQ5),MINUTE(GQ5),0)=TIME(HOUR('ANALISE AGENTE'!$F8),MINUTE('ANALISE AGENTE'!$F8),0),TIME(HOUR(GQ5),MINUTE(GQ5),0)=TIME(HOUR('ANALISE AGENTE'!$G8),MINUTE('ANALISE AGENTE'!$G8),0)),3,IF(OR(TIME(HOUR(GQ5),MINUTE(GQ5),0)=TIME(HOUR('ANALISE AGENTE'!$H8),MINUTE('ANALISE AGENTE'!$H8),0),TIME(HOUR(GQ5),MINUTE(GQ5),0)=TIME(HOUR('ANALISE AGENTE'!$I8),MINUTE('ANALISE AGENTE'!$I8),0)),2,0))))</f>
        <v>0</v>
      </c>
      <c r="GR11" s="34">
        <f>IF(OR(TIME(HOUR(GR5),MINUTE(GR5),0)=TIME(HOUR('ANALISE AGENTE'!$C8),MINUTE('ANALISE AGENTE'!$C8),0),TIME(HOUR(GR5),MINUTE(GR5),0)=TIME(HOUR('ANALISE AGENTE'!$J8),MINUTE('ANALISE AGENTE'!$J8),0)),1,IF(OR(TIME(HOUR(GR5),MINUTE(GR5),0)=TIME(HOUR('ANALISE AGENTE'!$D8),MINUTE('ANALISE AGENTE'!$D8),0),TIME(HOUR(GR5),MINUTE(GR5),0)=TIME(HOUR('ANALISE AGENTE'!$E8),MINUTE('ANALISE AGENTE'!$E8),0)),2,IF(OR(TIME(HOUR(GR5),MINUTE(GR5),0)=TIME(HOUR('ANALISE AGENTE'!$F8),MINUTE('ANALISE AGENTE'!$F8),0),TIME(HOUR(GR5),MINUTE(GR5),0)=TIME(HOUR('ANALISE AGENTE'!$G8),MINUTE('ANALISE AGENTE'!$G8),0)),3,IF(OR(TIME(HOUR(GR5),MINUTE(GR5),0)=TIME(HOUR('ANALISE AGENTE'!$H8),MINUTE('ANALISE AGENTE'!$H8),0),TIME(HOUR(GR5),MINUTE(GR5),0)=TIME(HOUR('ANALISE AGENTE'!$I8),MINUTE('ANALISE AGENTE'!$I8),0)),2,0))))</f>
        <v>0</v>
      </c>
      <c r="GS11" s="34">
        <f>IF(OR(TIME(HOUR(GS5),MINUTE(GS5),0)=TIME(HOUR('ANALISE AGENTE'!$C8),MINUTE('ANALISE AGENTE'!$C8),0),TIME(HOUR(GS5),MINUTE(GS5),0)=TIME(HOUR('ANALISE AGENTE'!$J8),MINUTE('ANALISE AGENTE'!$J8),0)),1,IF(OR(TIME(HOUR(GS5),MINUTE(GS5),0)=TIME(HOUR('ANALISE AGENTE'!$D8),MINUTE('ANALISE AGENTE'!$D8),0),TIME(HOUR(GS5),MINUTE(GS5),0)=TIME(HOUR('ANALISE AGENTE'!$E8),MINUTE('ANALISE AGENTE'!$E8),0)),2,IF(OR(TIME(HOUR(GS5),MINUTE(GS5),0)=TIME(HOUR('ANALISE AGENTE'!$F8),MINUTE('ANALISE AGENTE'!$F8),0),TIME(HOUR(GS5),MINUTE(GS5),0)=TIME(HOUR('ANALISE AGENTE'!$G8),MINUTE('ANALISE AGENTE'!$G8),0)),3,IF(OR(TIME(HOUR(GS5),MINUTE(GS5),0)=TIME(HOUR('ANALISE AGENTE'!$H8),MINUTE('ANALISE AGENTE'!$H8),0),TIME(HOUR(GS5),MINUTE(GS5),0)=TIME(HOUR('ANALISE AGENTE'!$I8),MINUTE('ANALISE AGENTE'!$I8),0)),2,0))))</f>
        <v>0</v>
      </c>
      <c r="GT11" s="34">
        <f>IF(OR(TIME(HOUR(GT5),MINUTE(GT5),0)=TIME(HOUR('ANALISE AGENTE'!$C8),MINUTE('ANALISE AGENTE'!$C8),0),TIME(HOUR(GT5),MINUTE(GT5),0)=TIME(HOUR('ANALISE AGENTE'!$J8),MINUTE('ANALISE AGENTE'!$J8),0)),1,IF(OR(TIME(HOUR(GT5),MINUTE(GT5),0)=TIME(HOUR('ANALISE AGENTE'!$D8),MINUTE('ANALISE AGENTE'!$D8),0),TIME(HOUR(GT5),MINUTE(GT5),0)=TIME(HOUR('ANALISE AGENTE'!$E8),MINUTE('ANALISE AGENTE'!$E8),0)),2,IF(OR(TIME(HOUR(GT5),MINUTE(GT5),0)=TIME(HOUR('ANALISE AGENTE'!$F8),MINUTE('ANALISE AGENTE'!$F8),0),TIME(HOUR(GT5),MINUTE(GT5),0)=TIME(HOUR('ANALISE AGENTE'!$G8),MINUTE('ANALISE AGENTE'!$G8),0)),3,IF(OR(TIME(HOUR(GT5),MINUTE(GT5),0)=TIME(HOUR('ANALISE AGENTE'!$H8),MINUTE('ANALISE AGENTE'!$H8),0),TIME(HOUR(GT5),MINUTE(GT5),0)=TIME(HOUR('ANALISE AGENTE'!$I8),MINUTE('ANALISE AGENTE'!$I8),0)),2,0))))</f>
        <v>0</v>
      </c>
      <c r="GU11" s="34">
        <f>IF(OR(TIME(HOUR(GU5),MINUTE(GU5),0)=TIME(HOUR('ANALISE AGENTE'!$C8),MINUTE('ANALISE AGENTE'!$C8),0),TIME(HOUR(GU5),MINUTE(GU5),0)=TIME(HOUR('ANALISE AGENTE'!$J8),MINUTE('ANALISE AGENTE'!$J8),0)),1,IF(OR(TIME(HOUR(GU5),MINUTE(GU5),0)=TIME(HOUR('ANALISE AGENTE'!$D8),MINUTE('ANALISE AGENTE'!$D8),0),TIME(HOUR(GU5),MINUTE(GU5),0)=TIME(HOUR('ANALISE AGENTE'!$E8),MINUTE('ANALISE AGENTE'!$E8),0)),2,IF(OR(TIME(HOUR(GU5),MINUTE(GU5),0)=TIME(HOUR('ANALISE AGENTE'!$F8),MINUTE('ANALISE AGENTE'!$F8),0),TIME(HOUR(GU5),MINUTE(GU5),0)=TIME(HOUR('ANALISE AGENTE'!$G8),MINUTE('ANALISE AGENTE'!$G8),0)),3,IF(OR(TIME(HOUR(GU5),MINUTE(GU5),0)=TIME(HOUR('ANALISE AGENTE'!$H8),MINUTE('ANALISE AGENTE'!$H8),0),TIME(HOUR(GU5),MINUTE(GU5),0)=TIME(HOUR('ANALISE AGENTE'!$I8),MINUTE('ANALISE AGENTE'!$I8),0)),2,0))))</f>
        <v>0</v>
      </c>
      <c r="GV11" s="34">
        <f>IF(OR(TIME(HOUR(GV5),MINUTE(GV5),0)=TIME(HOUR('ANALISE AGENTE'!$C8),MINUTE('ANALISE AGENTE'!$C8),0),TIME(HOUR(GV5),MINUTE(GV5),0)=TIME(HOUR('ANALISE AGENTE'!$J8),MINUTE('ANALISE AGENTE'!$J8),0)),1,IF(OR(TIME(HOUR(GV5),MINUTE(GV5),0)=TIME(HOUR('ANALISE AGENTE'!$D8),MINUTE('ANALISE AGENTE'!$D8),0),TIME(HOUR(GV5),MINUTE(GV5),0)=TIME(HOUR('ANALISE AGENTE'!$E8),MINUTE('ANALISE AGENTE'!$E8),0)),2,IF(OR(TIME(HOUR(GV5),MINUTE(GV5),0)=TIME(HOUR('ANALISE AGENTE'!$F8),MINUTE('ANALISE AGENTE'!$F8),0),TIME(HOUR(GV5),MINUTE(GV5),0)=TIME(HOUR('ANALISE AGENTE'!$G8),MINUTE('ANALISE AGENTE'!$G8),0)),3,IF(OR(TIME(HOUR(GV5),MINUTE(GV5),0)=TIME(HOUR('ANALISE AGENTE'!$H8),MINUTE('ANALISE AGENTE'!$H8),0),TIME(HOUR(GV5),MINUTE(GV5),0)=TIME(HOUR('ANALISE AGENTE'!$I8),MINUTE('ANALISE AGENTE'!$I8),0)),2,0))))</f>
        <v>0</v>
      </c>
      <c r="GW11" s="34">
        <f>IF(OR(TIME(HOUR(GW5),MINUTE(GW5),0)=TIME(HOUR('ANALISE AGENTE'!$C8),MINUTE('ANALISE AGENTE'!$C8),0),TIME(HOUR(GW5),MINUTE(GW5),0)=TIME(HOUR('ANALISE AGENTE'!$J8),MINUTE('ANALISE AGENTE'!$J8),0)),1,IF(OR(TIME(HOUR(GW5),MINUTE(GW5),0)=TIME(HOUR('ANALISE AGENTE'!$D8),MINUTE('ANALISE AGENTE'!$D8),0),TIME(HOUR(GW5),MINUTE(GW5),0)=TIME(HOUR('ANALISE AGENTE'!$E8),MINUTE('ANALISE AGENTE'!$E8),0)),2,IF(OR(TIME(HOUR(GW5),MINUTE(GW5),0)=TIME(HOUR('ANALISE AGENTE'!$F8),MINUTE('ANALISE AGENTE'!$F8),0),TIME(HOUR(GW5),MINUTE(GW5),0)=TIME(HOUR('ANALISE AGENTE'!$G8),MINUTE('ANALISE AGENTE'!$G8),0)),3,IF(OR(TIME(HOUR(GW5),MINUTE(GW5),0)=TIME(HOUR('ANALISE AGENTE'!$H8),MINUTE('ANALISE AGENTE'!$H8),0),TIME(HOUR(GW5),MINUTE(GW5),0)=TIME(HOUR('ANALISE AGENTE'!$I8),MINUTE('ANALISE AGENTE'!$I8),0)),2,0))))</f>
        <v>0</v>
      </c>
      <c r="GX11" s="34">
        <f>IF(OR(TIME(HOUR(GX5),MINUTE(GX5),0)=TIME(HOUR('ANALISE AGENTE'!$C8),MINUTE('ANALISE AGENTE'!$C8),0),TIME(HOUR(GX5),MINUTE(GX5),0)=TIME(HOUR('ANALISE AGENTE'!$J8),MINUTE('ANALISE AGENTE'!$J8),0)),1,IF(OR(TIME(HOUR(GX5),MINUTE(GX5),0)=TIME(HOUR('ANALISE AGENTE'!$D8),MINUTE('ANALISE AGENTE'!$D8),0),TIME(HOUR(GX5),MINUTE(GX5),0)=TIME(HOUR('ANALISE AGENTE'!$E8),MINUTE('ANALISE AGENTE'!$E8),0)),2,IF(OR(TIME(HOUR(GX5),MINUTE(GX5),0)=TIME(HOUR('ANALISE AGENTE'!$F8),MINUTE('ANALISE AGENTE'!$F8),0),TIME(HOUR(GX5),MINUTE(GX5),0)=TIME(HOUR('ANALISE AGENTE'!$G8),MINUTE('ANALISE AGENTE'!$G8),0)),3,IF(OR(TIME(HOUR(GX5),MINUTE(GX5),0)=TIME(HOUR('ANALISE AGENTE'!$H8),MINUTE('ANALISE AGENTE'!$H8),0),TIME(HOUR(GX5),MINUTE(GX5),0)=TIME(HOUR('ANALISE AGENTE'!$I8),MINUTE('ANALISE AGENTE'!$I8),0)),2,0))))</f>
        <v>0</v>
      </c>
      <c r="GY11" s="34">
        <f>IF(OR(TIME(HOUR(GY5),MINUTE(GY5),0)=TIME(HOUR('ANALISE AGENTE'!$C8),MINUTE('ANALISE AGENTE'!$C8),0),TIME(HOUR(GY5),MINUTE(GY5),0)=TIME(HOUR('ANALISE AGENTE'!$J8),MINUTE('ANALISE AGENTE'!$J8),0)),1,IF(OR(TIME(HOUR(GY5),MINUTE(GY5),0)=TIME(HOUR('ANALISE AGENTE'!$D8),MINUTE('ANALISE AGENTE'!$D8),0),TIME(HOUR(GY5),MINUTE(GY5),0)=TIME(HOUR('ANALISE AGENTE'!$E8),MINUTE('ANALISE AGENTE'!$E8),0)),2,IF(OR(TIME(HOUR(GY5),MINUTE(GY5),0)=TIME(HOUR('ANALISE AGENTE'!$F8),MINUTE('ANALISE AGENTE'!$F8),0),TIME(HOUR(GY5),MINUTE(GY5),0)=TIME(HOUR('ANALISE AGENTE'!$G8),MINUTE('ANALISE AGENTE'!$G8),0)),3,IF(OR(TIME(HOUR(GY5),MINUTE(GY5),0)=TIME(HOUR('ANALISE AGENTE'!$H8),MINUTE('ANALISE AGENTE'!$H8),0),TIME(HOUR(GY5),MINUTE(GY5),0)=TIME(HOUR('ANALISE AGENTE'!$I8),MINUTE('ANALISE AGENTE'!$I8),0)),2,0))))</f>
        <v>0</v>
      </c>
      <c r="GZ11" s="34">
        <f>IF(OR(TIME(HOUR(GZ5),MINUTE(GZ5),0)=TIME(HOUR('ANALISE AGENTE'!$C8),MINUTE('ANALISE AGENTE'!$C8),0),TIME(HOUR(GZ5),MINUTE(GZ5),0)=TIME(HOUR('ANALISE AGENTE'!$J8),MINUTE('ANALISE AGENTE'!$J8),0)),1,IF(OR(TIME(HOUR(GZ5),MINUTE(GZ5),0)=TIME(HOUR('ANALISE AGENTE'!$D8),MINUTE('ANALISE AGENTE'!$D8),0),TIME(HOUR(GZ5),MINUTE(GZ5),0)=TIME(HOUR('ANALISE AGENTE'!$E8),MINUTE('ANALISE AGENTE'!$E8),0)),2,IF(OR(TIME(HOUR(GZ5),MINUTE(GZ5),0)=TIME(HOUR('ANALISE AGENTE'!$F8),MINUTE('ANALISE AGENTE'!$F8),0),TIME(HOUR(GZ5),MINUTE(GZ5),0)=TIME(HOUR('ANALISE AGENTE'!$G8),MINUTE('ANALISE AGENTE'!$G8),0)),3,IF(OR(TIME(HOUR(GZ5),MINUTE(GZ5),0)=TIME(HOUR('ANALISE AGENTE'!$H8),MINUTE('ANALISE AGENTE'!$H8),0),TIME(HOUR(GZ5),MINUTE(GZ5),0)=TIME(HOUR('ANALISE AGENTE'!$I8),MINUTE('ANALISE AGENTE'!$I8),0)),2,0))))</f>
        <v>0</v>
      </c>
      <c r="HA11" s="34">
        <f>IF(OR(TIME(HOUR(HA5),MINUTE(HA5),0)=TIME(HOUR('ANALISE AGENTE'!$C8),MINUTE('ANALISE AGENTE'!$C8),0),TIME(HOUR(HA5),MINUTE(HA5),0)=TIME(HOUR('ANALISE AGENTE'!$J8),MINUTE('ANALISE AGENTE'!$J8),0)),1,IF(OR(TIME(HOUR(HA5),MINUTE(HA5),0)=TIME(HOUR('ANALISE AGENTE'!$D8),MINUTE('ANALISE AGENTE'!$D8),0),TIME(HOUR(HA5),MINUTE(HA5),0)=TIME(HOUR('ANALISE AGENTE'!$E8),MINUTE('ANALISE AGENTE'!$E8),0)),2,IF(OR(TIME(HOUR(HA5),MINUTE(HA5),0)=TIME(HOUR('ANALISE AGENTE'!$F8),MINUTE('ANALISE AGENTE'!$F8),0),TIME(HOUR(HA5),MINUTE(HA5),0)=TIME(HOUR('ANALISE AGENTE'!$G8),MINUTE('ANALISE AGENTE'!$G8),0)),3,IF(OR(TIME(HOUR(HA5),MINUTE(HA5),0)=TIME(HOUR('ANALISE AGENTE'!$H8),MINUTE('ANALISE AGENTE'!$H8),0),TIME(HOUR(HA5),MINUTE(HA5),0)=TIME(HOUR('ANALISE AGENTE'!$I8),MINUTE('ANALISE AGENTE'!$I8),0)),2,0))))</f>
        <v>0</v>
      </c>
      <c r="HB11" s="34">
        <f>IF(OR(TIME(HOUR(HB5),MINUTE(HB5),0)=TIME(HOUR('ANALISE AGENTE'!$C8),MINUTE('ANALISE AGENTE'!$C8),0),TIME(HOUR(HB5),MINUTE(HB5),0)=TIME(HOUR('ANALISE AGENTE'!$J8),MINUTE('ANALISE AGENTE'!$J8),0)),1,IF(OR(TIME(HOUR(HB5),MINUTE(HB5),0)=TIME(HOUR('ANALISE AGENTE'!$D8),MINUTE('ANALISE AGENTE'!$D8),0),TIME(HOUR(HB5),MINUTE(HB5),0)=TIME(HOUR('ANALISE AGENTE'!$E8),MINUTE('ANALISE AGENTE'!$E8),0)),2,IF(OR(TIME(HOUR(HB5),MINUTE(HB5),0)=TIME(HOUR('ANALISE AGENTE'!$F8),MINUTE('ANALISE AGENTE'!$F8),0),TIME(HOUR(HB5),MINUTE(HB5),0)=TIME(HOUR('ANALISE AGENTE'!$G8),MINUTE('ANALISE AGENTE'!$G8),0)),3,IF(OR(TIME(HOUR(HB5),MINUTE(HB5),0)=TIME(HOUR('ANALISE AGENTE'!$H8),MINUTE('ANALISE AGENTE'!$H8),0),TIME(HOUR(HB5),MINUTE(HB5),0)=TIME(HOUR('ANALISE AGENTE'!$I8),MINUTE('ANALISE AGENTE'!$I8),0)),2,0))))</f>
        <v>0</v>
      </c>
      <c r="HC11" s="34">
        <f>IF(OR(TIME(HOUR(HC5),MINUTE(HC5),0)=TIME(HOUR('ANALISE AGENTE'!$C8),MINUTE('ANALISE AGENTE'!$C8),0),TIME(HOUR(HC5),MINUTE(HC5),0)=TIME(HOUR('ANALISE AGENTE'!$J8),MINUTE('ANALISE AGENTE'!$J8),0)),1,IF(OR(TIME(HOUR(HC5),MINUTE(HC5),0)=TIME(HOUR('ANALISE AGENTE'!$D8),MINUTE('ANALISE AGENTE'!$D8),0),TIME(HOUR(HC5),MINUTE(HC5),0)=TIME(HOUR('ANALISE AGENTE'!$E8),MINUTE('ANALISE AGENTE'!$E8),0)),2,IF(OR(TIME(HOUR(HC5),MINUTE(HC5),0)=TIME(HOUR('ANALISE AGENTE'!$F8),MINUTE('ANALISE AGENTE'!$F8),0),TIME(HOUR(HC5),MINUTE(HC5),0)=TIME(HOUR('ANALISE AGENTE'!$G8),MINUTE('ANALISE AGENTE'!$G8),0)),3,IF(OR(TIME(HOUR(HC5),MINUTE(HC5),0)=TIME(HOUR('ANALISE AGENTE'!$H8),MINUTE('ANALISE AGENTE'!$H8),0),TIME(HOUR(HC5),MINUTE(HC5),0)=TIME(HOUR('ANALISE AGENTE'!$I8),MINUTE('ANALISE AGENTE'!$I8),0)),2,0))))</f>
        <v>0</v>
      </c>
      <c r="HD11" s="34">
        <f>IF(OR(TIME(HOUR(HD5),MINUTE(HD5),0)=TIME(HOUR('ANALISE AGENTE'!$C8),MINUTE('ANALISE AGENTE'!$C8),0),TIME(HOUR(HD5),MINUTE(HD5),0)=TIME(HOUR('ANALISE AGENTE'!$J8),MINUTE('ANALISE AGENTE'!$J8),0)),1,IF(OR(TIME(HOUR(HD5),MINUTE(HD5),0)=TIME(HOUR('ANALISE AGENTE'!$D8),MINUTE('ANALISE AGENTE'!$D8),0),TIME(HOUR(HD5),MINUTE(HD5),0)=TIME(HOUR('ANALISE AGENTE'!$E8),MINUTE('ANALISE AGENTE'!$E8),0)),2,IF(OR(TIME(HOUR(HD5),MINUTE(HD5),0)=TIME(HOUR('ANALISE AGENTE'!$F8),MINUTE('ANALISE AGENTE'!$F8),0),TIME(HOUR(HD5),MINUTE(HD5),0)=TIME(HOUR('ANALISE AGENTE'!$G8),MINUTE('ANALISE AGENTE'!$G8),0)),3,IF(OR(TIME(HOUR(HD5),MINUTE(HD5),0)=TIME(HOUR('ANALISE AGENTE'!$H8),MINUTE('ANALISE AGENTE'!$H8),0),TIME(HOUR(HD5),MINUTE(HD5),0)=TIME(HOUR('ANALISE AGENTE'!$I8),MINUTE('ANALISE AGENTE'!$I8),0)),2,0))))</f>
        <v>0</v>
      </c>
      <c r="HE11" s="34">
        <f>IF(OR(TIME(HOUR(HE5),MINUTE(HE5),0)=TIME(HOUR('ANALISE AGENTE'!$C8),MINUTE('ANALISE AGENTE'!$C8),0),TIME(HOUR(HE5),MINUTE(HE5),0)=TIME(HOUR('ANALISE AGENTE'!$J8),MINUTE('ANALISE AGENTE'!$J8),0)),1,IF(OR(TIME(HOUR(HE5),MINUTE(HE5),0)=TIME(HOUR('ANALISE AGENTE'!$D8),MINUTE('ANALISE AGENTE'!$D8),0),TIME(HOUR(HE5),MINUTE(HE5),0)=TIME(HOUR('ANALISE AGENTE'!$E8),MINUTE('ANALISE AGENTE'!$E8),0)),2,IF(OR(TIME(HOUR(HE5),MINUTE(HE5),0)=TIME(HOUR('ANALISE AGENTE'!$F8),MINUTE('ANALISE AGENTE'!$F8),0),TIME(HOUR(HE5),MINUTE(HE5),0)=TIME(HOUR('ANALISE AGENTE'!$G8),MINUTE('ANALISE AGENTE'!$G8),0)),3,IF(OR(TIME(HOUR(HE5),MINUTE(HE5),0)=TIME(HOUR('ANALISE AGENTE'!$H8),MINUTE('ANALISE AGENTE'!$H8),0),TIME(HOUR(HE5),MINUTE(HE5),0)=TIME(HOUR('ANALISE AGENTE'!$I8),MINUTE('ANALISE AGENTE'!$I8),0)),2,0))))</f>
        <v>0</v>
      </c>
      <c r="HF11" s="34">
        <f>IF(OR(TIME(HOUR(HF5),MINUTE(HF5),0)=TIME(HOUR('ANALISE AGENTE'!$C8),MINUTE('ANALISE AGENTE'!$C8),0),TIME(HOUR(HF5),MINUTE(HF5),0)=TIME(HOUR('ANALISE AGENTE'!$J8),MINUTE('ANALISE AGENTE'!$J8),0)),1,IF(OR(TIME(HOUR(HF5),MINUTE(HF5),0)=TIME(HOUR('ANALISE AGENTE'!$D8),MINUTE('ANALISE AGENTE'!$D8),0),TIME(HOUR(HF5),MINUTE(HF5),0)=TIME(HOUR('ANALISE AGENTE'!$E8),MINUTE('ANALISE AGENTE'!$E8),0)),2,IF(OR(TIME(HOUR(HF5),MINUTE(HF5),0)=TIME(HOUR('ANALISE AGENTE'!$F8),MINUTE('ANALISE AGENTE'!$F8),0),TIME(HOUR(HF5),MINUTE(HF5),0)=TIME(HOUR('ANALISE AGENTE'!$G8),MINUTE('ANALISE AGENTE'!$G8),0)),3,IF(OR(TIME(HOUR(HF5),MINUTE(HF5),0)=TIME(HOUR('ANALISE AGENTE'!$H8),MINUTE('ANALISE AGENTE'!$H8),0),TIME(HOUR(HF5),MINUTE(HF5),0)=TIME(HOUR('ANALISE AGENTE'!$I8),MINUTE('ANALISE AGENTE'!$I8),0)),2,0))))</f>
        <v>0</v>
      </c>
      <c r="HG11" s="34">
        <f>IF(OR(TIME(HOUR(HG5),MINUTE(HG5),0)=TIME(HOUR('ANALISE AGENTE'!$C8),MINUTE('ANALISE AGENTE'!$C8),0),TIME(HOUR(HG5),MINUTE(HG5),0)=TIME(HOUR('ANALISE AGENTE'!$J8),MINUTE('ANALISE AGENTE'!$J8),0)),1,IF(OR(TIME(HOUR(HG5),MINUTE(HG5),0)=TIME(HOUR('ANALISE AGENTE'!$D8),MINUTE('ANALISE AGENTE'!$D8),0),TIME(HOUR(HG5),MINUTE(HG5),0)=TIME(HOUR('ANALISE AGENTE'!$E8),MINUTE('ANALISE AGENTE'!$E8),0)),2,IF(OR(TIME(HOUR(HG5),MINUTE(HG5),0)=TIME(HOUR('ANALISE AGENTE'!$F8),MINUTE('ANALISE AGENTE'!$F8),0),TIME(HOUR(HG5),MINUTE(HG5),0)=TIME(HOUR('ANALISE AGENTE'!$G8),MINUTE('ANALISE AGENTE'!$G8),0)),3,IF(OR(TIME(HOUR(HG5),MINUTE(HG5),0)=TIME(HOUR('ANALISE AGENTE'!$H8),MINUTE('ANALISE AGENTE'!$H8),0),TIME(HOUR(HG5),MINUTE(HG5),0)=TIME(HOUR('ANALISE AGENTE'!$I8),MINUTE('ANALISE AGENTE'!$I8),0)),2,0))))</f>
        <v>0</v>
      </c>
      <c r="HH11" s="34">
        <f>IF(OR(TIME(HOUR(HH5),MINUTE(HH5),0)=TIME(HOUR('ANALISE AGENTE'!$C8),MINUTE('ANALISE AGENTE'!$C8),0),TIME(HOUR(HH5),MINUTE(HH5),0)=TIME(HOUR('ANALISE AGENTE'!$J8),MINUTE('ANALISE AGENTE'!$J8),0)),1,IF(OR(TIME(HOUR(HH5),MINUTE(HH5),0)=TIME(HOUR('ANALISE AGENTE'!$D8),MINUTE('ANALISE AGENTE'!$D8),0),TIME(HOUR(HH5),MINUTE(HH5),0)=TIME(HOUR('ANALISE AGENTE'!$E8),MINUTE('ANALISE AGENTE'!$E8),0)),2,IF(OR(TIME(HOUR(HH5),MINUTE(HH5),0)=TIME(HOUR('ANALISE AGENTE'!$F8),MINUTE('ANALISE AGENTE'!$F8),0),TIME(HOUR(HH5),MINUTE(HH5),0)=TIME(HOUR('ANALISE AGENTE'!$G8),MINUTE('ANALISE AGENTE'!$G8),0)),3,IF(OR(TIME(HOUR(HH5),MINUTE(HH5),0)=TIME(HOUR('ANALISE AGENTE'!$H8),MINUTE('ANALISE AGENTE'!$H8),0),TIME(HOUR(HH5),MINUTE(HH5),0)=TIME(HOUR('ANALISE AGENTE'!$I8),MINUTE('ANALISE AGENTE'!$I8),0)),2,0))))</f>
        <v>0</v>
      </c>
      <c r="HI11" s="34">
        <f>IF(OR(TIME(HOUR(HI5),MINUTE(HI5),0)=TIME(HOUR('ANALISE AGENTE'!$C8),MINUTE('ANALISE AGENTE'!$C8),0),TIME(HOUR(HI5),MINUTE(HI5),0)=TIME(HOUR('ANALISE AGENTE'!$J8),MINUTE('ANALISE AGENTE'!$J8),0)),1,IF(OR(TIME(HOUR(HI5),MINUTE(HI5),0)=TIME(HOUR('ANALISE AGENTE'!$D8),MINUTE('ANALISE AGENTE'!$D8),0),TIME(HOUR(HI5),MINUTE(HI5),0)=TIME(HOUR('ANALISE AGENTE'!$E8),MINUTE('ANALISE AGENTE'!$E8),0)),2,IF(OR(TIME(HOUR(HI5),MINUTE(HI5),0)=TIME(HOUR('ANALISE AGENTE'!$F8),MINUTE('ANALISE AGENTE'!$F8),0),TIME(HOUR(HI5),MINUTE(HI5),0)=TIME(HOUR('ANALISE AGENTE'!$G8),MINUTE('ANALISE AGENTE'!$G8),0)),3,IF(OR(TIME(HOUR(HI5),MINUTE(HI5),0)=TIME(HOUR('ANALISE AGENTE'!$H8),MINUTE('ANALISE AGENTE'!$H8),0),TIME(HOUR(HI5),MINUTE(HI5),0)=TIME(HOUR('ANALISE AGENTE'!$I8),MINUTE('ANALISE AGENTE'!$I8),0)),2,0))))</f>
        <v>0</v>
      </c>
      <c r="HJ11" s="34">
        <f>IF(OR(TIME(HOUR(HJ5),MINUTE(HJ5),0)=TIME(HOUR('ANALISE AGENTE'!$C8),MINUTE('ANALISE AGENTE'!$C8),0),TIME(HOUR(HJ5),MINUTE(HJ5),0)=TIME(HOUR('ANALISE AGENTE'!$J8),MINUTE('ANALISE AGENTE'!$J8),0)),1,IF(OR(TIME(HOUR(HJ5),MINUTE(HJ5),0)=TIME(HOUR('ANALISE AGENTE'!$D8),MINUTE('ANALISE AGENTE'!$D8),0),TIME(HOUR(HJ5),MINUTE(HJ5),0)=TIME(HOUR('ANALISE AGENTE'!$E8),MINUTE('ANALISE AGENTE'!$E8),0)),2,IF(OR(TIME(HOUR(HJ5),MINUTE(HJ5),0)=TIME(HOUR('ANALISE AGENTE'!$F8),MINUTE('ANALISE AGENTE'!$F8),0),TIME(HOUR(HJ5),MINUTE(HJ5),0)=TIME(HOUR('ANALISE AGENTE'!$G8),MINUTE('ANALISE AGENTE'!$G8),0)),3,IF(OR(TIME(HOUR(HJ5),MINUTE(HJ5),0)=TIME(HOUR('ANALISE AGENTE'!$H8),MINUTE('ANALISE AGENTE'!$H8),0),TIME(HOUR(HJ5),MINUTE(HJ5),0)=TIME(HOUR('ANALISE AGENTE'!$I8),MINUTE('ANALISE AGENTE'!$I8),0)),2,0))))</f>
        <v>0</v>
      </c>
      <c r="HK11" s="34">
        <f>IF(OR(TIME(HOUR(HK5),MINUTE(HK5),0)=TIME(HOUR('ANALISE AGENTE'!$C8),MINUTE('ANALISE AGENTE'!$C8),0),TIME(HOUR(HK5),MINUTE(HK5),0)=TIME(HOUR('ANALISE AGENTE'!$J8),MINUTE('ANALISE AGENTE'!$J8),0)),1,IF(OR(TIME(HOUR(HK5),MINUTE(HK5),0)=TIME(HOUR('ANALISE AGENTE'!$D8),MINUTE('ANALISE AGENTE'!$D8),0),TIME(HOUR(HK5),MINUTE(HK5),0)=TIME(HOUR('ANALISE AGENTE'!$E8),MINUTE('ANALISE AGENTE'!$E8),0)),2,IF(OR(TIME(HOUR(HK5),MINUTE(HK5),0)=TIME(HOUR('ANALISE AGENTE'!$F8),MINUTE('ANALISE AGENTE'!$F8),0),TIME(HOUR(HK5),MINUTE(HK5),0)=TIME(HOUR('ANALISE AGENTE'!$G8),MINUTE('ANALISE AGENTE'!$G8),0)),3,IF(OR(TIME(HOUR(HK5),MINUTE(HK5),0)=TIME(HOUR('ANALISE AGENTE'!$H8),MINUTE('ANALISE AGENTE'!$H8),0),TIME(HOUR(HK5),MINUTE(HK5),0)=TIME(HOUR('ANALISE AGENTE'!$I8),MINUTE('ANALISE AGENTE'!$I8),0)),2,0))))</f>
        <v>0</v>
      </c>
      <c r="HL11" s="34">
        <f>IF(OR(TIME(HOUR(HL5),MINUTE(HL5),0)=TIME(HOUR('ANALISE AGENTE'!$C8),MINUTE('ANALISE AGENTE'!$C8),0),TIME(HOUR(HL5),MINUTE(HL5),0)=TIME(HOUR('ANALISE AGENTE'!$J8),MINUTE('ANALISE AGENTE'!$J8),0)),1,IF(OR(TIME(HOUR(HL5),MINUTE(HL5),0)=TIME(HOUR('ANALISE AGENTE'!$D8),MINUTE('ANALISE AGENTE'!$D8),0),TIME(HOUR(HL5),MINUTE(HL5),0)=TIME(HOUR('ANALISE AGENTE'!$E8),MINUTE('ANALISE AGENTE'!$E8),0)),2,IF(OR(TIME(HOUR(HL5),MINUTE(HL5),0)=TIME(HOUR('ANALISE AGENTE'!$F8),MINUTE('ANALISE AGENTE'!$F8),0),TIME(HOUR(HL5),MINUTE(HL5),0)=TIME(HOUR('ANALISE AGENTE'!$G8),MINUTE('ANALISE AGENTE'!$G8),0)),3,IF(OR(TIME(HOUR(HL5),MINUTE(HL5),0)=TIME(HOUR('ANALISE AGENTE'!$H8),MINUTE('ANALISE AGENTE'!$H8),0),TIME(HOUR(HL5),MINUTE(HL5),0)=TIME(HOUR('ANALISE AGENTE'!$I8),MINUTE('ANALISE AGENTE'!$I8),0)),2,0))))</f>
        <v>0</v>
      </c>
      <c r="HM11" s="34">
        <f>IF(OR(TIME(HOUR(HM5),MINUTE(HM5),0)=TIME(HOUR('ANALISE AGENTE'!$C8),MINUTE('ANALISE AGENTE'!$C8),0),TIME(HOUR(HM5),MINUTE(HM5),0)=TIME(HOUR('ANALISE AGENTE'!$J8),MINUTE('ANALISE AGENTE'!$J8),0)),1,IF(OR(TIME(HOUR(HM5),MINUTE(HM5),0)=TIME(HOUR('ANALISE AGENTE'!$D8),MINUTE('ANALISE AGENTE'!$D8),0),TIME(HOUR(HM5),MINUTE(HM5),0)=TIME(HOUR('ANALISE AGENTE'!$E8),MINUTE('ANALISE AGENTE'!$E8),0)),2,IF(OR(TIME(HOUR(HM5),MINUTE(HM5),0)=TIME(HOUR('ANALISE AGENTE'!$F8),MINUTE('ANALISE AGENTE'!$F8),0),TIME(HOUR(HM5),MINUTE(HM5),0)=TIME(HOUR('ANALISE AGENTE'!$G8),MINUTE('ANALISE AGENTE'!$G8),0)),3,IF(OR(TIME(HOUR(HM5),MINUTE(HM5),0)=TIME(HOUR('ANALISE AGENTE'!$H8),MINUTE('ANALISE AGENTE'!$H8),0),TIME(HOUR(HM5),MINUTE(HM5),0)=TIME(HOUR('ANALISE AGENTE'!$I8),MINUTE('ANALISE AGENTE'!$I8),0)),2,0))))</f>
        <v>0</v>
      </c>
      <c r="HN11" s="34">
        <f>IF(OR(TIME(HOUR(HN5),MINUTE(HN5),0)=TIME(HOUR('ANALISE AGENTE'!$C8),MINUTE('ANALISE AGENTE'!$C8),0),TIME(HOUR(HN5),MINUTE(HN5),0)=TIME(HOUR('ANALISE AGENTE'!$J8),MINUTE('ANALISE AGENTE'!$J8),0)),1,IF(OR(TIME(HOUR(HN5),MINUTE(HN5),0)=TIME(HOUR('ANALISE AGENTE'!$D8),MINUTE('ANALISE AGENTE'!$D8),0),TIME(HOUR(HN5),MINUTE(HN5),0)=TIME(HOUR('ANALISE AGENTE'!$E8),MINUTE('ANALISE AGENTE'!$E8),0)),2,IF(OR(TIME(HOUR(HN5),MINUTE(HN5),0)=TIME(HOUR('ANALISE AGENTE'!$F8),MINUTE('ANALISE AGENTE'!$F8),0),TIME(HOUR(HN5),MINUTE(HN5),0)=TIME(HOUR('ANALISE AGENTE'!$G8),MINUTE('ANALISE AGENTE'!$G8),0)),3,IF(OR(TIME(HOUR(HN5),MINUTE(HN5),0)=TIME(HOUR('ANALISE AGENTE'!$H8),MINUTE('ANALISE AGENTE'!$H8),0),TIME(HOUR(HN5),MINUTE(HN5),0)=TIME(HOUR('ANALISE AGENTE'!$I8),MINUTE('ANALISE AGENTE'!$I8),0)),2,0))))</f>
        <v>0</v>
      </c>
      <c r="HO11" s="34">
        <f>IF(OR(TIME(HOUR(HO5),MINUTE(HO5),0)=TIME(HOUR('ANALISE AGENTE'!$C8),MINUTE('ANALISE AGENTE'!$C8),0),TIME(HOUR(HO5),MINUTE(HO5),0)=TIME(HOUR('ANALISE AGENTE'!$J8),MINUTE('ANALISE AGENTE'!$J8),0)),1,IF(OR(TIME(HOUR(HO5),MINUTE(HO5),0)=TIME(HOUR('ANALISE AGENTE'!$D8),MINUTE('ANALISE AGENTE'!$D8),0),TIME(HOUR(HO5),MINUTE(HO5),0)=TIME(HOUR('ANALISE AGENTE'!$E8),MINUTE('ANALISE AGENTE'!$E8),0)),2,IF(OR(TIME(HOUR(HO5),MINUTE(HO5),0)=TIME(HOUR('ANALISE AGENTE'!$F8),MINUTE('ANALISE AGENTE'!$F8),0),TIME(HOUR(HO5),MINUTE(HO5),0)=TIME(HOUR('ANALISE AGENTE'!$G8),MINUTE('ANALISE AGENTE'!$G8),0)),3,IF(OR(TIME(HOUR(HO5),MINUTE(HO5),0)=TIME(HOUR('ANALISE AGENTE'!$H8),MINUTE('ANALISE AGENTE'!$H8),0),TIME(HOUR(HO5),MINUTE(HO5),0)=TIME(HOUR('ANALISE AGENTE'!$I8),MINUTE('ANALISE AGENTE'!$I8),0)),2,0))))</f>
        <v>0</v>
      </c>
      <c r="HP11" s="34">
        <f>IF(OR(TIME(HOUR(HP5),MINUTE(HP5),0)=TIME(HOUR('ANALISE AGENTE'!$C8),MINUTE('ANALISE AGENTE'!$C8),0),TIME(HOUR(HP5),MINUTE(HP5),0)=TIME(HOUR('ANALISE AGENTE'!$J8),MINUTE('ANALISE AGENTE'!$J8),0)),1,IF(OR(TIME(HOUR(HP5),MINUTE(HP5),0)=TIME(HOUR('ANALISE AGENTE'!$D8),MINUTE('ANALISE AGENTE'!$D8),0),TIME(HOUR(HP5),MINUTE(HP5),0)=TIME(HOUR('ANALISE AGENTE'!$E8),MINUTE('ANALISE AGENTE'!$E8),0)),2,IF(OR(TIME(HOUR(HP5),MINUTE(HP5),0)=TIME(HOUR('ANALISE AGENTE'!$F8),MINUTE('ANALISE AGENTE'!$F8),0),TIME(HOUR(HP5),MINUTE(HP5),0)=TIME(HOUR('ANALISE AGENTE'!$G8),MINUTE('ANALISE AGENTE'!$G8),0)),3,IF(OR(TIME(HOUR(HP5),MINUTE(HP5),0)=TIME(HOUR('ANALISE AGENTE'!$H8),MINUTE('ANALISE AGENTE'!$H8),0),TIME(HOUR(HP5),MINUTE(HP5),0)=TIME(HOUR('ANALISE AGENTE'!$I8),MINUTE('ANALISE AGENTE'!$I8),0)),2,0))))</f>
        <v>0</v>
      </c>
      <c r="HQ11" s="34">
        <f>IF(OR(TIME(HOUR(HQ5),MINUTE(HQ5),0)=TIME(HOUR('ANALISE AGENTE'!$C8),MINUTE('ANALISE AGENTE'!$C8),0),TIME(HOUR(HQ5),MINUTE(HQ5),0)=TIME(HOUR('ANALISE AGENTE'!$J8),MINUTE('ANALISE AGENTE'!$J8),0)),1,IF(OR(TIME(HOUR(HQ5),MINUTE(HQ5),0)=TIME(HOUR('ANALISE AGENTE'!$D8),MINUTE('ANALISE AGENTE'!$D8),0),TIME(HOUR(HQ5),MINUTE(HQ5),0)=TIME(HOUR('ANALISE AGENTE'!$E8),MINUTE('ANALISE AGENTE'!$E8),0)),2,IF(OR(TIME(HOUR(HQ5),MINUTE(HQ5),0)=TIME(HOUR('ANALISE AGENTE'!$F8),MINUTE('ANALISE AGENTE'!$F8),0),TIME(HOUR(HQ5),MINUTE(HQ5),0)=TIME(HOUR('ANALISE AGENTE'!$G8),MINUTE('ANALISE AGENTE'!$G8),0)),3,IF(OR(TIME(HOUR(HQ5),MINUTE(HQ5),0)=TIME(HOUR('ANALISE AGENTE'!$H8),MINUTE('ANALISE AGENTE'!$H8),0),TIME(HOUR(HQ5),MINUTE(HQ5),0)=TIME(HOUR('ANALISE AGENTE'!$I8),MINUTE('ANALISE AGENTE'!$I8),0)),2,0))))</f>
        <v>0</v>
      </c>
      <c r="HR11" s="34">
        <f>IF(OR(TIME(HOUR(HR5),MINUTE(HR5),0)=TIME(HOUR('ANALISE AGENTE'!$C8),MINUTE('ANALISE AGENTE'!$C8),0),TIME(HOUR(HR5),MINUTE(HR5),0)=TIME(HOUR('ANALISE AGENTE'!$J8),MINUTE('ANALISE AGENTE'!$J8),0)),1,IF(OR(TIME(HOUR(HR5),MINUTE(HR5),0)=TIME(HOUR('ANALISE AGENTE'!$D8),MINUTE('ANALISE AGENTE'!$D8),0),TIME(HOUR(HR5),MINUTE(HR5),0)=TIME(HOUR('ANALISE AGENTE'!$E8),MINUTE('ANALISE AGENTE'!$E8),0)),2,IF(OR(TIME(HOUR(HR5),MINUTE(HR5),0)=TIME(HOUR('ANALISE AGENTE'!$F8),MINUTE('ANALISE AGENTE'!$F8),0),TIME(HOUR(HR5),MINUTE(HR5),0)=TIME(HOUR('ANALISE AGENTE'!$G8),MINUTE('ANALISE AGENTE'!$G8),0)),3,IF(OR(TIME(HOUR(HR5),MINUTE(HR5),0)=TIME(HOUR('ANALISE AGENTE'!$H8),MINUTE('ANALISE AGENTE'!$H8),0),TIME(HOUR(HR5),MINUTE(HR5),0)=TIME(HOUR('ANALISE AGENTE'!$I8),MINUTE('ANALISE AGENTE'!$I8),0)),2,0))))</f>
        <v>0</v>
      </c>
      <c r="HS11" s="34">
        <f>IF(OR(TIME(HOUR(HS5),MINUTE(HS5),0)=TIME(HOUR('ANALISE AGENTE'!$C8),MINUTE('ANALISE AGENTE'!$C8),0),TIME(HOUR(HS5),MINUTE(HS5),0)=TIME(HOUR('ANALISE AGENTE'!$J8),MINUTE('ANALISE AGENTE'!$J8),0)),1,IF(OR(TIME(HOUR(HS5),MINUTE(HS5),0)=TIME(HOUR('ANALISE AGENTE'!$D8),MINUTE('ANALISE AGENTE'!$D8),0),TIME(HOUR(HS5),MINUTE(HS5),0)=TIME(HOUR('ANALISE AGENTE'!$E8),MINUTE('ANALISE AGENTE'!$E8),0)),2,IF(OR(TIME(HOUR(HS5),MINUTE(HS5),0)=TIME(HOUR('ANALISE AGENTE'!$F8),MINUTE('ANALISE AGENTE'!$F8),0),TIME(HOUR(HS5),MINUTE(HS5),0)=TIME(HOUR('ANALISE AGENTE'!$G8),MINUTE('ANALISE AGENTE'!$G8),0)),3,IF(OR(TIME(HOUR(HS5),MINUTE(HS5),0)=TIME(HOUR('ANALISE AGENTE'!$H8),MINUTE('ANALISE AGENTE'!$H8),0),TIME(HOUR(HS5),MINUTE(HS5),0)=TIME(HOUR('ANALISE AGENTE'!$I8),MINUTE('ANALISE AGENTE'!$I8),0)),2,0))))</f>
        <v>0</v>
      </c>
      <c r="HT11" s="34">
        <f>IF(OR(TIME(HOUR(HT5),MINUTE(HT5),0)=TIME(HOUR('ANALISE AGENTE'!$C8),MINUTE('ANALISE AGENTE'!$C8),0),TIME(HOUR(HT5),MINUTE(HT5),0)=TIME(HOUR('ANALISE AGENTE'!$J8),MINUTE('ANALISE AGENTE'!$J8),0)),1,IF(OR(TIME(HOUR(HT5),MINUTE(HT5),0)=TIME(HOUR('ANALISE AGENTE'!$D8),MINUTE('ANALISE AGENTE'!$D8),0),TIME(HOUR(HT5),MINUTE(HT5),0)=TIME(HOUR('ANALISE AGENTE'!$E8),MINUTE('ANALISE AGENTE'!$E8),0)),2,IF(OR(TIME(HOUR(HT5),MINUTE(HT5),0)=TIME(HOUR('ANALISE AGENTE'!$F8),MINUTE('ANALISE AGENTE'!$F8),0),TIME(HOUR(HT5),MINUTE(HT5),0)=TIME(HOUR('ANALISE AGENTE'!$G8),MINUTE('ANALISE AGENTE'!$G8),0)),3,IF(OR(TIME(HOUR(HT5),MINUTE(HT5),0)=TIME(HOUR('ANALISE AGENTE'!$H8),MINUTE('ANALISE AGENTE'!$H8),0),TIME(HOUR(HT5),MINUTE(HT5),0)=TIME(HOUR('ANALISE AGENTE'!$I8),MINUTE('ANALISE AGENTE'!$I8),0)),2,0))))</f>
        <v>0</v>
      </c>
      <c r="HU11" s="34">
        <f>IF(OR(TIME(HOUR(HU5),MINUTE(HU5),0)=TIME(HOUR('ANALISE AGENTE'!$C8),MINUTE('ANALISE AGENTE'!$C8),0),TIME(HOUR(HU5),MINUTE(HU5),0)=TIME(HOUR('ANALISE AGENTE'!$J8),MINUTE('ANALISE AGENTE'!$J8),0)),1,IF(OR(TIME(HOUR(HU5),MINUTE(HU5),0)=TIME(HOUR('ANALISE AGENTE'!$D8),MINUTE('ANALISE AGENTE'!$D8),0),TIME(HOUR(HU5),MINUTE(HU5),0)=TIME(HOUR('ANALISE AGENTE'!$E8),MINUTE('ANALISE AGENTE'!$E8),0)),2,IF(OR(TIME(HOUR(HU5),MINUTE(HU5),0)=TIME(HOUR('ANALISE AGENTE'!$F8),MINUTE('ANALISE AGENTE'!$F8),0),TIME(HOUR(HU5),MINUTE(HU5),0)=TIME(HOUR('ANALISE AGENTE'!$G8),MINUTE('ANALISE AGENTE'!$G8),0)),3,IF(OR(TIME(HOUR(HU5),MINUTE(HU5),0)=TIME(HOUR('ANALISE AGENTE'!$H8),MINUTE('ANALISE AGENTE'!$H8),0),TIME(HOUR(HU5),MINUTE(HU5),0)=TIME(HOUR('ANALISE AGENTE'!$I8),MINUTE('ANALISE AGENTE'!$I8),0)),2,0))))</f>
        <v>0</v>
      </c>
      <c r="HV11" s="34">
        <f>IF(OR(TIME(HOUR(HV5),MINUTE(HV5),0)=TIME(HOUR('ANALISE AGENTE'!$C8),MINUTE('ANALISE AGENTE'!$C8),0),TIME(HOUR(HV5),MINUTE(HV5),0)=TIME(HOUR('ANALISE AGENTE'!$J8),MINUTE('ANALISE AGENTE'!$J8),0)),1,IF(OR(TIME(HOUR(HV5),MINUTE(HV5),0)=TIME(HOUR('ANALISE AGENTE'!$D8),MINUTE('ANALISE AGENTE'!$D8),0),TIME(HOUR(HV5),MINUTE(HV5),0)=TIME(HOUR('ANALISE AGENTE'!$E8),MINUTE('ANALISE AGENTE'!$E8),0)),2,IF(OR(TIME(HOUR(HV5),MINUTE(HV5),0)=TIME(HOUR('ANALISE AGENTE'!$F8),MINUTE('ANALISE AGENTE'!$F8),0),TIME(HOUR(HV5),MINUTE(HV5),0)=TIME(HOUR('ANALISE AGENTE'!$G8),MINUTE('ANALISE AGENTE'!$G8),0)),3,IF(OR(TIME(HOUR(HV5),MINUTE(HV5),0)=TIME(HOUR('ANALISE AGENTE'!$H8),MINUTE('ANALISE AGENTE'!$H8),0),TIME(HOUR(HV5),MINUTE(HV5),0)=TIME(HOUR('ANALISE AGENTE'!$I8),MINUTE('ANALISE AGENTE'!$I8),0)),2,0))))</f>
        <v>0</v>
      </c>
      <c r="HW11" s="34">
        <f>IF(OR(TIME(HOUR(HW5),MINUTE(HW5),0)=TIME(HOUR('ANALISE AGENTE'!$C8),MINUTE('ANALISE AGENTE'!$C8),0),TIME(HOUR(HW5),MINUTE(HW5),0)=TIME(HOUR('ANALISE AGENTE'!$J8),MINUTE('ANALISE AGENTE'!$J8),0)),1,IF(OR(TIME(HOUR(HW5),MINUTE(HW5),0)=TIME(HOUR('ANALISE AGENTE'!$D8),MINUTE('ANALISE AGENTE'!$D8),0),TIME(HOUR(HW5),MINUTE(HW5),0)=TIME(HOUR('ANALISE AGENTE'!$E8),MINUTE('ANALISE AGENTE'!$E8),0)),2,IF(OR(TIME(HOUR(HW5),MINUTE(HW5),0)=TIME(HOUR('ANALISE AGENTE'!$F8),MINUTE('ANALISE AGENTE'!$F8),0),TIME(HOUR(HW5),MINUTE(HW5),0)=TIME(HOUR('ANALISE AGENTE'!$G8),MINUTE('ANALISE AGENTE'!$G8),0)),3,IF(OR(TIME(HOUR(HW5),MINUTE(HW5),0)=TIME(HOUR('ANALISE AGENTE'!$H8),MINUTE('ANALISE AGENTE'!$H8),0),TIME(HOUR(HW5),MINUTE(HW5),0)=TIME(HOUR('ANALISE AGENTE'!$I8),MINUTE('ANALISE AGENTE'!$I8),0)),2,0))))</f>
        <v>0</v>
      </c>
      <c r="HX11" s="34">
        <f>IF(OR(TIME(HOUR(HX5),MINUTE(HX5),0)=TIME(HOUR('ANALISE AGENTE'!$C8),MINUTE('ANALISE AGENTE'!$C8),0),TIME(HOUR(HX5),MINUTE(HX5),0)=TIME(HOUR('ANALISE AGENTE'!$J8),MINUTE('ANALISE AGENTE'!$J8),0)),1,IF(OR(TIME(HOUR(HX5),MINUTE(HX5),0)=TIME(HOUR('ANALISE AGENTE'!$D8),MINUTE('ANALISE AGENTE'!$D8),0),TIME(HOUR(HX5),MINUTE(HX5),0)=TIME(HOUR('ANALISE AGENTE'!$E8),MINUTE('ANALISE AGENTE'!$E8),0)),2,IF(OR(TIME(HOUR(HX5),MINUTE(HX5),0)=TIME(HOUR('ANALISE AGENTE'!$F8),MINUTE('ANALISE AGENTE'!$F8),0),TIME(HOUR(HX5),MINUTE(HX5),0)=TIME(HOUR('ANALISE AGENTE'!$G8),MINUTE('ANALISE AGENTE'!$G8),0)),3,IF(OR(TIME(HOUR(HX5),MINUTE(HX5),0)=TIME(HOUR('ANALISE AGENTE'!$H8),MINUTE('ANALISE AGENTE'!$H8),0),TIME(HOUR(HX5),MINUTE(HX5),0)=TIME(HOUR('ANALISE AGENTE'!$I8),MINUTE('ANALISE AGENTE'!$I8),0)),2,0))))</f>
        <v>0</v>
      </c>
      <c r="HY11" s="34">
        <f>IF(OR(TIME(HOUR(HY5),MINUTE(HY5),0)=TIME(HOUR('ANALISE AGENTE'!$C8),MINUTE('ANALISE AGENTE'!$C8),0),TIME(HOUR(HY5),MINUTE(HY5),0)=TIME(HOUR('ANALISE AGENTE'!$J8),MINUTE('ANALISE AGENTE'!$J8),0)),1,IF(OR(TIME(HOUR(HY5),MINUTE(HY5),0)=TIME(HOUR('ANALISE AGENTE'!$D8),MINUTE('ANALISE AGENTE'!$D8),0),TIME(HOUR(HY5),MINUTE(HY5),0)=TIME(HOUR('ANALISE AGENTE'!$E8),MINUTE('ANALISE AGENTE'!$E8),0)),2,IF(OR(TIME(HOUR(HY5),MINUTE(HY5),0)=TIME(HOUR('ANALISE AGENTE'!$F8),MINUTE('ANALISE AGENTE'!$F8),0),TIME(HOUR(HY5),MINUTE(HY5),0)=TIME(HOUR('ANALISE AGENTE'!$G8),MINUTE('ANALISE AGENTE'!$G8),0)),3,IF(OR(TIME(HOUR(HY5),MINUTE(HY5),0)=TIME(HOUR('ANALISE AGENTE'!$H8),MINUTE('ANALISE AGENTE'!$H8),0),TIME(HOUR(HY5),MINUTE(HY5),0)=TIME(HOUR('ANALISE AGENTE'!$I8),MINUTE('ANALISE AGENTE'!$I8),0)),2,0))))</f>
        <v>0</v>
      </c>
      <c r="HZ11" s="34">
        <f>IF(OR(TIME(HOUR(HZ5),MINUTE(HZ5),0)=TIME(HOUR('ANALISE AGENTE'!$C8),MINUTE('ANALISE AGENTE'!$C8),0),TIME(HOUR(HZ5),MINUTE(HZ5),0)=TIME(HOUR('ANALISE AGENTE'!$J8),MINUTE('ANALISE AGENTE'!$J8),0)),1,IF(OR(TIME(HOUR(HZ5),MINUTE(HZ5),0)=TIME(HOUR('ANALISE AGENTE'!$D8),MINUTE('ANALISE AGENTE'!$D8),0),TIME(HOUR(HZ5),MINUTE(HZ5),0)=TIME(HOUR('ANALISE AGENTE'!$E8),MINUTE('ANALISE AGENTE'!$E8),0)),2,IF(OR(TIME(HOUR(HZ5),MINUTE(HZ5),0)=TIME(HOUR('ANALISE AGENTE'!$F8),MINUTE('ANALISE AGENTE'!$F8),0),TIME(HOUR(HZ5),MINUTE(HZ5),0)=TIME(HOUR('ANALISE AGENTE'!$G8),MINUTE('ANALISE AGENTE'!$G8),0)),3,IF(OR(TIME(HOUR(HZ5),MINUTE(HZ5),0)=TIME(HOUR('ANALISE AGENTE'!$H8),MINUTE('ANALISE AGENTE'!$H8),0),TIME(HOUR(HZ5),MINUTE(HZ5),0)=TIME(HOUR('ANALISE AGENTE'!$I8),MINUTE('ANALISE AGENTE'!$I8),0)),2,0))))</f>
        <v>0</v>
      </c>
      <c r="IA11" s="34">
        <f>IF(OR(TIME(HOUR(IA5),MINUTE(IA5),0)=TIME(HOUR('ANALISE AGENTE'!$C8),MINUTE('ANALISE AGENTE'!$C8),0),TIME(HOUR(IA5),MINUTE(IA5),0)=TIME(HOUR('ANALISE AGENTE'!$J8),MINUTE('ANALISE AGENTE'!$J8),0)),1,IF(OR(TIME(HOUR(IA5),MINUTE(IA5),0)=TIME(HOUR('ANALISE AGENTE'!$D8),MINUTE('ANALISE AGENTE'!$D8),0),TIME(HOUR(IA5),MINUTE(IA5),0)=TIME(HOUR('ANALISE AGENTE'!$E8),MINUTE('ANALISE AGENTE'!$E8),0)),2,IF(OR(TIME(HOUR(IA5),MINUTE(IA5),0)=TIME(HOUR('ANALISE AGENTE'!$F8),MINUTE('ANALISE AGENTE'!$F8),0),TIME(HOUR(IA5),MINUTE(IA5),0)=TIME(HOUR('ANALISE AGENTE'!$G8),MINUTE('ANALISE AGENTE'!$G8),0)),3,IF(OR(TIME(HOUR(IA5),MINUTE(IA5),0)=TIME(HOUR('ANALISE AGENTE'!$H8),MINUTE('ANALISE AGENTE'!$H8),0),TIME(HOUR(IA5),MINUTE(IA5),0)=TIME(HOUR('ANALISE AGENTE'!$I8),MINUTE('ANALISE AGENTE'!$I8),0)),2,0))))</f>
        <v>0</v>
      </c>
      <c r="IB11" s="34">
        <f>IF(OR(TIME(HOUR(IB5),MINUTE(IB5),0)=TIME(HOUR('ANALISE AGENTE'!$C8),MINUTE('ANALISE AGENTE'!$C8),0),TIME(HOUR(IB5),MINUTE(IB5),0)=TIME(HOUR('ANALISE AGENTE'!$J8),MINUTE('ANALISE AGENTE'!$J8),0)),1,IF(OR(TIME(HOUR(IB5),MINUTE(IB5),0)=TIME(HOUR('ANALISE AGENTE'!$D8),MINUTE('ANALISE AGENTE'!$D8),0),TIME(HOUR(IB5),MINUTE(IB5),0)=TIME(HOUR('ANALISE AGENTE'!$E8),MINUTE('ANALISE AGENTE'!$E8),0)),2,IF(OR(TIME(HOUR(IB5),MINUTE(IB5),0)=TIME(HOUR('ANALISE AGENTE'!$F8),MINUTE('ANALISE AGENTE'!$F8),0),TIME(HOUR(IB5),MINUTE(IB5),0)=TIME(HOUR('ANALISE AGENTE'!$G8),MINUTE('ANALISE AGENTE'!$G8),0)),3,IF(OR(TIME(HOUR(IB5),MINUTE(IB5),0)=TIME(HOUR('ANALISE AGENTE'!$H8),MINUTE('ANALISE AGENTE'!$H8),0),TIME(HOUR(IB5),MINUTE(IB5),0)=TIME(HOUR('ANALISE AGENTE'!$I8),MINUTE('ANALISE AGENTE'!$I8),0)),2,0))))</f>
        <v>0</v>
      </c>
      <c r="IC11" s="34">
        <f>IF(OR(TIME(HOUR(IC5),MINUTE(IC5),0)=TIME(HOUR('ANALISE AGENTE'!$C8),MINUTE('ANALISE AGENTE'!$C8),0),TIME(HOUR(IC5),MINUTE(IC5),0)=TIME(HOUR('ANALISE AGENTE'!$J8),MINUTE('ANALISE AGENTE'!$J8),0)),1,IF(OR(TIME(HOUR(IC5),MINUTE(IC5),0)=TIME(HOUR('ANALISE AGENTE'!$D8),MINUTE('ANALISE AGENTE'!$D8),0),TIME(HOUR(IC5),MINUTE(IC5),0)=TIME(HOUR('ANALISE AGENTE'!$E8),MINUTE('ANALISE AGENTE'!$E8),0)),2,IF(OR(TIME(HOUR(IC5),MINUTE(IC5),0)=TIME(HOUR('ANALISE AGENTE'!$F8),MINUTE('ANALISE AGENTE'!$F8),0),TIME(HOUR(IC5),MINUTE(IC5),0)=TIME(HOUR('ANALISE AGENTE'!$G8),MINUTE('ANALISE AGENTE'!$G8),0)),3,IF(OR(TIME(HOUR(IC5),MINUTE(IC5),0)=TIME(HOUR('ANALISE AGENTE'!$H8),MINUTE('ANALISE AGENTE'!$H8),0),TIME(HOUR(IC5),MINUTE(IC5),0)=TIME(HOUR('ANALISE AGENTE'!$I8),MINUTE('ANALISE AGENTE'!$I8),0)),2,0))))</f>
        <v>0</v>
      </c>
      <c r="ID11" s="34">
        <f>IF(OR(TIME(HOUR(ID5),MINUTE(ID5),0)=TIME(HOUR('ANALISE AGENTE'!$C8),MINUTE('ANALISE AGENTE'!$C8),0),TIME(HOUR(ID5),MINUTE(ID5),0)=TIME(HOUR('ANALISE AGENTE'!$J8),MINUTE('ANALISE AGENTE'!$J8),0)),1,IF(OR(TIME(HOUR(ID5),MINUTE(ID5),0)=TIME(HOUR('ANALISE AGENTE'!$D8),MINUTE('ANALISE AGENTE'!$D8),0),TIME(HOUR(ID5),MINUTE(ID5),0)=TIME(HOUR('ANALISE AGENTE'!$E8),MINUTE('ANALISE AGENTE'!$E8),0)),2,IF(OR(TIME(HOUR(ID5),MINUTE(ID5),0)=TIME(HOUR('ANALISE AGENTE'!$F8),MINUTE('ANALISE AGENTE'!$F8),0),TIME(HOUR(ID5),MINUTE(ID5),0)=TIME(HOUR('ANALISE AGENTE'!$G8),MINUTE('ANALISE AGENTE'!$G8),0)),3,IF(OR(TIME(HOUR(ID5),MINUTE(ID5),0)=TIME(HOUR('ANALISE AGENTE'!$H8),MINUTE('ANALISE AGENTE'!$H8),0),TIME(HOUR(ID5),MINUTE(ID5),0)=TIME(HOUR('ANALISE AGENTE'!$I8),MINUTE('ANALISE AGENTE'!$I8),0)),2,0))))</f>
        <v>0</v>
      </c>
      <c r="IE11" s="34">
        <f>IF(OR(TIME(HOUR(IE5),MINUTE(IE5),0)=TIME(HOUR('ANALISE AGENTE'!$C8),MINUTE('ANALISE AGENTE'!$C8),0),TIME(HOUR(IE5),MINUTE(IE5),0)=TIME(HOUR('ANALISE AGENTE'!$J8),MINUTE('ANALISE AGENTE'!$J8),0)),1,IF(OR(TIME(HOUR(IE5),MINUTE(IE5),0)=TIME(HOUR('ANALISE AGENTE'!$D8),MINUTE('ANALISE AGENTE'!$D8),0),TIME(HOUR(IE5),MINUTE(IE5),0)=TIME(HOUR('ANALISE AGENTE'!$E8),MINUTE('ANALISE AGENTE'!$E8),0)),2,IF(OR(TIME(HOUR(IE5),MINUTE(IE5),0)=TIME(HOUR('ANALISE AGENTE'!$F8),MINUTE('ANALISE AGENTE'!$F8),0),TIME(HOUR(IE5),MINUTE(IE5),0)=TIME(HOUR('ANALISE AGENTE'!$G8),MINUTE('ANALISE AGENTE'!$G8),0)),3,IF(OR(TIME(HOUR(IE5),MINUTE(IE5),0)=TIME(HOUR('ANALISE AGENTE'!$H8),MINUTE('ANALISE AGENTE'!$H8),0),TIME(HOUR(IE5),MINUTE(IE5),0)=TIME(HOUR('ANALISE AGENTE'!$I8),MINUTE('ANALISE AGENTE'!$I8),0)),2,0))))</f>
        <v>0</v>
      </c>
      <c r="IF11" s="34">
        <f>IF(OR(TIME(HOUR(IF5),MINUTE(IF5),0)=TIME(HOUR('ANALISE AGENTE'!$C8),MINUTE('ANALISE AGENTE'!$C8),0),TIME(HOUR(IF5),MINUTE(IF5),0)=TIME(HOUR('ANALISE AGENTE'!$J8),MINUTE('ANALISE AGENTE'!$J8),0)),1,IF(OR(TIME(HOUR(IF5),MINUTE(IF5),0)=TIME(HOUR('ANALISE AGENTE'!$D8),MINUTE('ANALISE AGENTE'!$D8),0),TIME(HOUR(IF5),MINUTE(IF5),0)=TIME(HOUR('ANALISE AGENTE'!$E8),MINUTE('ANALISE AGENTE'!$E8),0)),2,IF(OR(TIME(HOUR(IF5),MINUTE(IF5),0)=TIME(HOUR('ANALISE AGENTE'!$F8),MINUTE('ANALISE AGENTE'!$F8),0),TIME(HOUR(IF5),MINUTE(IF5),0)=TIME(HOUR('ANALISE AGENTE'!$G8),MINUTE('ANALISE AGENTE'!$G8),0)),3,IF(OR(TIME(HOUR(IF5),MINUTE(IF5),0)=TIME(HOUR('ANALISE AGENTE'!$H8),MINUTE('ANALISE AGENTE'!$H8),0),TIME(HOUR(IF5),MINUTE(IF5),0)=TIME(HOUR('ANALISE AGENTE'!$I8),MINUTE('ANALISE AGENTE'!$I8),0)),2,0))))</f>
        <v>0</v>
      </c>
      <c r="IG11" s="34">
        <f>IF(OR(TIME(HOUR(IG5),MINUTE(IG5),0)=TIME(HOUR('ANALISE AGENTE'!$C8),MINUTE('ANALISE AGENTE'!$C8),0),TIME(HOUR(IG5),MINUTE(IG5),0)=TIME(HOUR('ANALISE AGENTE'!$J8),MINUTE('ANALISE AGENTE'!$J8),0)),1,IF(OR(TIME(HOUR(IG5),MINUTE(IG5),0)=TIME(HOUR('ANALISE AGENTE'!$D8),MINUTE('ANALISE AGENTE'!$D8),0),TIME(HOUR(IG5),MINUTE(IG5),0)=TIME(HOUR('ANALISE AGENTE'!$E8),MINUTE('ANALISE AGENTE'!$E8),0)),2,IF(OR(TIME(HOUR(IG5),MINUTE(IG5),0)=TIME(HOUR('ANALISE AGENTE'!$F8),MINUTE('ANALISE AGENTE'!$F8),0),TIME(HOUR(IG5),MINUTE(IG5),0)=TIME(HOUR('ANALISE AGENTE'!$G8),MINUTE('ANALISE AGENTE'!$G8),0)),3,IF(OR(TIME(HOUR(IG5),MINUTE(IG5),0)=TIME(HOUR('ANALISE AGENTE'!$H8),MINUTE('ANALISE AGENTE'!$H8),0),TIME(HOUR(IG5),MINUTE(IG5),0)=TIME(HOUR('ANALISE AGENTE'!$I8),MINUTE('ANALISE AGENTE'!$I8),0)),2,0))))</f>
        <v>0</v>
      </c>
      <c r="IH11" s="34">
        <f>IF(OR(TIME(HOUR(IH5),MINUTE(IH5),0)=TIME(HOUR('ANALISE AGENTE'!$C8),MINUTE('ANALISE AGENTE'!$C8),0),TIME(HOUR(IH5),MINUTE(IH5),0)=TIME(HOUR('ANALISE AGENTE'!$J8),MINUTE('ANALISE AGENTE'!$J8),0)),1,IF(OR(TIME(HOUR(IH5),MINUTE(IH5),0)=TIME(HOUR('ANALISE AGENTE'!$D8),MINUTE('ANALISE AGENTE'!$D8),0),TIME(HOUR(IH5),MINUTE(IH5),0)=TIME(HOUR('ANALISE AGENTE'!$E8),MINUTE('ANALISE AGENTE'!$E8),0)),2,IF(OR(TIME(HOUR(IH5),MINUTE(IH5),0)=TIME(HOUR('ANALISE AGENTE'!$F8),MINUTE('ANALISE AGENTE'!$F8),0),TIME(HOUR(IH5),MINUTE(IH5),0)=TIME(HOUR('ANALISE AGENTE'!$G8),MINUTE('ANALISE AGENTE'!$G8),0)),3,IF(OR(TIME(HOUR(IH5),MINUTE(IH5),0)=TIME(HOUR('ANALISE AGENTE'!$H8),MINUTE('ANALISE AGENTE'!$H8),0),TIME(HOUR(IH5),MINUTE(IH5),0)=TIME(HOUR('ANALISE AGENTE'!$I8),MINUTE('ANALISE AGENTE'!$I8),0)),2,0))))</f>
        <v>0</v>
      </c>
      <c r="II11" s="34">
        <f>IF(OR(TIME(HOUR(II5),MINUTE(II5),0)=TIME(HOUR('ANALISE AGENTE'!$C8),MINUTE('ANALISE AGENTE'!$C8),0),TIME(HOUR(II5),MINUTE(II5),0)=TIME(HOUR('ANALISE AGENTE'!$J8),MINUTE('ANALISE AGENTE'!$J8),0)),1,IF(OR(TIME(HOUR(II5),MINUTE(II5),0)=TIME(HOUR('ANALISE AGENTE'!$D8),MINUTE('ANALISE AGENTE'!$D8),0),TIME(HOUR(II5),MINUTE(II5),0)=TIME(HOUR('ANALISE AGENTE'!$E8),MINUTE('ANALISE AGENTE'!$E8),0)),2,IF(OR(TIME(HOUR(II5),MINUTE(II5),0)=TIME(HOUR('ANALISE AGENTE'!$F8),MINUTE('ANALISE AGENTE'!$F8),0),TIME(HOUR(II5),MINUTE(II5),0)=TIME(HOUR('ANALISE AGENTE'!$G8),MINUTE('ANALISE AGENTE'!$G8),0)),3,IF(OR(TIME(HOUR(II5),MINUTE(II5),0)=TIME(HOUR('ANALISE AGENTE'!$H8),MINUTE('ANALISE AGENTE'!$H8),0),TIME(HOUR(II5),MINUTE(II5),0)=TIME(HOUR('ANALISE AGENTE'!$I8),MINUTE('ANALISE AGENTE'!$I8),0)),2,0))))</f>
        <v>0</v>
      </c>
      <c r="IJ11" s="34">
        <f>IF(OR(TIME(HOUR(IJ5),MINUTE(IJ5),0)=TIME(HOUR('ANALISE AGENTE'!$C8),MINUTE('ANALISE AGENTE'!$C8),0),TIME(HOUR(IJ5),MINUTE(IJ5),0)=TIME(HOUR('ANALISE AGENTE'!$J8),MINUTE('ANALISE AGENTE'!$J8),0)),1,IF(OR(TIME(HOUR(IJ5),MINUTE(IJ5),0)=TIME(HOUR('ANALISE AGENTE'!$D8),MINUTE('ANALISE AGENTE'!$D8),0),TIME(HOUR(IJ5),MINUTE(IJ5),0)=TIME(HOUR('ANALISE AGENTE'!$E8),MINUTE('ANALISE AGENTE'!$E8),0)),2,IF(OR(TIME(HOUR(IJ5),MINUTE(IJ5),0)=TIME(HOUR('ANALISE AGENTE'!$F8),MINUTE('ANALISE AGENTE'!$F8),0),TIME(HOUR(IJ5),MINUTE(IJ5),0)=TIME(HOUR('ANALISE AGENTE'!$G8),MINUTE('ANALISE AGENTE'!$G8),0)),3,IF(OR(TIME(HOUR(IJ5),MINUTE(IJ5),0)=TIME(HOUR('ANALISE AGENTE'!$H8),MINUTE('ANALISE AGENTE'!$H8),0),TIME(HOUR(IJ5),MINUTE(IJ5),0)=TIME(HOUR('ANALISE AGENTE'!$I8),MINUTE('ANALISE AGENTE'!$I8),0)),2,0))))</f>
        <v>0</v>
      </c>
      <c r="IK11" s="34">
        <f>IF(OR(TIME(HOUR(IK5),MINUTE(IK5),0)=TIME(HOUR('ANALISE AGENTE'!$C8),MINUTE('ANALISE AGENTE'!$C8),0),TIME(HOUR(IK5),MINUTE(IK5),0)=TIME(HOUR('ANALISE AGENTE'!$J8),MINUTE('ANALISE AGENTE'!$J8),0)),1,IF(OR(TIME(HOUR(IK5),MINUTE(IK5),0)=TIME(HOUR('ANALISE AGENTE'!$D8),MINUTE('ANALISE AGENTE'!$D8),0),TIME(HOUR(IK5),MINUTE(IK5),0)=TIME(HOUR('ANALISE AGENTE'!$E8),MINUTE('ANALISE AGENTE'!$E8),0)),2,IF(OR(TIME(HOUR(IK5),MINUTE(IK5),0)=TIME(HOUR('ANALISE AGENTE'!$F8),MINUTE('ANALISE AGENTE'!$F8),0),TIME(HOUR(IK5),MINUTE(IK5),0)=TIME(HOUR('ANALISE AGENTE'!$G8),MINUTE('ANALISE AGENTE'!$G8),0)),3,IF(OR(TIME(HOUR(IK5),MINUTE(IK5),0)=TIME(HOUR('ANALISE AGENTE'!$H8),MINUTE('ANALISE AGENTE'!$H8),0),TIME(HOUR(IK5),MINUTE(IK5),0)=TIME(HOUR('ANALISE AGENTE'!$I8),MINUTE('ANALISE AGENTE'!$I8),0)),2,0))))</f>
        <v>0</v>
      </c>
      <c r="IL11" s="34">
        <f>IF(OR(TIME(HOUR(IL5),MINUTE(IL5),0)=TIME(HOUR('ANALISE AGENTE'!$C8),MINUTE('ANALISE AGENTE'!$C8),0),TIME(HOUR(IL5),MINUTE(IL5),0)=TIME(HOUR('ANALISE AGENTE'!$J8),MINUTE('ANALISE AGENTE'!$J8),0)),1,IF(OR(TIME(HOUR(IL5),MINUTE(IL5),0)=TIME(HOUR('ANALISE AGENTE'!$D8),MINUTE('ANALISE AGENTE'!$D8),0),TIME(HOUR(IL5),MINUTE(IL5),0)=TIME(HOUR('ANALISE AGENTE'!$E8),MINUTE('ANALISE AGENTE'!$E8),0)),2,IF(OR(TIME(HOUR(IL5),MINUTE(IL5),0)=TIME(HOUR('ANALISE AGENTE'!$F8),MINUTE('ANALISE AGENTE'!$F8),0),TIME(HOUR(IL5),MINUTE(IL5),0)=TIME(HOUR('ANALISE AGENTE'!$G8),MINUTE('ANALISE AGENTE'!$G8),0)),3,IF(OR(TIME(HOUR(IL5),MINUTE(IL5),0)=TIME(HOUR('ANALISE AGENTE'!$H8),MINUTE('ANALISE AGENTE'!$H8),0),TIME(HOUR(IL5),MINUTE(IL5),0)=TIME(HOUR('ANALISE AGENTE'!$I8),MINUTE('ANALISE AGENTE'!$I8),0)),2,0))))</f>
        <v>0</v>
      </c>
      <c r="IM11" s="34">
        <f>IF(OR(TIME(HOUR(IM5),MINUTE(IM5),0)=TIME(HOUR('ANALISE AGENTE'!$C8),MINUTE('ANALISE AGENTE'!$C8),0),TIME(HOUR(IM5),MINUTE(IM5),0)=TIME(HOUR('ANALISE AGENTE'!$J8),MINUTE('ANALISE AGENTE'!$J8),0)),1,IF(OR(TIME(HOUR(IM5),MINUTE(IM5),0)=TIME(HOUR('ANALISE AGENTE'!$D8),MINUTE('ANALISE AGENTE'!$D8),0),TIME(HOUR(IM5),MINUTE(IM5),0)=TIME(HOUR('ANALISE AGENTE'!$E8),MINUTE('ANALISE AGENTE'!$E8),0)),2,IF(OR(TIME(HOUR(IM5),MINUTE(IM5),0)=TIME(HOUR('ANALISE AGENTE'!$F8),MINUTE('ANALISE AGENTE'!$F8),0),TIME(HOUR(IM5),MINUTE(IM5),0)=TIME(HOUR('ANALISE AGENTE'!$G8),MINUTE('ANALISE AGENTE'!$G8),0)),3,IF(OR(TIME(HOUR(IM5),MINUTE(IM5),0)=TIME(HOUR('ANALISE AGENTE'!$H8),MINUTE('ANALISE AGENTE'!$H8),0),TIME(HOUR(IM5),MINUTE(IM5),0)=TIME(HOUR('ANALISE AGENTE'!$I8),MINUTE('ANALISE AGENTE'!$I8),0)),2,0))))</f>
        <v>0</v>
      </c>
      <c r="IN11" s="34">
        <f>IF(OR(TIME(HOUR(IN5),MINUTE(IN5),0)=TIME(HOUR('ANALISE AGENTE'!$C8),MINUTE('ANALISE AGENTE'!$C8),0),TIME(HOUR(IN5),MINUTE(IN5),0)=TIME(HOUR('ANALISE AGENTE'!$J8),MINUTE('ANALISE AGENTE'!$J8),0)),1,IF(OR(TIME(HOUR(IN5),MINUTE(IN5),0)=TIME(HOUR('ANALISE AGENTE'!$D8),MINUTE('ANALISE AGENTE'!$D8),0),TIME(HOUR(IN5),MINUTE(IN5),0)=TIME(HOUR('ANALISE AGENTE'!$E8),MINUTE('ANALISE AGENTE'!$E8),0)),2,IF(OR(TIME(HOUR(IN5),MINUTE(IN5),0)=TIME(HOUR('ANALISE AGENTE'!$F8),MINUTE('ANALISE AGENTE'!$F8),0),TIME(HOUR(IN5),MINUTE(IN5),0)=TIME(HOUR('ANALISE AGENTE'!$G8),MINUTE('ANALISE AGENTE'!$G8),0)),3,IF(OR(TIME(HOUR(IN5),MINUTE(IN5),0)=TIME(HOUR('ANALISE AGENTE'!$H8),MINUTE('ANALISE AGENTE'!$H8),0),TIME(HOUR(IN5),MINUTE(IN5),0)=TIME(HOUR('ANALISE AGENTE'!$I8),MINUTE('ANALISE AGENTE'!$I8),0)),2,0))))</f>
        <v>0</v>
      </c>
      <c r="IO11" s="34">
        <f>IF(OR(TIME(HOUR(IO5),MINUTE(IO5),0)=TIME(HOUR('ANALISE AGENTE'!$C8),MINUTE('ANALISE AGENTE'!$C8),0),TIME(HOUR(IO5),MINUTE(IO5),0)=TIME(HOUR('ANALISE AGENTE'!$J8),MINUTE('ANALISE AGENTE'!$J8),0)),1,IF(OR(TIME(HOUR(IO5),MINUTE(IO5),0)=TIME(HOUR('ANALISE AGENTE'!$D8),MINUTE('ANALISE AGENTE'!$D8),0),TIME(HOUR(IO5),MINUTE(IO5),0)=TIME(HOUR('ANALISE AGENTE'!$E8),MINUTE('ANALISE AGENTE'!$E8),0)),2,IF(OR(TIME(HOUR(IO5),MINUTE(IO5),0)=TIME(HOUR('ANALISE AGENTE'!$F8),MINUTE('ANALISE AGENTE'!$F8),0),TIME(HOUR(IO5),MINUTE(IO5),0)=TIME(HOUR('ANALISE AGENTE'!$G8),MINUTE('ANALISE AGENTE'!$G8),0)),3,IF(OR(TIME(HOUR(IO5),MINUTE(IO5),0)=TIME(HOUR('ANALISE AGENTE'!$H8),MINUTE('ANALISE AGENTE'!$H8),0),TIME(HOUR(IO5),MINUTE(IO5),0)=TIME(HOUR('ANALISE AGENTE'!$I8),MINUTE('ANALISE AGENTE'!$I8),0)),2,0))))</f>
        <v>0</v>
      </c>
      <c r="IP11" s="34">
        <f>IF(OR(TIME(HOUR(IP5),MINUTE(IP5),0)=TIME(HOUR('ANALISE AGENTE'!$C8),MINUTE('ANALISE AGENTE'!$C8),0),TIME(HOUR(IP5),MINUTE(IP5),0)=TIME(HOUR('ANALISE AGENTE'!$J8),MINUTE('ANALISE AGENTE'!$J8),0)),1,IF(OR(TIME(HOUR(IP5),MINUTE(IP5),0)=TIME(HOUR('ANALISE AGENTE'!$D8),MINUTE('ANALISE AGENTE'!$D8),0),TIME(HOUR(IP5),MINUTE(IP5),0)=TIME(HOUR('ANALISE AGENTE'!$E8),MINUTE('ANALISE AGENTE'!$E8),0)),2,IF(OR(TIME(HOUR(IP5),MINUTE(IP5),0)=TIME(HOUR('ANALISE AGENTE'!$F8),MINUTE('ANALISE AGENTE'!$F8),0),TIME(HOUR(IP5),MINUTE(IP5),0)=TIME(HOUR('ANALISE AGENTE'!$G8),MINUTE('ANALISE AGENTE'!$G8),0)),3,IF(OR(TIME(HOUR(IP5),MINUTE(IP5),0)=TIME(HOUR('ANALISE AGENTE'!$H8),MINUTE('ANALISE AGENTE'!$H8),0),TIME(HOUR(IP5),MINUTE(IP5),0)=TIME(HOUR('ANALISE AGENTE'!$I8),MINUTE('ANALISE AGENTE'!$I8),0)),2,0))))</f>
        <v>0</v>
      </c>
      <c r="IQ11" s="34">
        <f>IF(OR(TIME(HOUR(IQ5),MINUTE(IQ5),0)=TIME(HOUR('ANALISE AGENTE'!$C8),MINUTE('ANALISE AGENTE'!$C8),0),TIME(HOUR(IQ5),MINUTE(IQ5),0)=TIME(HOUR('ANALISE AGENTE'!$J8),MINUTE('ANALISE AGENTE'!$J8),0)),1,IF(OR(TIME(HOUR(IQ5),MINUTE(IQ5),0)=TIME(HOUR('ANALISE AGENTE'!$D8),MINUTE('ANALISE AGENTE'!$D8),0),TIME(HOUR(IQ5),MINUTE(IQ5),0)=TIME(HOUR('ANALISE AGENTE'!$E8),MINUTE('ANALISE AGENTE'!$E8),0)),2,IF(OR(TIME(HOUR(IQ5),MINUTE(IQ5),0)=TIME(HOUR('ANALISE AGENTE'!$F8),MINUTE('ANALISE AGENTE'!$F8),0),TIME(HOUR(IQ5),MINUTE(IQ5),0)=TIME(HOUR('ANALISE AGENTE'!$G8),MINUTE('ANALISE AGENTE'!$G8),0)),3,IF(OR(TIME(HOUR(IQ5),MINUTE(IQ5),0)=TIME(HOUR('ANALISE AGENTE'!$H8),MINUTE('ANALISE AGENTE'!$H8),0),TIME(HOUR(IQ5),MINUTE(IQ5),0)=TIME(HOUR('ANALISE AGENTE'!$I8),MINUTE('ANALISE AGENTE'!$I8),0)),2,0))))</f>
        <v>0</v>
      </c>
      <c r="IR11" s="34">
        <f>IF(OR(TIME(HOUR(IR5),MINUTE(IR5),0)=TIME(HOUR('ANALISE AGENTE'!$C8),MINUTE('ANALISE AGENTE'!$C8),0),TIME(HOUR(IR5),MINUTE(IR5),0)=TIME(HOUR('ANALISE AGENTE'!$J8),MINUTE('ANALISE AGENTE'!$J8),0)),1,IF(OR(TIME(HOUR(IR5),MINUTE(IR5),0)=TIME(HOUR('ANALISE AGENTE'!$D8),MINUTE('ANALISE AGENTE'!$D8),0),TIME(HOUR(IR5),MINUTE(IR5),0)=TIME(HOUR('ANALISE AGENTE'!$E8),MINUTE('ANALISE AGENTE'!$E8),0)),2,IF(OR(TIME(HOUR(IR5),MINUTE(IR5),0)=TIME(HOUR('ANALISE AGENTE'!$F8),MINUTE('ANALISE AGENTE'!$F8),0),TIME(HOUR(IR5),MINUTE(IR5),0)=TIME(HOUR('ANALISE AGENTE'!$G8),MINUTE('ANALISE AGENTE'!$G8),0)),3,IF(OR(TIME(HOUR(IR5),MINUTE(IR5),0)=TIME(HOUR('ANALISE AGENTE'!$H8),MINUTE('ANALISE AGENTE'!$H8),0),TIME(HOUR(IR5),MINUTE(IR5),0)=TIME(HOUR('ANALISE AGENTE'!$I8),MINUTE('ANALISE AGENTE'!$I8),0)),2,0))))</f>
        <v>0</v>
      </c>
      <c r="IS11" s="34">
        <f>IF(OR(TIME(HOUR(IS5),MINUTE(IS5),0)=TIME(HOUR('ANALISE AGENTE'!$C8),MINUTE('ANALISE AGENTE'!$C8),0),TIME(HOUR(IS5),MINUTE(IS5),0)=TIME(HOUR('ANALISE AGENTE'!$J8),MINUTE('ANALISE AGENTE'!$J8),0)),1,IF(OR(TIME(HOUR(IS5),MINUTE(IS5),0)=TIME(HOUR('ANALISE AGENTE'!$D8),MINUTE('ANALISE AGENTE'!$D8),0),TIME(HOUR(IS5),MINUTE(IS5),0)=TIME(HOUR('ANALISE AGENTE'!$E8),MINUTE('ANALISE AGENTE'!$E8),0)),2,IF(OR(TIME(HOUR(IS5),MINUTE(IS5),0)=TIME(HOUR('ANALISE AGENTE'!$F8),MINUTE('ANALISE AGENTE'!$F8),0),TIME(HOUR(IS5),MINUTE(IS5),0)=TIME(HOUR('ANALISE AGENTE'!$G8),MINUTE('ANALISE AGENTE'!$G8),0)),3,IF(OR(TIME(HOUR(IS5),MINUTE(IS5),0)=TIME(HOUR('ANALISE AGENTE'!$H8),MINUTE('ANALISE AGENTE'!$H8),0),TIME(HOUR(IS5),MINUTE(IS5),0)=TIME(HOUR('ANALISE AGENTE'!$I8),MINUTE('ANALISE AGENTE'!$I8),0)),2,0))))</f>
        <v>0</v>
      </c>
      <c r="IT11" s="34">
        <f>IF(OR(TIME(HOUR(IT5),MINUTE(IT5),0)=TIME(HOUR('ANALISE AGENTE'!$C8),MINUTE('ANALISE AGENTE'!$C8),0),TIME(HOUR(IT5),MINUTE(IT5),0)=TIME(HOUR('ANALISE AGENTE'!$J8),MINUTE('ANALISE AGENTE'!$J8),0)),1,IF(OR(TIME(HOUR(IT5),MINUTE(IT5),0)=TIME(HOUR('ANALISE AGENTE'!$D8),MINUTE('ANALISE AGENTE'!$D8),0),TIME(HOUR(IT5),MINUTE(IT5),0)=TIME(HOUR('ANALISE AGENTE'!$E8),MINUTE('ANALISE AGENTE'!$E8),0)),2,IF(OR(TIME(HOUR(IT5),MINUTE(IT5),0)=TIME(HOUR('ANALISE AGENTE'!$F8),MINUTE('ANALISE AGENTE'!$F8),0),TIME(HOUR(IT5),MINUTE(IT5),0)=TIME(HOUR('ANALISE AGENTE'!$G8),MINUTE('ANALISE AGENTE'!$G8),0)),3,IF(OR(TIME(HOUR(IT5),MINUTE(IT5),0)=TIME(HOUR('ANALISE AGENTE'!$H8),MINUTE('ANALISE AGENTE'!$H8),0),TIME(HOUR(IT5),MINUTE(IT5),0)=TIME(HOUR('ANALISE AGENTE'!$I8),MINUTE('ANALISE AGENTE'!$I8),0)),2,0))))</f>
        <v>0</v>
      </c>
      <c r="IU11" s="34">
        <f>IF(OR(TIME(HOUR(IU5),MINUTE(IU5),0)=TIME(HOUR('ANALISE AGENTE'!$C8),MINUTE('ANALISE AGENTE'!$C8),0),TIME(HOUR(IU5),MINUTE(IU5),0)=TIME(HOUR('ANALISE AGENTE'!$J8),MINUTE('ANALISE AGENTE'!$J8),0)),1,IF(OR(TIME(HOUR(IU5),MINUTE(IU5),0)=TIME(HOUR('ANALISE AGENTE'!$D8),MINUTE('ANALISE AGENTE'!$D8),0),TIME(HOUR(IU5),MINUTE(IU5),0)=TIME(HOUR('ANALISE AGENTE'!$E8),MINUTE('ANALISE AGENTE'!$E8),0)),2,IF(OR(TIME(HOUR(IU5),MINUTE(IU5),0)=TIME(HOUR('ANALISE AGENTE'!$F8),MINUTE('ANALISE AGENTE'!$F8),0),TIME(HOUR(IU5),MINUTE(IU5),0)=TIME(HOUR('ANALISE AGENTE'!$G8),MINUTE('ANALISE AGENTE'!$G8),0)),3,IF(OR(TIME(HOUR(IU5),MINUTE(IU5),0)=TIME(HOUR('ANALISE AGENTE'!$H8),MINUTE('ANALISE AGENTE'!$H8),0),TIME(HOUR(IU5),MINUTE(IU5),0)=TIME(HOUR('ANALISE AGENTE'!$I8),MINUTE('ANALISE AGENTE'!$I8),0)),2,0))))</f>
        <v>0</v>
      </c>
      <c r="IV11" s="34">
        <f>IF(OR(TIME(HOUR(IV5),MINUTE(IV5),0)=TIME(HOUR('ANALISE AGENTE'!$C8),MINUTE('ANALISE AGENTE'!$C8),0),TIME(HOUR(IV5),MINUTE(IV5),0)=TIME(HOUR('ANALISE AGENTE'!$J8),MINUTE('ANALISE AGENTE'!$J8),0)),1,IF(OR(TIME(HOUR(IV5),MINUTE(IV5),0)=TIME(HOUR('ANALISE AGENTE'!$D8),MINUTE('ANALISE AGENTE'!$D8),0),TIME(HOUR(IV5),MINUTE(IV5),0)=TIME(HOUR('ANALISE AGENTE'!$E8),MINUTE('ANALISE AGENTE'!$E8),0)),2,IF(OR(TIME(HOUR(IV5),MINUTE(IV5),0)=TIME(HOUR('ANALISE AGENTE'!$F8),MINUTE('ANALISE AGENTE'!$F8),0),TIME(HOUR(IV5),MINUTE(IV5),0)=TIME(HOUR('ANALISE AGENTE'!$G8),MINUTE('ANALISE AGENTE'!$G8),0)),3,IF(OR(TIME(HOUR(IV5),MINUTE(IV5),0)=TIME(HOUR('ANALISE AGENTE'!$H8),MINUTE('ANALISE AGENTE'!$H8),0),TIME(HOUR(IV5),MINUTE(IV5),0)=TIME(HOUR('ANALISE AGENTE'!$I8),MINUTE('ANALISE AGENTE'!$I8),0)),2,0))))</f>
        <v>0</v>
      </c>
      <c r="IW11" s="34">
        <f>IF(OR(TIME(HOUR(IW5),MINUTE(IW5),0)=TIME(HOUR('ANALISE AGENTE'!$C8),MINUTE('ANALISE AGENTE'!$C8),0),TIME(HOUR(IW5),MINUTE(IW5),0)=TIME(HOUR('ANALISE AGENTE'!$J8),MINUTE('ANALISE AGENTE'!$J8),0)),1,IF(OR(TIME(HOUR(IW5),MINUTE(IW5),0)=TIME(HOUR('ANALISE AGENTE'!$D8),MINUTE('ANALISE AGENTE'!$D8),0),TIME(HOUR(IW5),MINUTE(IW5),0)=TIME(HOUR('ANALISE AGENTE'!$E8),MINUTE('ANALISE AGENTE'!$E8),0)),2,IF(OR(TIME(HOUR(IW5),MINUTE(IW5),0)=TIME(HOUR('ANALISE AGENTE'!$F8),MINUTE('ANALISE AGENTE'!$F8),0),TIME(HOUR(IW5),MINUTE(IW5),0)=TIME(HOUR('ANALISE AGENTE'!$G8),MINUTE('ANALISE AGENTE'!$G8),0)),3,IF(OR(TIME(HOUR(IW5),MINUTE(IW5),0)=TIME(HOUR('ANALISE AGENTE'!$H8),MINUTE('ANALISE AGENTE'!$H8),0),TIME(HOUR(IW5),MINUTE(IW5),0)=TIME(HOUR('ANALISE AGENTE'!$I8),MINUTE('ANALISE AGENTE'!$I8),0)),2,0))))</f>
        <v>0</v>
      </c>
      <c r="IX11" s="34">
        <f>IF(OR(TIME(HOUR(IX5),MINUTE(IX5),0)=TIME(HOUR('ANALISE AGENTE'!$C8),MINUTE('ANALISE AGENTE'!$C8),0),TIME(HOUR(IX5),MINUTE(IX5),0)=TIME(HOUR('ANALISE AGENTE'!$J8),MINUTE('ANALISE AGENTE'!$J8),0)),1,IF(OR(TIME(HOUR(IX5),MINUTE(IX5),0)=TIME(HOUR('ANALISE AGENTE'!$D8),MINUTE('ANALISE AGENTE'!$D8),0),TIME(HOUR(IX5),MINUTE(IX5),0)=TIME(HOUR('ANALISE AGENTE'!$E8),MINUTE('ANALISE AGENTE'!$E8),0)),2,IF(OR(TIME(HOUR(IX5),MINUTE(IX5),0)=TIME(HOUR('ANALISE AGENTE'!$F8),MINUTE('ANALISE AGENTE'!$F8),0),TIME(HOUR(IX5),MINUTE(IX5),0)=TIME(HOUR('ANALISE AGENTE'!$G8),MINUTE('ANALISE AGENTE'!$G8),0)),3,IF(OR(TIME(HOUR(IX5),MINUTE(IX5),0)=TIME(HOUR('ANALISE AGENTE'!$H8),MINUTE('ANALISE AGENTE'!$H8),0),TIME(HOUR(IX5),MINUTE(IX5),0)=TIME(HOUR('ANALISE AGENTE'!$I8),MINUTE('ANALISE AGENTE'!$I8),0)),2,0))))</f>
        <v>0</v>
      </c>
      <c r="IY11" s="34">
        <f>IF(OR(TIME(HOUR(IY5),MINUTE(IY5),0)=TIME(HOUR('ANALISE AGENTE'!$C8),MINUTE('ANALISE AGENTE'!$C8),0),TIME(HOUR(IY5),MINUTE(IY5),0)=TIME(HOUR('ANALISE AGENTE'!$J8),MINUTE('ANALISE AGENTE'!$J8),0)),1,IF(OR(TIME(HOUR(IY5),MINUTE(IY5),0)=TIME(HOUR('ANALISE AGENTE'!$D8),MINUTE('ANALISE AGENTE'!$D8),0),TIME(HOUR(IY5),MINUTE(IY5),0)=TIME(HOUR('ANALISE AGENTE'!$E8),MINUTE('ANALISE AGENTE'!$E8),0)),2,IF(OR(TIME(HOUR(IY5),MINUTE(IY5),0)=TIME(HOUR('ANALISE AGENTE'!$F8),MINUTE('ANALISE AGENTE'!$F8),0),TIME(HOUR(IY5),MINUTE(IY5),0)=TIME(HOUR('ANALISE AGENTE'!$G8),MINUTE('ANALISE AGENTE'!$G8),0)),3,IF(OR(TIME(HOUR(IY5),MINUTE(IY5),0)=TIME(HOUR('ANALISE AGENTE'!$H8),MINUTE('ANALISE AGENTE'!$H8),0),TIME(HOUR(IY5),MINUTE(IY5),0)=TIME(HOUR('ANALISE AGENTE'!$I8),MINUTE('ANALISE AGENTE'!$I8),0)),2,0))))</f>
        <v>0</v>
      </c>
      <c r="IZ11" s="34">
        <f>IF(OR(TIME(HOUR(IZ5),MINUTE(IZ5),0)=TIME(HOUR('ANALISE AGENTE'!$C8),MINUTE('ANALISE AGENTE'!$C8),0),TIME(HOUR(IZ5),MINUTE(IZ5),0)=TIME(HOUR('ANALISE AGENTE'!$J8),MINUTE('ANALISE AGENTE'!$J8),0)),1,IF(OR(TIME(HOUR(IZ5),MINUTE(IZ5),0)=TIME(HOUR('ANALISE AGENTE'!$D8),MINUTE('ANALISE AGENTE'!$D8),0),TIME(HOUR(IZ5),MINUTE(IZ5),0)=TIME(HOUR('ANALISE AGENTE'!$E8),MINUTE('ANALISE AGENTE'!$E8),0)),2,IF(OR(TIME(HOUR(IZ5),MINUTE(IZ5),0)=TIME(HOUR('ANALISE AGENTE'!$F8),MINUTE('ANALISE AGENTE'!$F8),0),TIME(HOUR(IZ5),MINUTE(IZ5),0)=TIME(HOUR('ANALISE AGENTE'!$G8),MINUTE('ANALISE AGENTE'!$G8),0)),3,IF(OR(TIME(HOUR(IZ5),MINUTE(IZ5),0)=TIME(HOUR('ANALISE AGENTE'!$H8),MINUTE('ANALISE AGENTE'!$H8),0),TIME(HOUR(IZ5),MINUTE(IZ5),0)=TIME(HOUR('ANALISE AGENTE'!$I8),MINUTE('ANALISE AGENTE'!$I8),0)),2,0))))</f>
        <v>0</v>
      </c>
      <c r="JA11" s="34">
        <f>IF(OR(TIME(HOUR(JA5),MINUTE(JA5),0)=TIME(HOUR('ANALISE AGENTE'!$C8),MINUTE('ANALISE AGENTE'!$C8),0),TIME(HOUR(JA5),MINUTE(JA5),0)=TIME(HOUR('ANALISE AGENTE'!$J8),MINUTE('ANALISE AGENTE'!$J8),0)),1,IF(OR(TIME(HOUR(JA5),MINUTE(JA5),0)=TIME(HOUR('ANALISE AGENTE'!$D8),MINUTE('ANALISE AGENTE'!$D8),0),TIME(HOUR(JA5),MINUTE(JA5),0)=TIME(HOUR('ANALISE AGENTE'!$E8),MINUTE('ANALISE AGENTE'!$E8),0)),2,IF(OR(TIME(HOUR(JA5),MINUTE(JA5),0)=TIME(HOUR('ANALISE AGENTE'!$F8),MINUTE('ANALISE AGENTE'!$F8),0),TIME(HOUR(JA5),MINUTE(JA5),0)=TIME(HOUR('ANALISE AGENTE'!$G8),MINUTE('ANALISE AGENTE'!$G8),0)),3,IF(OR(TIME(HOUR(JA5),MINUTE(JA5),0)=TIME(HOUR('ANALISE AGENTE'!$H8),MINUTE('ANALISE AGENTE'!$H8),0),TIME(HOUR(JA5),MINUTE(JA5),0)=TIME(HOUR('ANALISE AGENTE'!$I8),MINUTE('ANALISE AGENTE'!$I8),0)),2,0))))</f>
        <v>0</v>
      </c>
      <c r="JB11" s="34">
        <f>IF(OR(TIME(HOUR(JB5),MINUTE(JB5),0)=TIME(HOUR('ANALISE AGENTE'!$C8),MINUTE('ANALISE AGENTE'!$C8),0),TIME(HOUR(JB5),MINUTE(JB5),0)=TIME(HOUR('ANALISE AGENTE'!$J8),MINUTE('ANALISE AGENTE'!$J8),0)),1,IF(OR(TIME(HOUR(JB5),MINUTE(JB5),0)=TIME(HOUR('ANALISE AGENTE'!$D8),MINUTE('ANALISE AGENTE'!$D8),0),TIME(HOUR(JB5),MINUTE(JB5),0)=TIME(HOUR('ANALISE AGENTE'!$E8),MINUTE('ANALISE AGENTE'!$E8),0)),2,IF(OR(TIME(HOUR(JB5),MINUTE(JB5),0)=TIME(HOUR('ANALISE AGENTE'!$F8),MINUTE('ANALISE AGENTE'!$F8),0),TIME(HOUR(JB5),MINUTE(JB5),0)=TIME(HOUR('ANALISE AGENTE'!$G8),MINUTE('ANALISE AGENTE'!$G8),0)),3,IF(OR(TIME(HOUR(JB5),MINUTE(JB5),0)=TIME(HOUR('ANALISE AGENTE'!$H8),MINUTE('ANALISE AGENTE'!$H8),0),TIME(HOUR(JB5),MINUTE(JB5),0)=TIME(HOUR('ANALISE AGENTE'!$I8),MINUTE('ANALISE AGENTE'!$I8),0)),2,0))))</f>
        <v>0</v>
      </c>
      <c r="JC11" s="34">
        <f>IF(OR(TIME(HOUR(JC5),MINUTE(JC5),0)=TIME(HOUR('ANALISE AGENTE'!$C8),MINUTE('ANALISE AGENTE'!$C8),0),TIME(HOUR(JC5),MINUTE(JC5),0)=TIME(HOUR('ANALISE AGENTE'!$J8),MINUTE('ANALISE AGENTE'!$J8),0)),1,IF(OR(TIME(HOUR(JC5),MINUTE(JC5),0)=TIME(HOUR('ANALISE AGENTE'!$D8),MINUTE('ANALISE AGENTE'!$D8),0),TIME(HOUR(JC5),MINUTE(JC5),0)=TIME(HOUR('ANALISE AGENTE'!$E8),MINUTE('ANALISE AGENTE'!$E8),0)),2,IF(OR(TIME(HOUR(JC5),MINUTE(JC5),0)=TIME(HOUR('ANALISE AGENTE'!$F8),MINUTE('ANALISE AGENTE'!$F8),0),TIME(HOUR(JC5),MINUTE(JC5),0)=TIME(HOUR('ANALISE AGENTE'!$G8),MINUTE('ANALISE AGENTE'!$G8),0)),3,IF(OR(TIME(HOUR(JC5),MINUTE(JC5),0)=TIME(HOUR('ANALISE AGENTE'!$H8),MINUTE('ANALISE AGENTE'!$H8),0),TIME(HOUR(JC5),MINUTE(JC5),0)=TIME(HOUR('ANALISE AGENTE'!$I8),MINUTE('ANALISE AGENTE'!$I8),0)),2,0))))</f>
        <v>0</v>
      </c>
      <c r="JD11" s="34">
        <f>IF(OR(TIME(HOUR(JD5),MINUTE(JD5),0)=TIME(HOUR('ANALISE AGENTE'!$C8),MINUTE('ANALISE AGENTE'!$C8),0),TIME(HOUR(JD5),MINUTE(JD5),0)=TIME(HOUR('ANALISE AGENTE'!$J8),MINUTE('ANALISE AGENTE'!$J8),0)),1,IF(OR(TIME(HOUR(JD5),MINUTE(JD5),0)=TIME(HOUR('ANALISE AGENTE'!$D8),MINUTE('ANALISE AGENTE'!$D8),0),TIME(HOUR(JD5),MINUTE(JD5),0)=TIME(HOUR('ANALISE AGENTE'!$E8),MINUTE('ANALISE AGENTE'!$E8),0)),2,IF(OR(TIME(HOUR(JD5),MINUTE(JD5),0)=TIME(HOUR('ANALISE AGENTE'!$F8),MINUTE('ANALISE AGENTE'!$F8),0),TIME(HOUR(JD5),MINUTE(JD5),0)=TIME(HOUR('ANALISE AGENTE'!$G8),MINUTE('ANALISE AGENTE'!$G8),0)),3,IF(OR(TIME(HOUR(JD5),MINUTE(JD5),0)=TIME(HOUR('ANALISE AGENTE'!$H8),MINUTE('ANALISE AGENTE'!$H8),0),TIME(HOUR(JD5),MINUTE(JD5),0)=TIME(HOUR('ANALISE AGENTE'!$I8),MINUTE('ANALISE AGENTE'!$I8),0)),2,0))))</f>
        <v>0</v>
      </c>
      <c r="JE11" s="34">
        <f>IF(OR(TIME(HOUR(JE5),MINUTE(JE5),0)=TIME(HOUR('ANALISE AGENTE'!$C8),MINUTE('ANALISE AGENTE'!$C8),0),TIME(HOUR(JE5),MINUTE(JE5),0)=TIME(HOUR('ANALISE AGENTE'!$J8),MINUTE('ANALISE AGENTE'!$J8),0)),1,IF(OR(TIME(HOUR(JE5),MINUTE(JE5),0)=TIME(HOUR('ANALISE AGENTE'!$D8),MINUTE('ANALISE AGENTE'!$D8),0),TIME(HOUR(JE5),MINUTE(JE5),0)=TIME(HOUR('ANALISE AGENTE'!$E8),MINUTE('ANALISE AGENTE'!$E8),0)),2,IF(OR(TIME(HOUR(JE5),MINUTE(JE5),0)=TIME(HOUR('ANALISE AGENTE'!$F8),MINUTE('ANALISE AGENTE'!$F8),0),TIME(HOUR(JE5),MINUTE(JE5),0)=TIME(HOUR('ANALISE AGENTE'!$G8),MINUTE('ANALISE AGENTE'!$G8),0)),3,IF(OR(TIME(HOUR(JE5),MINUTE(JE5),0)=TIME(HOUR('ANALISE AGENTE'!$H8),MINUTE('ANALISE AGENTE'!$H8),0),TIME(HOUR(JE5),MINUTE(JE5),0)=TIME(HOUR('ANALISE AGENTE'!$I8),MINUTE('ANALISE AGENTE'!$I8),0)),2,0))))</f>
        <v>0</v>
      </c>
      <c r="JF11" s="34">
        <f>IF(OR(TIME(HOUR(JF5),MINUTE(JF5),0)=TIME(HOUR('ANALISE AGENTE'!$C8),MINUTE('ANALISE AGENTE'!$C8),0),TIME(HOUR(JF5),MINUTE(JF5),0)=TIME(HOUR('ANALISE AGENTE'!$J8),MINUTE('ANALISE AGENTE'!$J8),0)),1,IF(OR(TIME(HOUR(JF5),MINUTE(JF5),0)=TIME(HOUR('ANALISE AGENTE'!$D8),MINUTE('ANALISE AGENTE'!$D8),0),TIME(HOUR(JF5),MINUTE(JF5),0)=TIME(HOUR('ANALISE AGENTE'!$E8),MINUTE('ANALISE AGENTE'!$E8),0)),2,IF(OR(TIME(HOUR(JF5),MINUTE(JF5),0)=TIME(HOUR('ANALISE AGENTE'!$F8),MINUTE('ANALISE AGENTE'!$F8),0),TIME(HOUR(JF5),MINUTE(JF5),0)=TIME(HOUR('ANALISE AGENTE'!$G8),MINUTE('ANALISE AGENTE'!$G8),0)),3,IF(OR(TIME(HOUR(JF5),MINUTE(JF5),0)=TIME(HOUR('ANALISE AGENTE'!$H8),MINUTE('ANALISE AGENTE'!$H8),0),TIME(HOUR(JF5),MINUTE(JF5),0)=TIME(HOUR('ANALISE AGENTE'!$I8),MINUTE('ANALISE AGENTE'!$I8),0)),2,0))))</f>
        <v>0</v>
      </c>
      <c r="JG11" s="34">
        <f>IF(OR(TIME(HOUR(JG5),MINUTE(JG5),0)=TIME(HOUR('ANALISE AGENTE'!$C8),MINUTE('ANALISE AGENTE'!$C8),0),TIME(HOUR(JG5),MINUTE(JG5),0)=TIME(HOUR('ANALISE AGENTE'!$J8),MINUTE('ANALISE AGENTE'!$J8),0)),1,IF(OR(TIME(HOUR(JG5),MINUTE(JG5),0)=TIME(HOUR('ANALISE AGENTE'!$D8),MINUTE('ANALISE AGENTE'!$D8),0),TIME(HOUR(JG5),MINUTE(JG5),0)=TIME(HOUR('ANALISE AGENTE'!$E8),MINUTE('ANALISE AGENTE'!$E8),0)),2,IF(OR(TIME(HOUR(JG5),MINUTE(JG5),0)=TIME(HOUR('ANALISE AGENTE'!$F8),MINUTE('ANALISE AGENTE'!$F8),0),TIME(HOUR(JG5),MINUTE(JG5),0)=TIME(HOUR('ANALISE AGENTE'!$G8),MINUTE('ANALISE AGENTE'!$G8),0)),3,IF(OR(TIME(HOUR(JG5),MINUTE(JG5),0)=TIME(HOUR('ANALISE AGENTE'!$H8),MINUTE('ANALISE AGENTE'!$H8),0),TIME(HOUR(JG5),MINUTE(JG5),0)=TIME(HOUR('ANALISE AGENTE'!$I8),MINUTE('ANALISE AGENTE'!$I8),0)),2,0))))</f>
        <v>0</v>
      </c>
      <c r="JH11" s="34">
        <f>IF(OR(TIME(HOUR(JH5),MINUTE(JH5),0)=TIME(HOUR('ANALISE AGENTE'!$C8),MINUTE('ANALISE AGENTE'!$C8),0),TIME(HOUR(JH5),MINUTE(JH5),0)=TIME(HOUR('ANALISE AGENTE'!$J8),MINUTE('ANALISE AGENTE'!$J8),0)),1,IF(OR(TIME(HOUR(JH5),MINUTE(JH5),0)=TIME(HOUR('ANALISE AGENTE'!$D8),MINUTE('ANALISE AGENTE'!$D8),0),TIME(HOUR(JH5),MINUTE(JH5),0)=TIME(HOUR('ANALISE AGENTE'!$E8),MINUTE('ANALISE AGENTE'!$E8),0)),2,IF(OR(TIME(HOUR(JH5),MINUTE(JH5),0)=TIME(HOUR('ANALISE AGENTE'!$F8),MINUTE('ANALISE AGENTE'!$F8),0),TIME(HOUR(JH5),MINUTE(JH5),0)=TIME(HOUR('ANALISE AGENTE'!$G8),MINUTE('ANALISE AGENTE'!$G8),0)),3,IF(OR(TIME(HOUR(JH5),MINUTE(JH5),0)=TIME(HOUR('ANALISE AGENTE'!$H8),MINUTE('ANALISE AGENTE'!$H8),0),TIME(HOUR(JH5),MINUTE(JH5),0)=TIME(HOUR('ANALISE AGENTE'!$I8),MINUTE('ANALISE AGENTE'!$I8),0)),2,0))))</f>
        <v>0</v>
      </c>
      <c r="JI11" s="34">
        <f>IF(OR(TIME(HOUR(JI5),MINUTE(JI5),0)=TIME(HOUR('ANALISE AGENTE'!$C8),MINUTE('ANALISE AGENTE'!$C8),0),TIME(HOUR(JI5),MINUTE(JI5),0)=TIME(HOUR('ANALISE AGENTE'!$J8),MINUTE('ANALISE AGENTE'!$J8),0)),1,IF(OR(TIME(HOUR(JI5),MINUTE(JI5),0)=TIME(HOUR('ANALISE AGENTE'!$D8),MINUTE('ANALISE AGENTE'!$D8),0),TIME(HOUR(JI5),MINUTE(JI5),0)=TIME(HOUR('ANALISE AGENTE'!$E8),MINUTE('ANALISE AGENTE'!$E8),0)),2,IF(OR(TIME(HOUR(JI5),MINUTE(JI5),0)=TIME(HOUR('ANALISE AGENTE'!$F8),MINUTE('ANALISE AGENTE'!$F8),0),TIME(HOUR(JI5),MINUTE(JI5),0)=TIME(HOUR('ANALISE AGENTE'!$G8),MINUTE('ANALISE AGENTE'!$G8),0)),3,IF(OR(TIME(HOUR(JI5),MINUTE(JI5),0)=TIME(HOUR('ANALISE AGENTE'!$H8),MINUTE('ANALISE AGENTE'!$H8),0),TIME(HOUR(JI5),MINUTE(JI5),0)=TIME(HOUR('ANALISE AGENTE'!$I8),MINUTE('ANALISE AGENTE'!$I8),0)),2,0))))</f>
        <v>0</v>
      </c>
      <c r="JJ11" s="34">
        <f>IF(OR(TIME(HOUR(JJ5),MINUTE(JJ5),0)=TIME(HOUR('ANALISE AGENTE'!$C8),MINUTE('ANALISE AGENTE'!$C8),0),TIME(HOUR(JJ5),MINUTE(JJ5),0)=TIME(HOUR('ANALISE AGENTE'!$J8),MINUTE('ANALISE AGENTE'!$J8),0)),1,IF(OR(TIME(HOUR(JJ5),MINUTE(JJ5),0)=TIME(HOUR('ANALISE AGENTE'!$D8),MINUTE('ANALISE AGENTE'!$D8),0),TIME(HOUR(JJ5),MINUTE(JJ5),0)=TIME(HOUR('ANALISE AGENTE'!$E8),MINUTE('ANALISE AGENTE'!$E8),0)),2,IF(OR(TIME(HOUR(JJ5),MINUTE(JJ5),0)=TIME(HOUR('ANALISE AGENTE'!$F8),MINUTE('ANALISE AGENTE'!$F8),0),TIME(HOUR(JJ5),MINUTE(JJ5),0)=TIME(HOUR('ANALISE AGENTE'!$G8),MINUTE('ANALISE AGENTE'!$G8),0)),3,IF(OR(TIME(HOUR(JJ5),MINUTE(JJ5),0)=TIME(HOUR('ANALISE AGENTE'!$H8),MINUTE('ANALISE AGENTE'!$H8),0),TIME(HOUR(JJ5),MINUTE(JJ5),0)=TIME(HOUR('ANALISE AGENTE'!$I8),MINUTE('ANALISE AGENTE'!$I8),0)),2,0))))</f>
        <v>0</v>
      </c>
      <c r="JK11" s="34">
        <f>IF(OR(TIME(HOUR(JK5),MINUTE(JK5),0)=TIME(HOUR('ANALISE AGENTE'!$C8),MINUTE('ANALISE AGENTE'!$C8),0),TIME(HOUR(JK5),MINUTE(JK5),0)=TIME(HOUR('ANALISE AGENTE'!$J8),MINUTE('ANALISE AGENTE'!$J8),0)),1,IF(OR(TIME(HOUR(JK5),MINUTE(JK5),0)=TIME(HOUR('ANALISE AGENTE'!$D8),MINUTE('ANALISE AGENTE'!$D8),0),TIME(HOUR(JK5),MINUTE(JK5),0)=TIME(HOUR('ANALISE AGENTE'!$E8),MINUTE('ANALISE AGENTE'!$E8),0)),2,IF(OR(TIME(HOUR(JK5),MINUTE(JK5),0)=TIME(HOUR('ANALISE AGENTE'!$F8),MINUTE('ANALISE AGENTE'!$F8),0),TIME(HOUR(JK5),MINUTE(JK5),0)=TIME(HOUR('ANALISE AGENTE'!$G8),MINUTE('ANALISE AGENTE'!$G8),0)),3,IF(OR(TIME(HOUR(JK5),MINUTE(JK5),0)=TIME(HOUR('ANALISE AGENTE'!$H8),MINUTE('ANALISE AGENTE'!$H8),0),TIME(HOUR(JK5),MINUTE(JK5),0)=TIME(HOUR('ANALISE AGENTE'!$I8),MINUTE('ANALISE AGENTE'!$I8),0)),2,0))))</f>
        <v>0</v>
      </c>
      <c r="JL11" s="34">
        <f>IF(OR(TIME(HOUR(JL5),MINUTE(JL5),0)=TIME(HOUR('ANALISE AGENTE'!$C8),MINUTE('ANALISE AGENTE'!$C8),0),TIME(HOUR(JL5),MINUTE(JL5),0)=TIME(HOUR('ANALISE AGENTE'!$J8),MINUTE('ANALISE AGENTE'!$J8),0)),1,IF(OR(TIME(HOUR(JL5),MINUTE(JL5),0)=TIME(HOUR('ANALISE AGENTE'!$D8),MINUTE('ANALISE AGENTE'!$D8),0),TIME(HOUR(JL5),MINUTE(JL5),0)=TIME(HOUR('ANALISE AGENTE'!$E8),MINUTE('ANALISE AGENTE'!$E8),0)),2,IF(OR(TIME(HOUR(JL5),MINUTE(JL5),0)=TIME(HOUR('ANALISE AGENTE'!$F8),MINUTE('ANALISE AGENTE'!$F8),0),TIME(HOUR(JL5),MINUTE(JL5),0)=TIME(HOUR('ANALISE AGENTE'!$G8),MINUTE('ANALISE AGENTE'!$G8),0)),3,IF(OR(TIME(HOUR(JL5),MINUTE(JL5),0)=TIME(HOUR('ANALISE AGENTE'!$H8),MINUTE('ANALISE AGENTE'!$H8),0),TIME(HOUR(JL5),MINUTE(JL5),0)=TIME(HOUR('ANALISE AGENTE'!$I8),MINUTE('ANALISE AGENTE'!$I8),0)),2,0))))</f>
        <v>0</v>
      </c>
      <c r="JM11" s="34">
        <f>IF(OR(TIME(HOUR(JM5),MINUTE(JM5),0)=TIME(HOUR('ANALISE AGENTE'!$C8),MINUTE('ANALISE AGENTE'!$C8),0),TIME(HOUR(JM5),MINUTE(JM5),0)=TIME(HOUR('ANALISE AGENTE'!$J8),MINUTE('ANALISE AGENTE'!$J8),0)),1,IF(OR(TIME(HOUR(JM5),MINUTE(JM5),0)=TIME(HOUR('ANALISE AGENTE'!$D8),MINUTE('ANALISE AGENTE'!$D8),0),TIME(HOUR(JM5),MINUTE(JM5),0)=TIME(HOUR('ANALISE AGENTE'!$E8),MINUTE('ANALISE AGENTE'!$E8),0)),2,IF(OR(TIME(HOUR(JM5),MINUTE(JM5),0)=TIME(HOUR('ANALISE AGENTE'!$F8),MINUTE('ANALISE AGENTE'!$F8),0),TIME(HOUR(JM5),MINUTE(JM5),0)=TIME(HOUR('ANALISE AGENTE'!$G8),MINUTE('ANALISE AGENTE'!$G8),0)),3,IF(OR(TIME(HOUR(JM5),MINUTE(JM5),0)=TIME(HOUR('ANALISE AGENTE'!$H8),MINUTE('ANALISE AGENTE'!$H8),0),TIME(HOUR(JM5),MINUTE(JM5),0)=TIME(HOUR('ANALISE AGENTE'!$I8),MINUTE('ANALISE AGENTE'!$I8),0)),2,0))))</f>
        <v>0</v>
      </c>
      <c r="JN11" s="34">
        <f>IF(OR(TIME(HOUR(JN5),MINUTE(JN5),0)=TIME(HOUR('ANALISE AGENTE'!$C8),MINUTE('ANALISE AGENTE'!$C8),0),TIME(HOUR(JN5),MINUTE(JN5),0)=TIME(HOUR('ANALISE AGENTE'!$J8),MINUTE('ANALISE AGENTE'!$J8),0)),1,IF(OR(TIME(HOUR(JN5),MINUTE(JN5),0)=TIME(HOUR('ANALISE AGENTE'!$D8),MINUTE('ANALISE AGENTE'!$D8),0),TIME(HOUR(JN5),MINUTE(JN5),0)=TIME(HOUR('ANALISE AGENTE'!$E8),MINUTE('ANALISE AGENTE'!$E8),0)),2,IF(OR(TIME(HOUR(JN5),MINUTE(JN5),0)=TIME(HOUR('ANALISE AGENTE'!$F8),MINUTE('ANALISE AGENTE'!$F8),0),TIME(HOUR(JN5),MINUTE(JN5),0)=TIME(HOUR('ANALISE AGENTE'!$G8),MINUTE('ANALISE AGENTE'!$G8),0)),3,IF(OR(TIME(HOUR(JN5),MINUTE(JN5),0)=TIME(HOUR('ANALISE AGENTE'!$H8),MINUTE('ANALISE AGENTE'!$H8),0),TIME(HOUR(JN5),MINUTE(JN5),0)=TIME(HOUR('ANALISE AGENTE'!$I8),MINUTE('ANALISE AGENTE'!$I8),0)),2,0))))</f>
        <v>0</v>
      </c>
      <c r="JO11" s="34">
        <f>IF(OR(TIME(HOUR(JO5),MINUTE(JO5),0)=TIME(HOUR('ANALISE AGENTE'!$C8),MINUTE('ANALISE AGENTE'!$C8),0),TIME(HOUR(JO5),MINUTE(JO5),0)=TIME(HOUR('ANALISE AGENTE'!$J8),MINUTE('ANALISE AGENTE'!$J8),0)),1,IF(OR(TIME(HOUR(JO5),MINUTE(JO5),0)=TIME(HOUR('ANALISE AGENTE'!$D8),MINUTE('ANALISE AGENTE'!$D8),0),TIME(HOUR(JO5),MINUTE(JO5),0)=TIME(HOUR('ANALISE AGENTE'!$E8),MINUTE('ANALISE AGENTE'!$E8),0)),2,IF(OR(TIME(HOUR(JO5),MINUTE(JO5),0)=TIME(HOUR('ANALISE AGENTE'!$F8),MINUTE('ANALISE AGENTE'!$F8),0),TIME(HOUR(JO5),MINUTE(JO5),0)=TIME(HOUR('ANALISE AGENTE'!$G8),MINUTE('ANALISE AGENTE'!$G8),0)),3,IF(OR(TIME(HOUR(JO5),MINUTE(JO5),0)=TIME(HOUR('ANALISE AGENTE'!$H8),MINUTE('ANALISE AGENTE'!$H8),0),TIME(HOUR(JO5),MINUTE(JO5),0)=TIME(HOUR('ANALISE AGENTE'!$I8),MINUTE('ANALISE AGENTE'!$I8),0)),2,0))))</f>
        <v>0</v>
      </c>
      <c r="JP11" s="34">
        <f>IF(OR(TIME(HOUR(JP5),MINUTE(JP5),0)=TIME(HOUR('ANALISE AGENTE'!$C8),MINUTE('ANALISE AGENTE'!$C8),0),TIME(HOUR(JP5),MINUTE(JP5),0)=TIME(HOUR('ANALISE AGENTE'!$J8),MINUTE('ANALISE AGENTE'!$J8),0)),1,IF(OR(TIME(HOUR(JP5),MINUTE(JP5),0)=TIME(HOUR('ANALISE AGENTE'!$D8),MINUTE('ANALISE AGENTE'!$D8),0),TIME(HOUR(JP5),MINUTE(JP5),0)=TIME(HOUR('ANALISE AGENTE'!$E8),MINUTE('ANALISE AGENTE'!$E8),0)),2,IF(OR(TIME(HOUR(JP5),MINUTE(JP5),0)=TIME(HOUR('ANALISE AGENTE'!$F8),MINUTE('ANALISE AGENTE'!$F8),0),TIME(HOUR(JP5),MINUTE(JP5),0)=TIME(HOUR('ANALISE AGENTE'!$G8),MINUTE('ANALISE AGENTE'!$G8),0)),3,IF(OR(TIME(HOUR(JP5),MINUTE(JP5),0)=TIME(HOUR('ANALISE AGENTE'!$H8),MINUTE('ANALISE AGENTE'!$H8),0),TIME(HOUR(JP5),MINUTE(JP5),0)=TIME(HOUR('ANALISE AGENTE'!$I8),MINUTE('ANALISE AGENTE'!$I8),0)),2,0))))</f>
        <v>0</v>
      </c>
      <c r="JQ11" s="34">
        <f>IF(OR(TIME(HOUR(JQ5),MINUTE(JQ5),0)=TIME(HOUR('ANALISE AGENTE'!$C8),MINUTE('ANALISE AGENTE'!$C8),0),TIME(HOUR(JQ5),MINUTE(JQ5),0)=TIME(HOUR('ANALISE AGENTE'!$J8),MINUTE('ANALISE AGENTE'!$J8),0)),1,IF(OR(TIME(HOUR(JQ5),MINUTE(JQ5),0)=TIME(HOUR('ANALISE AGENTE'!$D8),MINUTE('ANALISE AGENTE'!$D8),0),TIME(HOUR(JQ5),MINUTE(JQ5),0)=TIME(HOUR('ANALISE AGENTE'!$E8),MINUTE('ANALISE AGENTE'!$E8),0)),2,IF(OR(TIME(HOUR(JQ5),MINUTE(JQ5),0)=TIME(HOUR('ANALISE AGENTE'!$F8),MINUTE('ANALISE AGENTE'!$F8),0),TIME(HOUR(JQ5),MINUTE(JQ5),0)=TIME(HOUR('ANALISE AGENTE'!$G8),MINUTE('ANALISE AGENTE'!$G8),0)),3,IF(OR(TIME(HOUR(JQ5),MINUTE(JQ5),0)=TIME(HOUR('ANALISE AGENTE'!$H8),MINUTE('ANALISE AGENTE'!$H8),0),TIME(HOUR(JQ5),MINUTE(JQ5),0)=TIME(HOUR('ANALISE AGENTE'!$I8),MINUTE('ANALISE AGENTE'!$I8),0)),2,0))))</f>
        <v>0</v>
      </c>
      <c r="JR11" s="34">
        <f>IF(OR(TIME(HOUR(JR5),MINUTE(JR5),0)=TIME(HOUR('ANALISE AGENTE'!$C8),MINUTE('ANALISE AGENTE'!$C8),0),TIME(HOUR(JR5),MINUTE(JR5),0)=TIME(HOUR('ANALISE AGENTE'!$J8),MINUTE('ANALISE AGENTE'!$J8),0)),1,IF(OR(TIME(HOUR(JR5),MINUTE(JR5),0)=TIME(HOUR('ANALISE AGENTE'!$D8),MINUTE('ANALISE AGENTE'!$D8),0),TIME(HOUR(JR5),MINUTE(JR5),0)=TIME(HOUR('ANALISE AGENTE'!$E8),MINUTE('ANALISE AGENTE'!$E8),0)),2,IF(OR(TIME(HOUR(JR5),MINUTE(JR5),0)=TIME(HOUR('ANALISE AGENTE'!$F8),MINUTE('ANALISE AGENTE'!$F8),0),TIME(HOUR(JR5),MINUTE(JR5),0)=TIME(HOUR('ANALISE AGENTE'!$G8),MINUTE('ANALISE AGENTE'!$G8),0)),3,IF(OR(TIME(HOUR(JR5),MINUTE(JR5),0)=TIME(HOUR('ANALISE AGENTE'!$H8),MINUTE('ANALISE AGENTE'!$H8),0),TIME(HOUR(JR5),MINUTE(JR5),0)=TIME(HOUR('ANALISE AGENTE'!$I8),MINUTE('ANALISE AGENTE'!$I8),0)),2,0))))</f>
        <v>0</v>
      </c>
      <c r="JS11" s="34">
        <f>IF(OR(TIME(HOUR(JS5),MINUTE(JS5),0)=TIME(HOUR('ANALISE AGENTE'!$C8),MINUTE('ANALISE AGENTE'!$C8),0),TIME(HOUR(JS5),MINUTE(JS5),0)=TIME(HOUR('ANALISE AGENTE'!$J8),MINUTE('ANALISE AGENTE'!$J8),0)),1,IF(OR(TIME(HOUR(JS5),MINUTE(JS5),0)=TIME(HOUR('ANALISE AGENTE'!$D8),MINUTE('ANALISE AGENTE'!$D8),0),TIME(HOUR(JS5),MINUTE(JS5),0)=TIME(HOUR('ANALISE AGENTE'!$E8),MINUTE('ANALISE AGENTE'!$E8),0)),2,IF(OR(TIME(HOUR(JS5),MINUTE(JS5),0)=TIME(HOUR('ANALISE AGENTE'!$F8),MINUTE('ANALISE AGENTE'!$F8),0),TIME(HOUR(JS5),MINUTE(JS5),0)=TIME(HOUR('ANALISE AGENTE'!$G8),MINUTE('ANALISE AGENTE'!$G8),0)),3,IF(OR(TIME(HOUR(JS5),MINUTE(JS5),0)=TIME(HOUR('ANALISE AGENTE'!$H8),MINUTE('ANALISE AGENTE'!$H8),0),TIME(HOUR(JS5),MINUTE(JS5),0)=TIME(HOUR('ANALISE AGENTE'!$I8),MINUTE('ANALISE AGENTE'!$I8),0)),2,0))))</f>
        <v>0</v>
      </c>
      <c r="JT11" s="34">
        <f>IF(OR(TIME(HOUR(JT5),MINUTE(JT5),0)=TIME(HOUR('ANALISE AGENTE'!$C8),MINUTE('ANALISE AGENTE'!$C8),0),TIME(HOUR(JT5),MINUTE(JT5),0)=TIME(HOUR('ANALISE AGENTE'!$J8),MINUTE('ANALISE AGENTE'!$J8),0)),1,IF(OR(TIME(HOUR(JT5),MINUTE(JT5),0)=TIME(HOUR('ANALISE AGENTE'!$D8),MINUTE('ANALISE AGENTE'!$D8),0),TIME(HOUR(JT5),MINUTE(JT5),0)=TIME(HOUR('ANALISE AGENTE'!$E8),MINUTE('ANALISE AGENTE'!$E8),0)),2,IF(OR(TIME(HOUR(JT5),MINUTE(JT5),0)=TIME(HOUR('ANALISE AGENTE'!$F8),MINUTE('ANALISE AGENTE'!$F8),0),TIME(HOUR(JT5),MINUTE(JT5),0)=TIME(HOUR('ANALISE AGENTE'!$G8),MINUTE('ANALISE AGENTE'!$G8),0)),3,IF(OR(TIME(HOUR(JT5),MINUTE(JT5),0)=TIME(HOUR('ANALISE AGENTE'!$H8),MINUTE('ANALISE AGENTE'!$H8),0),TIME(HOUR(JT5),MINUTE(JT5),0)=TIME(HOUR('ANALISE AGENTE'!$I8),MINUTE('ANALISE AGENTE'!$I8),0)),2,0))))</f>
        <v>0</v>
      </c>
      <c r="JU11" s="34">
        <f>IF(OR(TIME(HOUR(JU5),MINUTE(JU5),0)=TIME(HOUR('ANALISE AGENTE'!$C8),MINUTE('ANALISE AGENTE'!$C8),0),TIME(HOUR(JU5),MINUTE(JU5),0)=TIME(HOUR('ANALISE AGENTE'!$J8),MINUTE('ANALISE AGENTE'!$J8),0)),1,IF(OR(TIME(HOUR(JU5),MINUTE(JU5),0)=TIME(HOUR('ANALISE AGENTE'!$D8),MINUTE('ANALISE AGENTE'!$D8),0),TIME(HOUR(JU5),MINUTE(JU5),0)=TIME(HOUR('ANALISE AGENTE'!$E8),MINUTE('ANALISE AGENTE'!$E8),0)),2,IF(OR(TIME(HOUR(JU5),MINUTE(JU5),0)=TIME(HOUR('ANALISE AGENTE'!$F8),MINUTE('ANALISE AGENTE'!$F8),0),TIME(HOUR(JU5),MINUTE(JU5),0)=TIME(HOUR('ANALISE AGENTE'!$G8),MINUTE('ANALISE AGENTE'!$G8),0)),3,IF(OR(TIME(HOUR(JU5),MINUTE(JU5),0)=TIME(HOUR('ANALISE AGENTE'!$H8),MINUTE('ANALISE AGENTE'!$H8),0),TIME(HOUR(JU5),MINUTE(JU5),0)=TIME(HOUR('ANALISE AGENTE'!$I8),MINUTE('ANALISE AGENTE'!$I8),0)),2,0))))</f>
        <v>0</v>
      </c>
      <c r="JV11" s="34">
        <f>IF(OR(TIME(HOUR(JV5),MINUTE(JV5),0)=TIME(HOUR('ANALISE AGENTE'!$C8),MINUTE('ANALISE AGENTE'!$C8),0),TIME(HOUR(JV5),MINUTE(JV5),0)=TIME(HOUR('ANALISE AGENTE'!$J8),MINUTE('ANALISE AGENTE'!$J8),0)),1,IF(OR(TIME(HOUR(JV5),MINUTE(JV5),0)=TIME(HOUR('ANALISE AGENTE'!$D8),MINUTE('ANALISE AGENTE'!$D8),0),TIME(HOUR(JV5),MINUTE(JV5),0)=TIME(HOUR('ANALISE AGENTE'!$E8),MINUTE('ANALISE AGENTE'!$E8),0)),2,IF(OR(TIME(HOUR(JV5),MINUTE(JV5),0)=TIME(HOUR('ANALISE AGENTE'!$F8),MINUTE('ANALISE AGENTE'!$F8),0),TIME(HOUR(JV5),MINUTE(JV5),0)=TIME(HOUR('ANALISE AGENTE'!$G8),MINUTE('ANALISE AGENTE'!$G8),0)),3,IF(OR(TIME(HOUR(JV5),MINUTE(JV5),0)=TIME(HOUR('ANALISE AGENTE'!$H8),MINUTE('ANALISE AGENTE'!$H8),0),TIME(HOUR(JV5),MINUTE(JV5),0)=TIME(HOUR('ANALISE AGENTE'!$I8),MINUTE('ANALISE AGENTE'!$I8),0)),2,0))))</f>
        <v>0</v>
      </c>
      <c r="JW11" s="34">
        <f>IF(OR(TIME(HOUR(JW5),MINUTE(JW5),0)=TIME(HOUR('ANALISE AGENTE'!$C8),MINUTE('ANALISE AGENTE'!$C8),0),TIME(HOUR(JW5),MINUTE(JW5),0)=TIME(HOUR('ANALISE AGENTE'!$J8),MINUTE('ANALISE AGENTE'!$J8),0)),1,IF(OR(TIME(HOUR(JW5),MINUTE(JW5),0)=TIME(HOUR('ANALISE AGENTE'!$D8),MINUTE('ANALISE AGENTE'!$D8),0),TIME(HOUR(JW5),MINUTE(JW5),0)=TIME(HOUR('ANALISE AGENTE'!$E8),MINUTE('ANALISE AGENTE'!$E8),0)),2,IF(OR(TIME(HOUR(JW5),MINUTE(JW5),0)=TIME(HOUR('ANALISE AGENTE'!$F8),MINUTE('ANALISE AGENTE'!$F8),0),TIME(HOUR(JW5),MINUTE(JW5),0)=TIME(HOUR('ANALISE AGENTE'!$G8),MINUTE('ANALISE AGENTE'!$G8),0)),3,IF(OR(TIME(HOUR(JW5),MINUTE(JW5),0)=TIME(HOUR('ANALISE AGENTE'!$H8),MINUTE('ANALISE AGENTE'!$H8),0),TIME(HOUR(JW5),MINUTE(JW5),0)=TIME(HOUR('ANALISE AGENTE'!$I8),MINUTE('ANALISE AGENTE'!$I8),0)),2,0))))</f>
        <v>0</v>
      </c>
      <c r="JX11" s="34">
        <f>IF(OR(TIME(HOUR(JX5),MINUTE(JX5),0)=TIME(HOUR('ANALISE AGENTE'!$C8),MINUTE('ANALISE AGENTE'!$C8),0),TIME(HOUR(JX5),MINUTE(JX5),0)=TIME(HOUR('ANALISE AGENTE'!$J8),MINUTE('ANALISE AGENTE'!$J8),0)),1,IF(OR(TIME(HOUR(JX5),MINUTE(JX5),0)=TIME(HOUR('ANALISE AGENTE'!$D8),MINUTE('ANALISE AGENTE'!$D8),0),TIME(HOUR(JX5),MINUTE(JX5),0)=TIME(HOUR('ANALISE AGENTE'!$E8),MINUTE('ANALISE AGENTE'!$E8),0)),2,IF(OR(TIME(HOUR(JX5),MINUTE(JX5),0)=TIME(HOUR('ANALISE AGENTE'!$F8),MINUTE('ANALISE AGENTE'!$F8),0),TIME(HOUR(JX5),MINUTE(JX5),0)=TIME(HOUR('ANALISE AGENTE'!$G8),MINUTE('ANALISE AGENTE'!$G8),0)),3,IF(OR(TIME(HOUR(JX5),MINUTE(JX5),0)=TIME(HOUR('ANALISE AGENTE'!$H8),MINUTE('ANALISE AGENTE'!$H8),0),TIME(HOUR(JX5),MINUTE(JX5),0)=TIME(HOUR('ANALISE AGENTE'!$I8),MINUTE('ANALISE AGENTE'!$I8),0)),2,0))))</f>
        <v>0</v>
      </c>
      <c r="JY11" s="34">
        <f>IF(OR(TIME(HOUR(JY5),MINUTE(JY5),0)=TIME(HOUR('ANALISE AGENTE'!$C8),MINUTE('ANALISE AGENTE'!$C8),0),TIME(HOUR(JY5),MINUTE(JY5),0)=TIME(HOUR('ANALISE AGENTE'!$J8),MINUTE('ANALISE AGENTE'!$J8),0)),1,IF(OR(TIME(HOUR(JY5),MINUTE(JY5),0)=TIME(HOUR('ANALISE AGENTE'!$D8),MINUTE('ANALISE AGENTE'!$D8),0),TIME(HOUR(JY5),MINUTE(JY5),0)=TIME(HOUR('ANALISE AGENTE'!$E8),MINUTE('ANALISE AGENTE'!$E8),0)),2,IF(OR(TIME(HOUR(JY5),MINUTE(JY5),0)=TIME(HOUR('ANALISE AGENTE'!$F8),MINUTE('ANALISE AGENTE'!$F8),0),TIME(HOUR(JY5),MINUTE(JY5),0)=TIME(HOUR('ANALISE AGENTE'!$G8),MINUTE('ANALISE AGENTE'!$G8),0)),3,IF(OR(TIME(HOUR(JY5),MINUTE(JY5),0)=TIME(HOUR('ANALISE AGENTE'!$H8),MINUTE('ANALISE AGENTE'!$H8),0),TIME(HOUR(JY5),MINUTE(JY5),0)=TIME(HOUR('ANALISE AGENTE'!$I8),MINUTE('ANALISE AGENTE'!$I8),0)),2,0))))</f>
        <v>0</v>
      </c>
      <c r="JZ11" s="34">
        <f>IF(OR(TIME(HOUR(JZ5),MINUTE(JZ5),0)=TIME(HOUR('ANALISE AGENTE'!$C8),MINUTE('ANALISE AGENTE'!$C8),0),TIME(HOUR(JZ5),MINUTE(JZ5),0)=TIME(HOUR('ANALISE AGENTE'!$J8),MINUTE('ANALISE AGENTE'!$J8),0)),1,IF(OR(TIME(HOUR(JZ5),MINUTE(JZ5),0)=TIME(HOUR('ANALISE AGENTE'!$D8),MINUTE('ANALISE AGENTE'!$D8),0),TIME(HOUR(JZ5),MINUTE(JZ5),0)=TIME(HOUR('ANALISE AGENTE'!$E8),MINUTE('ANALISE AGENTE'!$E8),0)),2,IF(OR(TIME(HOUR(JZ5),MINUTE(JZ5),0)=TIME(HOUR('ANALISE AGENTE'!$F8),MINUTE('ANALISE AGENTE'!$F8),0),TIME(HOUR(JZ5),MINUTE(JZ5),0)=TIME(HOUR('ANALISE AGENTE'!$G8),MINUTE('ANALISE AGENTE'!$G8),0)),3,IF(OR(TIME(HOUR(JZ5),MINUTE(JZ5),0)=TIME(HOUR('ANALISE AGENTE'!$H8),MINUTE('ANALISE AGENTE'!$H8),0),TIME(HOUR(JZ5),MINUTE(JZ5),0)=TIME(HOUR('ANALISE AGENTE'!$I8),MINUTE('ANALISE AGENTE'!$I8),0)),2,0))))</f>
        <v>0</v>
      </c>
      <c r="KA11" s="34">
        <f>IF(OR(TIME(HOUR(KA5),MINUTE(KA5),0)=TIME(HOUR('ANALISE AGENTE'!$C8),MINUTE('ANALISE AGENTE'!$C8),0),TIME(HOUR(KA5),MINUTE(KA5),0)=TIME(HOUR('ANALISE AGENTE'!$J8),MINUTE('ANALISE AGENTE'!$J8),0)),1,IF(OR(TIME(HOUR(KA5),MINUTE(KA5),0)=TIME(HOUR('ANALISE AGENTE'!$D8),MINUTE('ANALISE AGENTE'!$D8),0),TIME(HOUR(KA5),MINUTE(KA5),0)=TIME(HOUR('ANALISE AGENTE'!$E8),MINUTE('ANALISE AGENTE'!$E8),0)),2,IF(OR(TIME(HOUR(KA5),MINUTE(KA5),0)=TIME(HOUR('ANALISE AGENTE'!$F8),MINUTE('ANALISE AGENTE'!$F8),0),TIME(HOUR(KA5),MINUTE(KA5),0)=TIME(HOUR('ANALISE AGENTE'!$G8),MINUTE('ANALISE AGENTE'!$G8),0)),3,IF(OR(TIME(HOUR(KA5),MINUTE(KA5),0)=TIME(HOUR('ANALISE AGENTE'!$H8),MINUTE('ANALISE AGENTE'!$H8),0),TIME(HOUR(KA5),MINUTE(KA5),0)=TIME(HOUR('ANALISE AGENTE'!$I8),MINUTE('ANALISE AGENTE'!$I8),0)),2,0))))</f>
        <v>0</v>
      </c>
      <c r="KB11" s="34">
        <f>IF(OR(TIME(HOUR(KB5),MINUTE(KB5),0)=TIME(HOUR('ANALISE AGENTE'!$C8),MINUTE('ANALISE AGENTE'!$C8),0),TIME(HOUR(KB5),MINUTE(KB5),0)=TIME(HOUR('ANALISE AGENTE'!$J8),MINUTE('ANALISE AGENTE'!$J8),0)),1,IF(OR(TIME(HOUR(KB5),MINUTE(KB5),0)=TIME(HOUR('ANALISE AGENTE'!$D8),MINUTE('ANALISE AGENTE'!$D8),0),TIME(HOUR(KB5),MINUTE(KB5),0)=TIME(HOUR('ANALISE AGENTE'!$E8),MINUTE('ANALISE AGENTE'!$E8),0)),2,IF(OR(TIME(HOUR(KB5),MINUTE(KB5),0)=TIME(HOUR('ANALISE AGENTE'!$F8),MINUTE('ANALISE AGENTE'!$F8),0),TIME(HOUR(KB5),MINUTE(KB5),0)=TIME(HOUR('ANALISE AGENTE'!$G8),MINUTE('ANALISE AGENTE'!$G8),0)),3,IF(OR(TIME(HOUR(KB5),MINUTE(KB5),0)=TIME(HOUR('ANALISE AGENTE'!$H8),MINUTE('ANALISE AGENTE'!$H8),0),TIME(HOUR(KB5),MINUTE(KB5),0)=TIME(HOUR('ANALISE AGENTE'!$I8),MINUTE('ANALISE AGENTE'!$I8),0)),2,0))))</f>
        <v>0</v>
      </c>
      <c r="KC11" s="34">
        <f>IF(OR(TIME(HOUR(KC5),MINUTE(KC5),0)=TIME(HOUR('ANALISE AGENTE'!$C8),MINUTE('ANALISE AGENTE'!$C8),0),TIME(HOUR(KC5),MINUTE(KC5),0)=TIME(HOUR('ANALISE AGENTE'!$J8),MINUTE('ANALISE AGENTE'!$J8),0)),1,IF(OR(TIME(HOUR(KC5),MINUTE(KC5),0)=TIME(HOUR('ANALISE AGENTE'!$D8),MINUTE('ANALISE AGENTE'!$D8),0),TIME(HOUR(KC5),MINUTE(KC5),0)=TIME(HOUR('ANALISE AGENTE'!$E8),MINUTE('ANALISE AGENTE'!$E8),0)),2,IF(OR(TIME(HOUR(KC5),MINUTE(KC5),0)=TIME(HOUR('ANALISE AGENTE'!$F8),MINUTE('ANALISE AGENTE'!$F8),0),TIME(HOUR(KC5),MINUTE(KC5),0)=TIME(HOUR('ANALISE AGENTE'!$G8),MINUTE('ANALISE AGENTE'!$G8),0)),3,IF(OR(TIME(HOUR(KC5),MINUTE(KC5),0)=TIME(HOUR('ANALISE AGENTE'!$H8),MINUTE('ANALISE AGENTE'!$H8),0),TIME(HOUR(KC5),MINUTE(KC5),0)=TIME(HOUR('ANALISE AGENTE'!$I8),MINUTE('ANALISE AGENTE'!$I8),0)),2,0))))</f>
        <v>0</v>
      </c>
      <c r="KD11" s="34">
        <f>IF(OR(TIME(HOUR(KD5),MINUTE(KD5),0)=TIME(HOUR('ANALISE AGENTE'!$C8),MINUTE('ANALISE AGENTE'!$C8),0),TIME(HOUR(KD5),MINUTE(KD5),0)=TIME(HOUR('ANALISE AGENTE'!$J8),MINUTE('ANALISE AGENTE'!$J8),0)),1,IF(OR(TIME(HOUR(KD5),MINUTE(KD5),0)=TIME(HOUR('ANALISE AGENTE'!$D8),MINUTE('ANALISE AGENTE'!$D8),0),TIME(HOUR(KD5),MINUTE(KD5),0)=TIME(HOUR('ANALISE AGENTE'!$E8),MINUTE('ANALISE AGENTE'!$E8),0)),2,IF(OR(TIME(HOUR(KD5),MINUTE(KD5),0)=TIME(HOUR('ANALISE AGENTE'!$F8),MINUTE('ANALISE AGENTE'!$F8),0),TIME(HOUR(KD5),MINUTE(KD5),0)=TIME(HOUR('ANALISE AGENTE'!$G8),MINUTE('ANALISE AGENTE'!$G8),0)),3,IF(OR(TIME(HOUR(KD5),MINUTE(KD5),0)=TIME(HOUR('ANALISE AGENTE'!$H8),MINUTE('ANALISE AGENTE'!$H8),0),TIME(HOUR(KD5),MINUTE(KD5),0)=TIME(HOUR('ANALISE AGENTE'!$I8),MINUTE('ANALISE AGENTE'!$I8),0)),2,0))))</f>
        <v>0</v>
      </c>
      <c r="KE11" s="34">
        <f>IF(OR(TIME(HOUR(KE5),MINUTE(KE5),0)=TIME(HOUR('ANALISE AGENTE'!$C8),MINUTE('ANALISE AGENTE'!$C8),0),TIME(HOUR(KE5),MINUTE(KE5),0)=TIME(HOUR('ANALISE AGENTE'!$J8),MINUTE('ANALISE AGENTE'!$J8),0)),1,IF(OR(TIME(HOUR(KE5),MINUTE(KE5),0)=TIME(HOUR('ANALISE AGENTE'!$D8),MINUTE('ANALISE AGENTE'!$D8),0),TIME(HOUR(KE5),MINUTE(KE5),0)=TIME(HOUR('ANALISE AGENTE'!$E8),MINUTE('ANALISE AGENTE'!$E8),0)),2,IF(OR(TIME(HOUR(KE5),MINUTE(KE5),0)=TIME(HOUR('ANALISE AGENTE'!$F8),MINUTE('ANALISE AGENTE'!$F8),0),TIME(HOUR(KE5),MINUTE(KE5),0)=TIME(HOUR('ANALISE AGENTE'!$G8),MINUTE('ANALISE AGENTE'!$G8),0)),3,IF(OR(TIME(HOUR(KE5),MINUTE(KE5),0)=TIME(HOUR('ANALISE AGENTE'!$H8),MINUTE('ANALISE AGENTE'!$H8),0),TIME(HOUR(KE5),MINUTE(KE5),0)=TIME(HOUR('ANALISE AGENTE'!$I8),MINUTE('ANALISE AGENTE'!$I8),0)),2,0))))</f>
        <v>0</v>
      </c>
      <c r="KF11" s="34">
        <f>IF(OR(TIME(HOUR(KF5),MINUTE(KF5),0)=TIME(HOUR('ANALISE AGENTE'!$C8),MINUTE('ANALISE AGENTE'!$C8),0),TIME(HOUR(KF5),MINUTE(KF5),0)=TIME(HOUR('ANALISE AGENTE'!$J8),MINUTE('ANALISE AGENTE'!$J8),0)),1,IF(OR(TIME(HOUR(KF5),MINUTE(KF5),0)=TIME(HOUR('ANALISE AGENTE'!$D8),MINUTE('ANALISE AGENTE'!$D8),0),TIME(HOUR(KF5),MINUTE(KF5),0)=TIME(HOUR('ANALISE AGENTE'!$E8),MINUTE('ANALISE AGENTE'!$E8),0)),2,IF(OR(TIME(HOUR(KF5),MINUTE(KF5),0)=TIME(HOUR('ANALISE AGENTE'!$F8),MINUTE('ANALISE AGENTE'!$F8),0),TIME(HOUR(KF5),MINUTE(KF5),0)=TIME(HOUR('ANALISE AGENTE'!$G8),MINUTE('ANALISE AGENTE'!$G8),0)),3,IF(OR(TIME(HOUR(KF5),MINUTE(KF5),0)=TIME(HOUR('ANALISE AGENTE'!$H8),MINUTE('ANALISE AGENTE'!$H8),0),TIME(HOUR(KF5),MINUTE(KF5),0)=TIME(HOUR('ANALISE AGENTE'!$I8),MINUTE('ANALISE AGENTE'!$I8),0)),2,0))))</f>
        <v>0</v>
      </c>
      <c r="KG11" s="34">
        <f>IF(OR(TIME(HOUR(KG5),MINUTE(KG5),0)=TIME(HOUR('ANALISE AGENTE'!$C8),MINUTE('ANALISE AGENTE'!$C8),0),TIME(HOUR(KG5),MINUTE(KG5),0)=TIME(HOUR('ANALISE AGENTE'!$J8),MINUTE('ANALISE AGENTE'!$J8),0)),1,IF(OR(TIME(HOUR(KG5),MINUTE(KG5),0)=TIME(HOUR('ANALISE AGENTE'!$D8),MINUTE('ANALISE AGENTE'!$D8),0),TIME(HOUR(KG5),MINUTE(KG5),0)=TIME(HOUR('ANALISE AGENTE'!$E8),MINUTE('ANALISE AGENTE'!$E8),0)),2,IF(OR(TIME(HOUR(KG5),MINUTE(KG5),0)=TIME(HOUR('ANALISE AGENTE'!$F8),MINUTE('ANALISE AGENTE'!$F8),0),TIME(HOUR(KG5),MINUTE(KG5),0)=TIME(HOUR('ANALISE AGENTE'!$G8),MINUTE('ANALISE AGENTE'!$G8),0)),3,IF(OR(TIME(HOUR(KG5),MINUTE(KG5),0)=TIME(HOUR('ANALISE AGENTE'!$H8),MINUTE('ANALISE AGENTE'!$H8),0),TIME(HOUR(KG5),MINUTE(KG5),0)=TIME(HOUR('ANALISE AGENTE'!$I8),MINUTE('ANALISE AGENTE'!$I8),0)),2,0))))</f>
        <v>0</v>
      </c>
      <c r="KH11" s="34">
        <f>IF(OR(TIME(HOUR(KH5),MINUTE(KH5),0)=TIME(HOUR('ANALISE AGENTE'!$C8),MINUTE('ANALISE AGENTE'!$C8),0),TIME(HOUR(KH5),MINUTE(KH5),0)=TIME(HOUR('ANALISE AGENTE'!$J8),MINUTE('ANALISE AGENTE'!$J8),0)),1,IF(OR(TIME(HOUR(KH5),MINUTE(KH5),0)=TIME(HOUR('ANALISE AGENTE'!$D8),MINUTE('ANALISE AGENTE'!$D8),0),TIME(HOUR(KH5),MINUTE(KH5),0)=TIME(HOUR('ANALISE AGENTE'!$E8),MINUTE('ANALISE AGENTE'!$E8),0)),2,IF(OR(TIME(HOUR(KH5),MINUTE(KH5),0)=TIME(HOUR('ANALISE AGENTE'!$F8),MINUTE('ANALISE AGENTE'!$F8),0),TIME(HOUR(KH5),MINUTE(KH5),0)=TIME(HOUR('ANALISE AGENTE'!$G8),MINUTE('ANALISE AGENTE'!$G8),0)),3,IF(OR(TIME(HOUR(KH5),MINUTE(KH5),0)=TIME(HOUR('ANALISE AGENTE'!$H8),MINUTE('ANALISE AGENTE'!$H8),0),TIME(HOUR(KH5),MINUTE(KH5),0)=TIME(HOUR('ANALISE AGENTE'!$I8),MINUTE('ANALISE AGENTE'!$I8),0)),2,0))))</f>
        <v>0</v>
      </c>
      <c r="KI11" s="34">
        <f>IF(OR(TIME(HOUR(KI5),MINUTE(KI5),0)=TIME(HOUR('ANALISE AGENTE'!$C8),MINUTE('ANALISE AGENTE'!$C8),0),TIME(HOUR(KI5),MINUTE(KI5),0)=TIME(HOUR('ANALISE AGENTE'!$J8),MINUTE('ANALISE AGENTE'!$J8),0)),1,IF(OR(TIME(HOUR(KI5),MINUTE(KI5),0)=TIME(HOUR('ANALISE AGENTE'!$D8),MINUTE('ANALISE AGENTE'!$D8),0),TIME(HOUR(KI5),MINUTE(KI5),0)=TIME(HOUR('ANALISE AGENTE'!$E8),MINUTE('ANALISE AGENTE'!$E8),0)),2,IF(OR(TIME(HOUR(KI5),MINUTE(KI5),0)=TIME(HOUR('ANALISE AGENTE'!$F8),MINUTE('ANALISE AGENTE'!$F8),0),TIME(HOUR(KI5),MINUTE(KI5),0)=TIME(HOUR('ANALISE AGENTE'!$G8),MINUTE('ANALISE AGENTE'!$G8),0)),3,IF(OR(TIME(HOUR(KI5),MINUTE(KI5),0)=TIME(HOUR('ANALISE AGENTE'!$H8),MINUTE('ANALISE AGENTE'!$H8),0),TIME(HOUR(KI5),MINUTE(KI5),0)=TIME(HOUR('ANALISE AGENTE'!$I8),MINUTE('ANALISE AGENTE'!$I8),0)),2,0))))</f>
        <v>0</v>
      </c>
      <c r="KJ11" s="34">
        <f>IF(OR(TIME(HOUR(KJ5),MINUTE(KJ5),0)=TIME(HOUR('ANALISE AGENTE'!$C8),MINUTE('ANALISE AGENTE'!$C8),0),TIME(HOUR(KJ5),MINUTE(KJ5),0)=TIME(HOUR('ANALISE AGENTE'!$J8),MINUTE('ANALISE AGENTE'!$J8),0)),1,IF(OR(TIME(HOUR(KJ5),MINUTE(KJ5),0)=TIME(HOUR('ANALISE AGENTE'!$D8),MINUTE('ANALISE AGENTE'!$D8),0),TIME(HOUR(KJ5),MINUTE(KJ5),0)=TIME(HOUR('ANALISE AGENTE'!$E8),MINUTE('ANALISE AGENTE'!$E8),0)),2,IF(OR(TIME(HOUR(KJ5),MINUTE(KJ5),0)=TIME(HOUR('ANALISE AGENTE'!$F8),MINUTE('ANALISE AGENTE'!$F8),0),TIME(HOUR(KJ5),MINUTE(KJ5),0)=TIME(HOUR('ANALISE AGENTE'!$G8),MINUTE('ANALISE AGENTE'!$G8),0)),3,IF(OR(TIME(HOUR(KJ5),MINUTE(KJ5),0)=TIME(HOUR('ANALISE AGENTE'!$H8),MINUTE('ANALISE AGENTE'!$H8),0),TIME(HOUR(KJ5),MINUTE(KJ5),0)=TIME(HOUR('ANALISE AGENTE'!$I8),MINUTE('ANALISE AGENTE'!$I8),0)),2,0))))</f>
        <v>0</v>
      </c>
      <c r="KK11" s="34">
        <f>IF(OR(TIME(HOUR(KK5),MINUTE(KK5),0)=TIME(HOUR('ANALISE AGENTE'!$C8),MINUTE('ANALISE AGENTE'!$C8),0),TIME(HOUR(KK5),MINUTE(KK5),0)=TIME(HOUR('ANALISE AGENTE'!$J8),MINUTE('ANALISE AGENTE'!$J8),0)),1,IF(OR(TIME(HOUR(KK5),MINUTE(KK5),0)=TIME(HOUR('ANALISE AGENTE'!$D8),MINUTE('ANALISE AGENTE'!$D8),0),TIME(HOUR(KK5),MINUTE(KK5),0)=TIME(HOUR('ANALISE AGENTE'!$E8),MINUTE('ANALISE AGENTE'!$E8),0)),2,IF(OR(TIME(HOUR(KK5),MINUTE(KK5),0)=TIME(HOUR('ANALISE AGENTE'!$F8),MINUTE('ANALISE AGENTE'!$F8),0),TIME(HOUR(KK5),MINUTE(KK5),0)=TIME(HOUR('ANALISE AGENTE'!$G8),MINUTE('ANALISE AGENTE'!$G8),0)),3,IF(OR(TIME(HOUR(KK5),MINUTE(KK5),0)=TIME(HOUR('ANALISE AGENTE'!$H8),MINUTE('ANALISE AGENTE'!$H8),0),TIME(HOUR(KK5),MINUTE(KK5),0)=TIME(HOUR('ANALISE AGENTE'!$I8),MINUTE('ANALISE AGENTE'!$I8),0)),2,0))))</f>
        <v>0</v>
      </c>
      <c r="KL11" s="34">
        <f>IF(OR(TIME(HOUR(KL5),MINUTE(KL5),0)=TIME(HOUR('ANALISE AGENTE'!$C8),MINUTE('ANALISE AGENTE'!$C8),0),TIME(HOUR(KL5),MINUTE(KL5),0)=TIME(HOUR('ANALISE AGENTE'!$J8),MINUTE('ANALISE AGENTE'!$J8),0)),1,IF(OR(TIME(HOUR(KL5),MINUTE(KL5),0)=TIME(HOUR('ANALISE AGENTE'!$D8),MINUTE('ANALISE AGENTE'!$D8),0),TIME(HOUR(KL5),MINUTE(KL5),0)=TIME(HOUR('ANALISE AGENTE'!$E8),MINUTE('ANALISE AGENTE'!$E8),0)),2,IF(OR(TIME(HOUR(KL5),MINUTE(KL5),0)=TIME(HOUR('ANALISE AGENTE'!$F8),MINUTE('ANALISE AGENTE'!$F8),0),TIME(HOUR(KL5),MINUTE(KL5),0)=TIME(HOUR('ANALISE AGENTE'!$G8),MINUTE('ANALISE AGENTE'!$G8),0)),3,IF(OR(TIME(HOUR(KL5),MINUTE(KL5),0)=TIME(HOUR('ANALISE AGENTE'!$H8),MINUTE('ANALISE AGENTE'!$H8),0),TIME(HOUR(KL5),MINUTE(KL5),0)=TIME(HOUR('ANALISE AGENTE'!$I8),MINUTE('ANALISE AGENTE'!$I8),0)),2,0))))</f>
        <v>0</v>
      </c>
      <c r="KM11" s="34">
        <f>IF(OR(TIME(HOUR(KM5),MINUTE(KM5),0)=TIME(HOUR('ANALISE AGENTE'!$C8),MINUTE('ANALISE AGENTE'!$C8),0),TIME(HOUR(KM5),MINUTE(KM5),0)=TIME(HOUR('ANALISE AGENTE'!$J8),MINUTE('ANALISE AGENTE'!$J8),0)),1,IF(OR(TIME(HOUR(KM5),MINUTE(KM5),0)=TIME(HOUR('ANALISE AGENTE'!$D8),MINUTE('ANALISE AGENTE'!$D8),0),TIME(HOUR(KM5),MINUTE(KM5),0)=TIME(HOUR('ANALISE AGENTE'!$E8),MINUTE('ANALISE AGENTE'!$E8),0)),2,IF(OR(TIME(HOUR(KM5),MINUTE(KM5),0)=TIME(HOUR('ANALISE AGENTE'!$F8),MINUTE('ANALISE AGENTE'!$F8),0),TIME(HOUR(KM5),MINUTE(KM5),0)=TIME(HOUR('ANALISE AGENTE'!$G8),MINUTE('ANALISE AGENTE'!$G8),0)),3,IF(OR(TIME(HOUR(KM5),MINUTE(KM5),0)=TIME(HOUR('ANALISE AGENTE'!$H8),MINUTE('ANALISE AGENTE'!$H8),0),TIME(HOUR(KM5),MINUTE(KM5),0)=TIME(HOUR('ANALISE AGENTE'!$I8),MINUTE('ANALISE AGENTE'!$I8),0)),2,0))))</f>
        <v>0</v>
      </c>
      <c r="KN11" s="34">
        <f>IF(OR(TIME(HOUR(KN5),MINUTE(KN5),0)=TIME(HOUR('ANALISE AGENTE'!$C8),MINUTE('ANALISE AGENTE'!$C8),0),TIME(HOUR(KN5),MINUTE(KN5),0)=TIME(HOUR('ANALISE AGENTE'!$J8),MINUTE('ANALISE AGENTE'!$J8),0)),1,IF(OR(TIME(HOUR(KN5),MINUTE(KN5),0)=TIME(HOUR('ANALISE AGENTE'!$D8),MINUTE('ANALISE AGENTE'!$D8),0),TIME(HOUR(KN5),MINUTE(KN5),0)=TIME(HOUR('ANALISE AGENTE'!$E8),MINUTE('ANALISE AGENTE'!$E8),0)),2,IF(OR(TIME(HOUR(KN5),MINUTE(KN5),0)=TIME(HOUR('ANALISE AGENTE'!$F8),MINUTE('ANALISE AGENTE'!$F8),0),TIME(HOUR(KN5),MINUTE(KN5),0)=TIME(HOUR('ANALISE AGENTE'!$G8),MINUTE('ANALISE AGENTE'!$G8),0)),3,IF(OR(TIME(HOUR(KN5),MINUTE(KN5),0)=TIME(HOUR('ANALISE AGENTE'!$H8),MINUTE('ANALISE AGENTE'!$H8),0),TIME(HOUR(KN5),MINUTE(KN5),0)=TIME(HOUR('ANALISE AGENTE'!$I8),MINUTE('ANALISE AGENTE'!$I8),0)),2,0))))</f>
        <v>0</v>
      </c>
      <c r="KO11" s="34">
        <f>IF(OR(TIME(HOUR(KO5),MINUTE(KO5),0)=TIME(HOUR('ANALISE AGENTE'!$C8),MINUTE('ANALISE AGENTE'!$C8),0),TIME(HOUR(KO5),MINUTE(KO5),0)=TIME(HOUR('ANALISE AGENTE'!$J8),MINUTE('ANALISE AGENTE'!$J8),0)),1,IF(OR(TIME(HOUR(KO5),MINUTE(KO5),0)=TIME(HOUR('ANALISE AGENTE'!$D8),MINUTE('ANALISE AGENTE'!$D8),0),TIME(HOUR(KO5),MINUTE(KO5),0)=TIME(HOUR('ANALISE AGENTE'!$E8),MINUTE('ANALISE AGENTE'!$E8),0)),2,IF(OR(TIME(HOUR(KO5),MINUTE(KO5),0)=TIME(HOUR('ANALISE AGENTE'!$F8),MINUTE('ANALISE AGENTE'!$F8),0),TIME(HOUR(KO5),MINUTE(KO5),0)=TIME(HOUR('ANALISE AGENTE'!$G8),MINUTE('ANALISE AGENTE'!$G8),0)),3,IF(OR(TIME(HOUR(KO5),MINUTE(KO5),0)=TIME(HOUR('ANALISE AGENTE'!$H8),MINUTE('ANALISE AGENTE'!$H8),0),TIME(HOUR(KO5),MINUTE(KO5),0)=TIME(HOUR('ANALISE AGENTE'!$I8),MINUTE('ANALISE AGENTE'!$I8),0)),2,0))))</f>
        <v>0</v>
      </c>
      <c r="KP11" s="34">
        <f>IF(OR(TIME(HOUR(KP5),MINUTE(KP5),0)=TIME(HOUR('ANALISE AGENTE'!$C8),MINUTE('ANALISE AGENTE'!$C8),0),TIME(HOUR(KP5),MINUTE(KP5),0)=TIME(HOUR('ANALISE AGENTE'!$J8),MINUTE('ANALISE AGENTE'!$J8),0)),1,IF(OR(TIME(HOUR(KP5),MINUTE(KP5),0)=TIME(HOUR('ANALISE AGENTE'!$D8),MINUTE('ANALISE AGENTE'!$D8),0),TIME(HOUR(KP5),MINUTE(KP5),0)=TIME(HOUR('ANALISE AGENTE'!$E8),MINUTE('ANALISE AGENTE'!$E8),0)),2,IF(OR(TIME(HOUR(KP5),MINUTE(KP5),0)=TIME(HOUR('ANALISE AGENTE'!$F8),MINUTE('ANALISE AGENTE'!$F8),0),TIME(HOUR(KP5),MINUTE(KP5),0)=TIME(HOUR('ANALISE AGENTE'!$G8),MINUTE('ANALISE AGENTE'!$G8),0)),3,IF(OR(TIME(HOUR(KP5),MINUTE(KP5),0)=TIME(HOUR('ANALISE AGENTE'!$H8),MINUTE('ANALISE AGENTE'!$H8),0),TIME(HOUR(KP5),MINUTE(KP5),0)=TIME(HOUR('ANALISE AGENTE'!$I8),MINUTE('ANALISE AGENTE'!$I8),0)),2,0))))</f>
        <v>0</v>
      </c>
      <c r="KQ11" s="34">
        <f>IF(OR(TIME(HOUR(KQ5),MINUTE(KQ5),0)=TIME(HOUR('ANALISE AGENTE'!$C8),MINUTE('ANALISE AGENTE'!$C8),0),TIME(HOUR(KQ5),MINUTE(KQ5),0)=TIME(HOUR('ANALISE AGENTE'!$J8),MINUTE('ANALISE AGENTE'!$J8),0)),1,IF(OR(TIME(HOUR(KQ5),MINUTE(KQ5),0)=TIME(HOUR('ANALISE AGENTE'!$D8),MINUTE('ANALISE AGENTE'!$D8),0),TIME(HOUR(KQ5),MINUTE(KQ5),0)=TIME(HOUR('ANALISE AGENTE'!$E8),MINUTE('ANALISE AGENTE'!$E8),0)),2,IF(OR(TIME(HOUR(KQ5),MINUTE(KQ5),0)=TIME(HOUR('ANALISE AGENTE'!$F8),MINUTE('ANALISE AGENTE'!$F8),0),TIME(HOUR(KQ5),MINUTE(KQ5),0)=TIME(HOUR('ANALISE AGENTE'!$G8),MINUTE('ANALISE AGENTE'!$G8),0)),3,IF(OR(TIME(HOUR(KQ5),MINUTE(KQ5),0)=TIME(HOUR('ANALISE AGENTE'!$H8),MINUTE('ANALISE AGENTE'!$H8),0),TIME(HOUR(KQ5),MINUTE(KQ5),0)=TIME(HOUR('ANALISE AGENTE'!$I8),MINUTE('ANALISE AGENTE'!$I8),0)),2,0))))</f>
        <v>0</v>
      </c>
      <c r="KR11" s="34">
        <f>IF(OR(TIME(HOUR(KR5),MINUTE(KR5),0)=TIME(HOUR('ANALISE AGENTE'!$C8),MINUTE('ANALISE AGENTE'!$C8),0),TIME(HOUR(KR5),MINUTE(KR5),0)=TIME(HOUR('ANALISE AGENTE'!$J8),MINUTE('ANALISE AGENTE'!$J8),0)),1,IF(OR(TIME(HOUR(KR5),MINUTE(KR5),0)=TIME(HOUR('ANALISE AGENTE'!$D8),MINUTE('ANALISE AGENTE'!$D8),0),TIME(HOUR(KR5),MINUTE(KR5),0)=TIME(HOUR('ANALISE AGENTE'!$E8),MINUTE('ANALISE AGENTE'!$E8),0)),2,IF(OR(TIME(HOUR(KR5),MINUTE(KR5),0)=TIME(HOUR('ANALISE AGENTE'!$F8),MINUTE('ANALISE AGENTE'!$F8),0),TIME(HOUR(KR5),MINUTE(KR5),0)=TIME(HOUR('ANALISE AGENTE'!$G8),MINUTE('ANALISE AGENTE'!$G8),0)),3,IF(OR(TIME(HOUR(KR5),MINUTE(KR5),0)=TIME(HOUR('ANALISE AGENTE'!$H8),MINUTE('ANALISE AGENTE'!$H8),0),TIME(HOUR(KR5),MINUTE(KR5),0)=TIME(HOUR('ANALISE AGENTE'!$I8),MINUTE('ANALISE AGENTE'!$I8),0)),2,0))))</f>
        <v>0</v>
      </c>
      <c r="KS11" s="34">
        <f>IF(OR(TIME(HOUR(KS5),MINUTE(KS5),0)=TIME(HOUR('ANALISE AGENTE'!$C8),MINUTE('ANALISE AGENTE'!$C8),0),TIME(HOUR(KS5),MINUTE(KS5),0)=TIME(HOUR('ANALISE AGENTE'!$J8),MINUTE('ANALISE AGENTE'!$J8),0)),1,IF(OR(TIME(HOUR(KS5),MINUTE(KS5),0)=TIME(HOUR('ANALISE AGENTE'!$D8),MINUTE('ANALISE AGENTE'!$D8),0),TIME(HOUR(KS5),MINUTE(KS5),0)=TIME(HOUR('ANALISE AGENTE'!$E8),MINUTE('ANALISE AGENTE'!$E8),0)),2,IF(OR(TIME(HOUR(KS5),MINUTE(KS5),0)=TIME(HOUR('ANALISE AGENTE'!$F8),MINUTE('ANALISE AGENTE'!$F8),0),TIME(HOUR(KS5),MINUTE(KS5),0)=TIME(HOUR('ANALISE AGENTE'!$G8),MINUTE('ANALISE AGENTE'!$G8),0)),3,IF(OR(TIME(HOUR(KS5),MINUTE(KS5),0)=TIME(HOUR('ANALISE AGENTE'!$H8),MINUTE('ANALISE AGENTE'!$H8),0),TIME(HOUR(KS5),MINUTE(KS5),0)=TIME(HOUR('ANALISE AGENTE'!$I8),MINUTE('ANALISE AGENTE'!$I8),0)),2,0))))</f>
        <v>0</v>
      </c>
      <c r="KT11" s="34">
        <f>IF(OR(TIME(HOUR(KT5),MINUTE(KT5),0)=TIME(HOUR('ANALISE AGENTE'!$C8),MINUTE('ANALISE AGENTE'!$C8),0),TIME(HOUR(KT5),MINUTE(KT5),0)=TIME(HOUR('ANALISE AGENTE'!$J8),MINUTE('ANALISE AGENTE'!$J8),0)),1,IF(OR(TIME(HOUR(KT5),MINUTE(KT5),0)=TIME(HOUR('ANALISE AGENTE'!$D8),MINUTE('ANALISE AGENTE'!$D8),0),TIME(HOUR(KT5),MINUTE(KT5),0)=TIME(HOUR('ANALISE AGENTE'!$E8),MINUTE('ANALISE AGENTE'!$E8),0)),2,IF(OR(TIME(HOUR(KT5),MINUTE(KT5),0)=TIME(HOUR('ANALISE AGENTE'!$F8),MINUTE('ANALISE AGENTE'!$F8),0),TIME(HOUR(KT5),MINUTE(KT5),0)=TIME(HOUR('ANALISE AGENTE'!$G8),MINUTE('ANALISE AGENTE'!$G8),0)),3,IF(OR(TIME(HOUR(KT5),MINUTE(KT5),0)=TIME(HOUR('ANALISE AGENTE'!$H8),MINUTE('ANALISE AGENTE'!$H8),0),TIME(HOUR(KT5),MINUTE(KT5),0)=TIME(HOUR('ANALISE AGENTE'!$I8),MINUTE('ANALISE AGENTE'!$I8),0)),2,0))))</f>
        <v>0</v>
      </c>
      <c r="KU11" s="34">
        <f>IF(OR(TIME(HOUR(KU5),MINUTE(KU5),0)=TIME(HOUR('ANALISE AGENTE'!$C8),MINUTE('ANALISE AGENTE'!$C8),0),TIME(HOUR(KU5),MINUTE(KU5),0)=TIME(HOUR('ANALISE AGENTE'!$J8),MINUTE('ANALISE AGENTE'!$J8),0)),1,IF(OR(TIME(HOUR(KU5),MINUTE(KU5),0)=TIME(HOUR('ANALISE AGENTE'!$D8),MINUTE('ANALISE AGENTE'!$D8),0),TIME(HOUR(KU5),MINUTE(KU5),0)=TIME(HOUR('ANALISE AGENTE'!$E8),MINUTE('ANALISE AGENTE'!$E8),0)),2,IF(OR(TIME(HOUR(KU5),MINUTE(KU5),0)=TIME(HOUR('ANALISE AGENTE'!$F8),MINUTE('ANALISE AGENTE'!$F8),0),TIME(HOUR(KU5),MINUTE(KU5),0)=TIME(HOUR('ANALISE AGENTE'!$G8),MINUTE('ANALISE AGENTE'!$G8),0)),3,IF(OR(TIME(HOUR(KU5),MINUTE(KU5),0)=TIME(HOUR('ANALISE AGENTE'!$H8),MINUTE('ANALISE AGENTE'!$H8),0),TIME(HOUR(KU5),MINUTE(KU5),0)=TIME(HOUR('ANALISE AGENTE'!$I8),MINUTE('ANALISE AGENTE'!$I8),0)),2,0))))</f>
        <v>0</v>
      </c>
      <c r="KV11" s="34">
        <f>IF(OR(TIME(HOUR(KV5),MINUTE(KV5),0)=TIME(HOUR('ANALISE AGENTE'!$C8),MINUTE('ANALISE AGENTE'!$C8),0),TIME(HOUR(KV5),MINUTE(KV5),0)=TIME(HOUR('ANALISE AGENTE'!$J8),MINUTE('ANALISE AGENTE'!$J8),0)),1,IF(OR(TIME(HOUR(KV5),MINUTE(KV5),0)=TIME(HOUR('ANALISE AGENTE'!$D8),MINUTE('ANALISE AGENTE'!$D8),0),TIME(HOUR(KV5),MINUTE(KV5),0)=TIME(HOUR('ANALISE AGENTE'!$E8),MINUTE('ANALISE AGENTE'!$E8),0)),2,IF(OR(TIME(HOUR(KV5),MINUTE(KV5),0)=TIME(HOUR('ANALISE AGENTE'!$F8),MINUTE('ANALISE AGENTE'!$F8),0),TIME(HOUR(KV5),MINUTE(KV5),0)=TIME(HOUR('ANALISE AGENTE'!$G8),MINUTE('ANALISE AGENTE'!$G8),0)),3,IF(OR(TIME(HOUR(KV5),MINUTE(KV5),0)=TIME(HOUR('ANALISE AGENTE'!$H8),MINUTE('ANALISE AGENTE'!$H8),0),TIME(HOUR(KV5),MINUTE(KV5),0)=TIME(HOUR('ANALISE AGENTE'!$I8),MINUTE('ANALISE AGENTE'!$I8),0)),2,0))))</f>
        <v>0</v>
      </c>
      <c r="KW11" s="34">
        <f>IF(OR(TIME(HOUR(KW5),MINUTE(KW5),0)=TIME(HOUR('ANALISE AGENTE'!$C8),MINUTE('ANALISE AGENTE'!$C8),0),TIME(HOUR(KW5),MINUTE(KW5),0)=TIME(HOUR('ANALISE AGENTE'!$J8),MINUTE('ANALISE AGENTE'!$J8),0)),1,IF(OR(TIME(HOUR(KW5),MINUTE(KW5),0)=TIME(HOUR('ANALISE AGENTE'!$D8),MINUTE('ANALISE AGENTE'!$D8),0),TIME(HOUR(KW5),MINUTE(KW5),0)=TIME(HOUR('ANALISE AGENTE'!$E8),MINUTE('ANALISE AGENTE'!$E8),0)),2,IF(OR(TIME(HOUR(KW5),MINUTE(KW5),0)=TIME(HOUR('ANALISE AGENTE'!$F8),MINUTE('ANALISE AGENTE'!$F8),0),TIME(HOUR(KW5),MINUTE(KW5),0)=TIME(HOUR('ANALISE AGENTE'!$G8),MINUTE('ANALISE AGENTE'!$G8),0)),3,IF(OR(TIME(HOUR(KW5),MINUTE(KW5),0)=TIME(HOUR('ANALISE AGENTE'!$H8),MINUTE('ANALISE AGENTE'!$H8),0),TIME(HOUR(KW5),MINUTE(KW5),0)=TIME(HOUR('ANALISE AGENTE'!$I8),MINUTE('ANALISE AGENTE'!$I8),0)),2,0))))</f>
        <v>0</v>
      </c>
      <c r="KX11" s="34">
        <f>IF(OR(TIME(HOUR(KX5),MINUTE(KX5),0)=TIME(HOUR('ANALISE AGENTE'!$C8),MINUTE('ANALISE AGENTE'!$C8),0),TIME(HOUR(KX5),MINUTE(KX5),0)=TIME(HOUR('ANALISE AGENTE'!$J8),MINUTE('ANALISE AGENTE'!$J8),0)),1,IF(OR(TIME(HOUR(KX5),MINUTE(KX5),0)=TIME(HOUR('ANALISE AGENTE'!$D8),MINUTE('ANALISE AGENTE'!$D8),0),TIME(HOUR(KX5),MINUTE(KX5),0)=TIME(HOUR('ANALISE AGENTE'!$E8),MINUTE('ANALISE AGENTE'!$E8),0)),2,IF(OR(TIME(HOUR(KX5),MINUTE(KX5),0)=TIME(HOUR('ANALISE AGENTE'!$F8),MINUTE('ANALISE AGENTE'!$F8),0),TIME(HOUR(KX5),MINUTE(KX5),0)=TIME(HOUR('ANALISE AGENTE'!$G8),MINUTE('ANALISE AGENTE'!$G8),0)),3,IF(OR(TIME(HOUR(KX5),MINUTE(KX5),0)=TIME(HOUR('ANALISE AGENTE'!$H8),MINUTE('ANALISE AGENTE'!$H8),0),TIME(HOUR(KX5),MINUTE(KX5),0)=TIME(HOUR('ANALISE AGENTE'!$I8),MINUTE('ANALISE AGENTE'!$I8),0)),2,0))))</f>
        <v>0</v>
      </c>
      <c r="KY11" s="34">
        <f>IF(OR(TIME(HOUR(KY5),MINUTE(KY5),0)=TIME(HOUR('ANALISE AGENTE'!$C8),MINUTE('ANALISE AGENTE'!$C8),0),TIME(HOUR(KY5),MINUTE(KY5),0)=TIME(HOUR('ANALISE AGENTE'!$J8),MINUTE('ANALISE AGENTE'!$J8),0)),1,IF(OR(TIME(HOUR(KY5),MINUTE(KY5),0)=TIME(HOUR('ANALISE AGENTE'!$D8),MINUTE('ANALISE AGENTE'!$D8),0),TIME(HOUR(KY5),MINUTE(KY5),0)=TIME(HOUR('ANALISE AGENTE'!$E8),MINUTE('ANALISE AGENTE'!$E8),0)),2,IF(OR(TIME(HOUR(KY5),MINUTE(KY5),0)=TIME(HOUR('ANALISE AGENTE'!$F8),MINUTE('ANALISE AGENTE'!$F8),0),TIME(HOUR(KY5),MINUTE(KY5),0)=TIME(HOUR('ANALISE AGENTE'!$G8),MINUTE('ANALISE AGENTE'!$G8),0)),3,IF(OR(TIME(HOUR(KY5),MINUTE(KY5),0)=TIME(HOUR('ANALISE AGENTE'!$H8),MINUTE('ANALISE AGENTE'!$H8),0),TIME(HOUR(KY5),MINUTE(KY5),0)=TIME(HOUR('ANALISE AGENTE'!$I8),MINUTE('ANALISE AGENTE'!$I8),0)),2,0))))</f>
        <v>0</v>
      </c>
      <c r="KZ11" s="34">
        <f>IF(OR(TIME(HOUR(KZ5),MINUTE(KZ5),0)=TIME(HOUR('ANALISE AGENTE'!$C8),MINUTE('ANALISE AGENTE'!$C8),0),TIME(HOUR(KZ5),MINUTE(KZ5),0)=TIME(HOUR('ANALISE AGENTE'!$J8),MINUTE('ANALISE AGENTE'!$J8),0)),1,IF(OR(TIME(HOUR(KZ5),MINUTE(KZ5),0)=TIME(HOUR('ANALISE AGENTE'!$D8),MINUTE('ANALISE AGENTE'!$D8),0),TIME(HOUR(KZ5),MINUTE(KZ5),0)=TIME(HOUR('ANALISE AGENTE'!$E8),MINUTE('ANALISE AGENTE'!$E8),0)),2,IF(OR(TIME(HOUR(KZ5),MINUTE(KZ5),0)=TIME(HOUR('ANALISE AGENTE'!$F8),MINUTE('ANALISE AGENTE'!$F8),0),TIME(HOUR(KZ5),MINUTE(KZ5),0)=TIME(HOUR('ANALISE AGENTE'!$G8),MINUTE('ANALISE AGENTE'!$G8),0)),3,IF(OR(TIME(HOUR(KZ5),MINUTE(KZ5),0)=TIME(HOUR('ANALISE AGENTE'!$H8),MINUTE('ANALISE AGENTE'!$H8),0),TIME(HOUR(KZ5),MINUTE(KZ5),0)=TIME(HOUR('ANALISE AGENTE'!$I8),MINUTE('ANALISE AGENTE'!$I8),0)),2,0))))</f>
        <v>0</v>
      </c>
      <c r="LA11" s="34">
        <f>IF(OR(TIME(HOUR(LA5),MINUTE(LA5),0)=TIME(HOUR('ANALISE AGENTE'!$C8),MINUTE('ANALISE AGENTE'!$C8),0),TIME(HOUR(LA5),MINUTE(LA5),0)=TIME(HOUR('ANALISE AGENTE'!$J8),MINUTE('ANALISE AGENTE'!$J8),0)),1,IF(OR(TIME(HOUR(LA5),MINUTE(LA5),0)=TIME(HOUR('ANALISE AGENTE'!$D8),MINUTE('ANALISE AGENTE'!$D8),0),TIME(HOUR(LA5),MINUTE(LA5),0)=TIME(HOUR('ANALISE AGENTE'!$E8),MINUTE('ANALISE AGENTE'!$E8),0)),2,IF(OR(TIME(HOUR(LA5),MINUTE(LA5),0)=TIME(HOUR('ANALISE AGENTE'!$F8),MINUTE('ANALISE AGENTE'!$F8),0),TIME(HOUR(LA5),MINUTE(LA5),0)=TIME(HOUR('ANALISE AGENTE'!$G8),MINUTE('ANALISE AGENTE'!$G8),0)),3,IF(OR(TIME(HOUR(LA5),MINUTE(LA5),0)=TIME(HOUR('ANALISE AGENTE'!$H8),MINUTE('ANALISE AGENTE'!$H8),0),TIME(HOUR(LA5),MINUTE(LA5),0)=TIME(HOUR('ANALISE AGENTE'!$I8),MINUTE('ANALISE AGENTE'!$I8),0)),2,0))))</f>
        <v>0</v>
      </c>
      <c r="LB11" s="34">
        <f>IF(OR(TIME(HOUR(LB5),MINUTE(LB5),0)=TIME(HOUR('ANALISE AGENTE'!$C8),MINUTE('ANALISE AGENTE'!$C8),0),TIME(HOUR(LB5),MINUTE(LB5),0)=TIME(HOUR('ANALISE AGENTE'!$J8),MINUTE('ANALISE AGENTE'!$J8),0)),1,IF(OR(TIME(HOUR(LB5),MINUTE(LB5),0)=TIME(HOUR('ANALISE AGENTE'!$D8),MINUTE('ANALISE AGENTE'!$D8),0),TIME(HOUR(LB5),MINUTE(LB5),0)=TIME(HOUR('ANALISE AGENTE'!$E8),MINUTE('ANALISE AGENTE'!$E8),0)),2,IF(OR(TIME(HOUR(LB5),MINUTE(LB5),0)=TIME(HOUR('ANALISE AGENTE'!$F8),MINUTE('ANALISE AGENTE'!$F8),0),TIME(HOUR(LB5),MINUTE(LB5),0)=TIME(HOUR('ANALISE AGENTE'!$G8),MINUTE('ANALISE AGENTE'!$G8),0)),3,IF(OR(TIME(HOUR(LB5),MINUTE(LB5),0)=TIME(HOUR('ANALISE AGENTE'!$H8),MINUTE('ANALISE AGENTE'!$H8),0),TIME(HOUR(LB5),MINUTE(LB5),0)=TIME(HOUR('ANALISE AGENTE'!$I8),MINUTE('ANALISE AGENTE'!$I8),0)),2,0))))</f>
        <v>0</v>
      </c>
      <c r="LC11" s="34">
        <f>IF(OR(TIME(HOUR(LC5),MINUTE(LC5),0)=TIME(HOUR('ANALISE AGENTE'!$C8),MINUTE('ANALISE AGENTE'!$C8),0),TIME(HOUR(LC5),MINUTE(LC5),0)=TIME(HOUR('ANALISE AGENTE'!$J8),MINUTE('ANALISE AGENTE'!$J8),0)),1,IF(OR(TIME(HOUR(LC5),MINUTE(LC5),0)=TIME(HOUR('ANALISE AGENTE'!$D8),MINUTE('ANALISE AGENTE'!$D8),0),TIME(HOUR(LC5),MINUTE(LC5),0)=TIME(HOUR('ANALISE AGENTE'!$E8),MINUTE('ANALISE AGENTE'!$E8),0)),2,IF(OR(TIME(HOUR(LC5),MINUTE(LC5),0)=TIME(HOUR('ANALISE AGENTE'!$F8),MINUTE('ANALISE AGENTE'!$F8),0),TIME(HOUR(LC5),MINUTE(LC5),0)=TIME(HOUR('ANALISE AGENTE'!$G8),MINUTE('ANALISE AGENTE'!$G8),0)),3,IF(OR(TIME(HOUR(LC5),MINUTE(LC5),0)=TIME(HOUR('ANALISE AGENTE'!$H8),MINUTE('ANALISE AGENTE'!$H8),0),TIME(HOUR(LC5),MINUTE(LC5),0)=TIME(HOUR('ANALISE AGENTE'!$I8),MINUTE('ANALISE AGENTE'!$I8),0)),2,0))))</f>
        <v>0</v>
      </c>
      <c r="LD11" s="34">
        <f>IF(OR(TIME(HOUR(LD5),MINUTE(LD5),0)=TIME(HOUR('ANALISE AGENTE'!$C8),MINUTE('ANALISE AGENTE'!$C8),0),TIME(HOUR(LD5),MINUTE(LD5),0)=TIME(HOUR('ANALISE AGENTE'!$J8),MINUTE('ANALISE AGENTE'!$J8),0)),1,IF(OR(TIME(HOUR(LD5),MINUTE(LD5),0)=TIME(HOUR('ANALISE AGENTE'!$D8),MINUTE('ANALISE AGENTE'!$D8),0),TIME(HOUR(LD5),MINUTE(LD5),0)=TIME(HOUR('ANALISE AGENTE'!$E8),MINUTE('ANALISE AGENTE'!$E8),0)),2,IF(OR(TIME(HOUR(LD5),MINUTE(LD5),0)=TIME(HOUR('ANALISE AGENTE'!$F8),MINUTE('ANALISE AGENTE'!$F8),0),TIME(HOUR(LD5),MINUTE(LD5),0)=TIME(HOUR('ANALISE AGENTE'!$G8),MINUTE('ANALISE AGENTE'!$G8),0)),3,IF(OR(TIME(HOUR(LD5),MINUTE(LD5),0)=TIME(HOUR('ANALISE AGENTE'!$H8),MINUTE('ANALISE AGENTE'!$H8),0),TIME(HOUR(LD5),MINUTE(LD5),0)=TIME(HOUR('ANALISE AGENTE'!$I8),MINUTE('ANALISE AGENTE'!$I8),0)),2,0))))</f>
        <v>0</v>
      </c>
      <c r="LE11" s="34">
        <f>IF(OR(TIME(HOUR(LE5),MINUTE(LE5),0)=TIME(HOUR('ANALISE AGENTE'!$C8),MINUTE('ANALISE AGENTE'!$C8),0),TIME(HOUR(LE5),MINUTE(LE5),0)=TIME(HOUR('ANALISE AGENTE'!$J8),MINUTE('ANALISE AGENTE'!$J8),0)),1,IF(OR(TIME(HOUR(LE5),MINUTE(LE5),0)=TIME(HOUR('ANALISE AGENTE'!$D8),MINUTE('ANALISE AGENTE'!$D8),0),TIME(HOUR(LE5),MINUTE(LE5),0)=TIME(HOUR('ANALISE AGENTE'!$E8),MINUTE('ANALISE AGENTE'!$E8),0)),2,IF(OR(TIME(HOUR(LE5),MINUTE(LE5),0)=TIME(HOUR('ANALISE AGENTE'!$F8),MINUTE('ANALISE AGENTE'!$F8),0),TIME(HOUR(LE5),MINUTE(LE5),0)=TIME(HOUR('ANALISE AGENTE'!$G8),MINUTE('ANALISE AGENTE'!$G8),0)),3,IF(OR(TIME(HOUR(LE5),MINUTE(LE5),0)=TIME(HOUR('ANALISE AGENTE'!$H8),MINUTE('ANALISE AGENTE'!$H8),0),TIME(HOUR(LE5),MINUTE(LE5),0)=TIME(HOUR('ANALISE AGENTE'!$I8),MINUTE('ANALISE AGENTE'!$I8),0)),2,0))))</f>
        <v>0</v>
      </c>
      <c r="LF11" s="34">
        <f>IF(OR(TIME(HOUR(LF5),MINUTE(LF5),0)=TIME(HOUR('ANALISE AGENTE'!$C8),MINUTE('ANALISE AGENTE'!$C8),0),TIME(HOUR(LF5),MINUTE(LF5),0)=TIME(HOUR('ANALISE AGENTE'!$J8),MINUTE('ANALISE AGENTE'!$J8),0)),1,IF(OR(TIME(HOUR(LF5),MINUTE(LF5),0)=TIME(HOUR('ANALISE AGENTE'!$D8),MINUTE('ANALISE AGENTE'!$D8),0),TIME(HOUR(LF5),MINUTE(LF5),0)=TIME(HOUR('ANALISE AGENTE'!$E8),MINUTE('ANALISE AGENTE'!$E8),0)),2,IF(OR(TIME(HOUR(LF5),MINUTE(LF5),0)=TIME(HOUR('ANALISE AGENTE'!$F8),MINUTE('ANALISE AGENTE'!$F8),0),TIME(HOUR(LF5),MINUTE(LF5),0)=TIME(HOUR('ANALISE AGENTE'!$G8),MINUTE('ANALISE AGENTE'!$G8),0)),3,IF(OR(TIME(HOUR(LF5),MINUTE(LF5),0)=TIME(HOUR('ANALISE AGENTE'!$H8),MINUTE('ANALISE AGENTE'!$H8),0),TIME(HOUR(LF5),MINUTE(LF5),0)=TIME(HOUR('ANALISE AGENTE'!$I8),MINUTE('ANALISE AGENTE'!$I8),0)),2,0))))</f>
        <v>0</v>
      </c>
      <c r="LG11" s="34">
        <f>IF(OR(TIME(HOUR(LG5),MINUTE(LG5),0)=TIME(HOUR('ANALISE AGENTE'!$C8),MINUTE('ANALISE AGENTE'!$C8),0),TIME(HOUR(LG5),MINUTE(LG5),0)=TIME(HOUR('ANALISE AGENTE'!$J8),MINUTE('ANALISE AGENTE'!$J8),0)),1,IF(OR(TIME(HOUR(LG5),MINUTE(LG5),0)=TIME(HOUR('ANALISE AGENTE'!$D8),MINUTE('ANALISE AGENTE'!$D8),0),TIME(HOUR(LG5),MINUTE(LG5),0)=TIME(HOUR('ANALISE AGENTE'!$E8),MINUTE('ANALISE AGENTE'!$E8),0)),2,IF(OR(TIME(HOUR(LG5),MINUTE(LG5),0)=TIME(HOUR('ANALISE AGENTE'!$F8),MINUTE('ANALISE AGENTE'!$F8),0),TIME(HOUR(LG5),MINUTE(LG5),0)=TIME(HOUR('ANALISE AGENTE'!$G8),MINUTE('ANALISE AGENTE'!$G8),0)),3,IF(OR(TIME(HOUR(LG5),MINUTE(LG5),0)=TIME(HOUR('ANALISE AGENTE'!$H8),MINUTE('ANALISE AGENTE'!$H8),0),TIME(HOUR(LG5),MINUTE(LG5),0)=TIME(HOUR('ANALISE AGENTE'!$I8),MINUTE('ANALISE AGENTE'!$I8),0)),2,0))))</f>
        <v>0</v>
      </c>
      <c r="LH11" s="34">
        <f>IF(OR(TIME(HOUR(LH5),MINUTE(LH5),0)=TIME(HOUR('ANALISE AGENTE'!$C8),MINUTE('ANALISE AGENTE'!$C8),0),TIME(HOUR(LH5),MINUTE(LH5),0)=TIME(HOUR('ANALISE AGENTE'!$J8),MINUTE('ANALISE AGENTE'!$J8),0)),1,IF(OR(TIME(HOUR(LH5),MINUTE(LH5),0)=TIME(HOUR('ANALISE AGENTE'!$D8),MINUTE('ANALISE AGENTE'!$D8),0),TIME(HOUR(LH5),MINUTE(LH5),0)=TIME(HOUR('ANALISE AGENTE'!$E8),MINUTE('ANALISE AGENTE'!$E8),0)),2,IF(OR(TIME(HOUR(LH5),MINUTE(LH5),0)=TIME(HOUR('ANALISE AGENTE'!$F8),MINUTE('ANALISE AGENTE'!$F8),0),TIME(HOUR(LH5),MINUTE(LH5),0)=TIME(HOUR('ANALISE AGENTE'!$G8),MINUTE('ANALISE AGENTE'!$G8),0)),3,IF(OR(TIME(HOUR(LH5),MINUTE(LH5),0)=TIME(HOUR('ANALISE AGENTE'!$H8),MINUTE('ANALISE AGENTE'!$H8),0),TIME(HOUR(LH5),MINUTE(LH5),0)=TIME(HOUR('ANALISE AGENTE'!$I8),MINUTE('ANALISE AGENTE'!$I8),0)),2,0))))</f>
        <v>0</v>
      </c>
      <c r="LI11" s="34">
        <f>IF(OR(TIME(HOUR(LI5),MINUTE(LI5),0)=TIME(HOUR('ANALISE AGENTE'!$C8),MINUTE('ANALISE AGENTE'!$C8),0),TIME(HOUR(LI5),MINUTE(LI5),0)=TIME(HOUR('ANALISE AGENTE'!$J8),MINUTE('ANALISE AGENTE'!$J8),0)),1,IF(OR(TIME(HOUR(LI5),MINUTE(LI5),0)=TIME(HOUR('ANALISE AGENTE'!$D8),MINUTE('ANALISE AGENTE'!$D8),0),TIME(HOUR(LI5),MINUTE(LI5),0)=TIME(HOUR('ANALISE AGENTE'!$E8),MINUTE('ANALISE AGENTE'!$E8),0)),2,IF(OR(TIME(HOUR(LI5),MINUTE(LI5),0)=TIME(HOUR('ANALISE AGENTE'!$F8),MINUTE('ANALISE AGENTE'!$F8),0),TIME(HOUR(LI5),MINUTE(LI5),0)=TIME(HOUR('ANALISE AGENTE'!$G8),MINUTE('ANALISE AGENTE'!$G8),0)),3,IF(OR(TIME(HOUR(LI5),MINUTE(LI5),0)=TIME(HOUR('ANALISE AGENTE'!$H8),MINUTE('ANALISE AGENTE'!$H8),0),TIME(HOUR(LI5),MINUTE(LI5),0)=TIME(HOUR('ANALISE AGENTE'!$I8),MINUTE('ANALISE AGENTE'!$I8),0)),2,0))))</f>
        <v>0</v>
      </c>
      <c r="LJ11" s="34">
        <f>IF(OR(TIME(HOUR(LJ5),MINUTE(LJ5),0)=TIME(HOUR('ANALISE AGENTE'!$C8),MINUTE('ANALISE AGENTE'!$C8),0),TIME(HOUR(LJ5),MINUTE(LJ5),0)=TIME(HOUR('ANALISE AGENTE'!$J8),MINUTE('ANALISE AGENTE'!$J8),0)),1,IF(OR(TIME(HOUR(LJ5),MINUTE(LJ5),0)=TIME(HOUR('ANALISE AGENTE'!$D8),MINUTE('ANALISE AGENTE'!$D8),0),TIME(HOUR(LJ5),MINUTE(LJ5),0)=TIME(HOUR('ANALISE AGENTE'!$E8),MINUTE('ANALISE AGENTE'!$E8),0)),2,IF(OR(TIME(HOUR(LJ5),MINUTE(LJ5),0)=TIME(HOUR('ANALISE AGENTE'!$F8),MINUTE('ANALISE AGENTE'!$F8),0),TIME(HOUR(LJ5),MINUTE(LJ5),0)=TIME(HOUR('ANALISE AGENTE'!$G8),MINUTE('ANALISE AGENTE'!$G8),0)),3,IF(OR(TIME(HOUR(LJ5),MINUTE(LJ5),0)=TIME(HOUR('ANALISE AGENTE'!$H8),MINUTE('ANALISE AGENTE'!$H8),0),TIME(HOUR(LJ5),MINUTE(LJ5),0)=TIME(HOUR('ANALISE AGENTE'!$I8),MINUTE('ANALISE AGENTE'!$I8),0)),2,0))))</f>
        <v>0</v>
      </c>
      <c r="LK11" s="34">
        <f>IF(OR(TIME(HOUR(LK5),MINUTE(LK5),0)=TIME(HOUR('ANALISE AGENTE'!$C8),MINUTE('ANALISE AGENTE'!$C8),0),TIME(HOUR(LK5),MINUTE(LK5),0)=TIME(HOUR('ANALISE AGENTE'!$J8),MINUTE('ANALISE AGENTE'!$J8),0)),1,IF(OR(TIME(HOUR(LK5),MINUTE(LK5),0)=TIME(HOUR('ANALISE AGENTE'!$D8),MINUTE('ANALISE AGENTE'!$D8),0),TIME(HOUR(LK5),MINUTE(LK5),0)=TIME(HOUR('ANALISE AGENTE'!$E8),MINUTE('ANALISE AGENTE'!$E8),0)),2,IF(OR(TIME(HOUR(LK5),MINUTE(LK5),0)=TIME(HOUR('ANALISE AGENTE'!$F8),MINUTE('ANALISE AGENTE'!$F8),0),TIME(HOUR(LK5),MINUTE(LK5),0)=TIME(HOUR('ANALISE AGENTE'!$G8),MINUTE('ANALISE AGENTE'!$G8),0)),3,IF(OR(TIME(HOUR(LK5),MINUTE(LK5),0)=TIME(HOUR('ANALISE AGENTE'!$H8),MINUTE('ANALISE AGENTE'!$H8),0),TIME(HOUR(LK5),MINUTE(LK5),0)=TIME(HOUR('ANALISE AGENTE'!$I8),MINUTE('ANALISE AGENTE'!$I8),0)),2,0))))</f>
        <v>0</v>
      </c>
      <c r="LL11" s="34">
        <f>IF(OR(TIME(HOUR(LL5),MINUTE(LL5),0)=TIME(HOUR('ANALISE AGENTE'!$C8),MINUTE('ANALISE AGENTE'!$C8),0),TIME(HOUR(LL5),MINUTE(LL5),0)=TIME(HOUR('ANALISE AGENTE'!$J8),MINUTE('ANALISE AGENTE'!$J8),0)),1,IF(OR(TIME(HOUR(LL5),MINUTE(LL5),0)=TIME(HOUR('ANALISE AGENTE'!$D8),MINUTE('ANALISE AGENTE'!$D8),0),TIME(HOUR(LL5),MINUTE(LL5),0)=TIME(HOUR('ANALISE AGENTE'!$E8),MINUTE('ANALISE AGENTE'!$E8),0)),2,IF(OR(TIME(HOUR(LL5),MINUTE(LL5),0)=TIME(HOUR('ANALISE AGENTE'!$F8),MINUTE('ANALISE AGENTE'!$F8),0),TIME(HOUR(LL5),MINUTE(LL5),0)=TIME(HOUR('ANALISE AGENTE'!$G8),MINUTE('ANALISE AGENTE'!$G8),0)),3,IF(OR(TIME(HOUR(LL5),MINUTE(LL5),0)=TIME(HOUR('ANALISE AGENTE'!$H8),MINUTE('ANALISE AGENTE'!$H8),0),TIME(HOUR(LL5),MINUTE(LL5),0)=TIME(HOUR('ANALISE AGENTE'!$I8),MINUTE('ANALISE AGENTE'!$I8),0)),2,0))))</f>
        <v>0</v>
      </c>
      <c r="LM11" s="34">
        <f>IF(OR(TIME(HOUR(LM5),MINUTE(LM5),0)=TIME(HOUR('ANALISE AGENTE'!$C8),MINUTE('ANALISE AGENTE'!$C8),0),TIME(HOUR(LM5),MINUTE(LM5),0)=TIME(HOUR('ANALISE AGENTE'!$J8),MINUTE('ANALISE AGENTE'!$J8),0)),1,IF(OR(TIME(HOUR(LM5),MINUTE(LM5),0)=TIME(HOUR('ANALISE AGENTE'!$D8),MINUTE('ANALISE AGENTE'!$D8),0),TIME(HOUR(LM5),MINUTE(LM5),0)=TIME(HOUR('ANALISE AGENTE'!$E8),MINUTE('ANALISE AGENTE'!$E8),0)),2,IF(OR(TIME(HOUR(LM5),MINUTE(LM5),0)=TIME(HOUR('ANALISE AGENTE'!$F8),MINUTE('ANALISE AGENTE'!$F8),0),TIME(HOUR(LM5),MINUTE(LM5),0)=TIME(HOUR('ANALISE AGENTE'!$G8),MINUTE('ANALISE AGENTE'!$G8),0)),3,IF(OR(TIME(HOUR(LM5),MINUTE(LM5),0)=TIME(HOUR('ANALISE AGENTE'!$H8),MINUTE('ANALISE AGENTE'!$H8),0),TIME(HOUR(LM5),MINUTE(LM5),0)=TIME(HOUR('ANALISE AGENTE'!$I8),MINUTE('ANALISE AGENTE'!$I8),0)),2,0))))</f>
        <v>0</v>
      </c>
      <c r="LN11" s="34">
        <f>IF(OR(TIME(HOUR(LN5),MINUTE(LN5),0)=TIME(HOUR('ANALISE AGENTE'!$C8),MINUTE('ANALISE AGENTE'!$C8),0),TIME(HOUR(LN5),MINUTE(LN5),0)=TIME(HOUR('ANALISE AGENTE'!$J8),MINUTE('ANALISE AGENTE'!$J8),0)),1,IF(OR(TIME(HOUR(LN5),MINUTE(LN5),0)=TIME(HOUR('ANALISE AGENTE'!$D8),MINUTE('ANALISE AGENTE'!$D8),0),TIME(HOUR(LN5),MINUTE(LN5),0)=TIME(HOUR('ANALISE AGENTE'!$E8),MINUTE('ANALISE AGENTE'!$E8),0)),2,IF(OR(TIME(HOUR(LN5),MINUTE(LN5),0)=TIME(HOUR('ANALISE AGENTE'!$F8),MINUTE('ANALISE AGENTE'!$F8),0),TIME(HOUR(LN5),MINUTE(LN5),0)=TIME(HOUR('ANALISE AGENTE'!$G8),MINUTE('ANALISE AGENTE'!$G8),0)),3,IF(OR(TIME(HOUR(LN5),MINUTE(LN5),0)=TIME(HOUR('ANALISE AGENTE'!$H8),MINUTE('ANALISE AGENTE'!$H8),0),TIME(HOUR(LN5),MINUTE(LN5),0)=TIME(HOUR('ANALISE AGENTE'!$I8),MINUTE('ANALISE AGENTE'!$I8),0)),2,0))))</f>
        <v>0</v>
      </c>
      <c r="LO11" s="34">
        <f>IF(OR(TIME(HOUR(LO5),MINUTE(LO5),0)=TIME(HOUR('ANALISE AGENTE'!$C8),MINUTE('ANALISE AGENTE'!$C8),0),TIME(HOUR(LO5),MINUTE(LO5),0)=TIME(HOUR('ANALISE AGENTE'!$J8),MINUTE('ANALISE AGENTE'!$J8),0)),1,IF(OR(TIME(HOUR(LO5),MINUTE(LO5),0)=TIME(HOUR('ANALISE AGENTE'!$D8),MINUTE('ANALISE AGENTE'!$D8),0),TIME(HOUR(LO5),MINUTE(LO5),0)=TIME(HOUR('ANALISE AGENTE'!$E8),MINUTE('ANALISE AGENTE'!$E8),0)),2,IF(OR(TIME(HOUR(LO5),MINUTE(LO5),0)=TIME(HOUR('ANALISE AGENTE'!$F8),MINUTE('ANALISE AGENTE'!$F8),0),TIME(HOUR(LO5),MINUTE(LO5),0)=TIME(HOUR('ANALISE AGENTE'!$G8),MINUTE('ANALISE AGENTE'!$G8),0)),3,IF(OR(TIME(HOUR(LO5),MINUTE(LO5),0)=TIME(HOUR('ANALISE AGENTE'!$H8),MINUTE('ANALISE AGENTE'!$H8),0),TIME(HOUR(LO5),MINUTE(LO5),0)=TIME(HOUR('ANALISE AGENTE'!$I8),MINUTE('ANALISE AGENTE'!$I8),0)),2,0))))</f>
        <v>0</v>
      </c>
      <c r="LP11" s="34">
        <f>IF(OR(TIME(HOUR(LP5),MINUTE(LP5),0)=TIME(HOUR('ANALISE AGENTE'!$C8),MINUTE('ANALISE AGENTE'!$C8),0),TIME(HOUR(LP5),MINUTE(LP5),0)=TIME(HOUR('ANALISE AGENTE'!$J8),MINUTE('ANALISE AGENTE'!$J8),0)),1,IF(OR(TIME(HOUR(LP5),MINUTE(LP5),0)=TIME(HOUR('ANALISE AGENTE'!$D8),MINUTE('ANALISE AGENTE'!$D8),0),TIME(HOUR(LP5),MINUTE(LP5),0)=TIME(HOUR('ANALISE AGENTE'!$E8),MINUTE('ANALISE AGENTE'!$E8),0)),2,IF(OR(TIME(HOUR(LP5),MINUTE(LP5),0)=TIME(HOUR('ANALISE AGENTE'!$F8),MINUTE('ANALISE AGENTE'!$F8),0),TIME(HOUR(LP5),MINUTE(LP5),0)=TIME(HOUR('ANALISE AGENTE'!$G8),MINUTE('ANALISE AGENTE'!$G8),0)),3,IF(OR(TIME(HOUR(LP5),MINUTE(LP5),0)=TIME(HOUR('ANALISE AGENTE'!$H8),MINUTE('ANALISE AGENTE'!$H8),0),TIME(HOUR(LP5),MINUTE(LP5),0)=TIME(HOUR('ANALISE AGENTE'!$I8),MINUTE('ANALISE AGENTE'!$I8),0)),2,0))))</f>
        <v>0</v>
      </c>
      <c r="LQ11" s="34">
        <f>IF(OR(TIME(HOUR(LQ5),MINUTE(LQ5),0)=TIME(HOUR('ANALISE AGENTE'!$C8),MINUTE('ANALISE AGENTE'!$C8),0),TIME(HOUR(LQ5),MINUTE(LQ5),0)=TIME(HOUR('ANALISE AGENTE'!$J8),MINUTE('ANALISE AGENTE'!$J8),0)),1,IF(OR(TIME(HOUR(LQ5),MINUTE(LQ5),0)=TIME(HOUR('ANALISE AGENTE'!$D8),MINUTE('ANALISE AGENTE'!$D8),0),TIME(HOUR(LQ5),MINUTE(LQ5),0)=TIME(HOUR('ANALISE AGENTE'!$E8),MINUTE('ANALISE AGENTE'!$E8),0)),2,IF(OR(TIME(HOUR(LQ5),MINUTE(LQ5),0)=TIME(HOUR('ANALISE AGENTE'!$F8),MINUTE('ANALISE AGENTE'!$F8),0),TIME(HOUR(LQ5),MINUTE(LQ5),0)=TIME(HOUR('ANALISE AGENTE'!$G8),MINUTE('ANALISE AGENTE'!$G8),0)),3,IF(OR(TIME(HOUR(LQ5),MINUTE(LQ5),0)=TIME(HOUR('ANALISE AGENTE'!$H8),MINUTE('ANALISE AGENTE'!$H8),0),TIME(HOUR(LQ5),MINUTE(LQ5),0)=TIME(HOUR('ANALISE AGENTE'!$I8),MINUTE('ANALISE AGENTE'!$I8),0)),2,0))))</f>
        <v>0</v>
      </c>
      <c r="LR11" s="34">
        <f>IF(OR(TIME(HOUR(LR5),MINUTE(LR5),0)=TIME(HOUR('ANALISE AGENTE'!$C8),MINUTE('ANALISE AGENTE'!$C8),0),TIME(HOUR(LR5),MINUTE(LR5),0)=TIME(HOUR('ANALISE AGENTE'!$J8),MINUTE('ANALISE AGENTE'!$J8),0)),1,IF(OR(TIME(HOUR(LR5),MINUTE(LR5),0)=TIME(HOUR('ANALISE AGENTE'!$D8),MINUTE('ANALISE AGENTE'!$D8),0),TIME(HOUR(LR5),MINUTE(LR5),0)=TIME(HOUR('ANALISE AGENTE'!$E8),MINUTE('ANALISE AGENTE'!$E8),0)),2,IF(OR(TIME(HOUR(LR5),MINUTE(LR5),0)=TIME(HOUR('ANALISE AGENTE'!$F8),MINUTE('ANALISE AGENTE'!$F8),0),TIME(HOUR(LR5),MINUTE(LR5),0)=TIME(HOUR('ANALISE AGENTE'!$G8),MINUTE('ANALISE AGENTE'!$G8),0)),3,IF(OR(TIME(HOUR(LR5),MINUTE(LR5),0)=TIME(HOUR('ANALISE AGENTE'!$H8),MINUTE('ANALISE AGENTE'!$H8),0),TIME(HOUR(LR5),MINUTE(LR5),0)=TIME(HOUR('ANALISE AGENTE'!$I8),MINUTE('ANALISE AGENTE'!$I8),0)),2,0))))</f>
        <v>0</v>
      </c>
      <c r="LS11" s="34">
        <f>IF(OR(TIME(HOUR(LS5),MINUTE(LS5),0)=TIME(HOUR('ANALISE AGENTE'!$C8),MINUTE('ANALISE AGENTE'!$C8),0),TIME(HOUR(LS5),MINUTE(LS5),0)=TIME(HOUR('ANALISE AGENTE'!$J8),MINUTE('ANALISE AGENTE'!$J8),0)),1,IF(OR(TIME(HOUR(LS5),MINUTE(LS5),0)=TIME(HOUR('ANALISE AGENTE'!$D8),MINUTE('ANALISE AGENTE'!$D8),0),TIME(HOUR(LS5),MINUTE(LS5),0)=TIME(HOUR('ANALISE AGENTE'!$E8),MINUTE('ANALISE AGENTE'!$E8),0)),2,IF(OR(TIME(HOUR(LS5),MINUTE(LS5),0)=TIME(HOUR('ANALISE AGENTE'!$F8),MINUTE('ANALISE AGENTE'!$F8),0),TIME(HOUR(LS5),MINUTE(LS5),0)=TIME(HOUR('ANALISE AGENTE'!$G8),MINUTE('ANALISE AGENTE'!$G8),0)),3,IF(OR(TIME(HOUR(LS5),MINUTE(LS5),0)=TIME(HOUR('ANALISE AGENTE'!$H8),MINUTE('ANALISE AGENTE'!$H8),0),TIME(HOUR(LS5),MINUTE(LS5),0)=TIME(HOUR('ANALISE AGENTE'!$I8),MINUTE('ANALISE AGENTE'!$I8),0)),2,0))))</f>
        <v>0</v>
      </c>
      <c r="LT11" s="34">
        <f>IF(OR(TIME(HOUR(LT5),MINUTE(LT5),0)=TIME(HOUR('ANALISE AGENTE'!$C8),MINUTE('ANALISE AGENTE'!$C8),0),TIME(HOUR(LT5),MINUTE(LT5),0)=TIME(HOUR('ANALISE AGENTE'!$J8),MINUTE('ANALISE AGENTE'!$J8),0)),1,IF(OR(TIME(HOUR(LT5),MINUTE(LT5),0)=TIME(HOUR('ANALISE AGENTE'!$D8),MINUTE('ANALISE AGENTE'!$D8),0),TIME(HOUR(LT5),MINUTE(LT5),0)=TIME(HOUR('ANALISE AGENTE'!$E8),MINUTE('ANALISE AGENTE'!$E8),0)),2,IF(OR(TIME(HOUR(LT5),MINUTE(LT5),0)=TIME(HOUR('ANALISE AGENTE'!$F8),MINUTE('ANALISE AGENTE'!$F8),0),TIME(HOUR(LT5),MINUTE(LT5),0)=TIME(HOUR('ANALISE AGENTE'!$G8),MINUTE('ANALISE AGENTE'!$G8),0)),3,IF(OR(TIME(HOUR(LT5),MINUTE(LT5),0)=TIME(HOUR('ANALISE AGENTE'!$H8),MINUTE('ANALISE AGENTE'!$H8),0),TIME(HOUR(LT5),MINUTE(LT5),0)=TIME(HOUR('ANALISE AGENTE'!$I8),MINUTE('ANALISE AGENTE'!$I8),0)),2,0))))</f>
        <v>0</v>
      </c>
      <c r="LU11" s="34">
        <f>IF(OR(TIME(HOUR(LU5),MINUTE(LU5),0)=TIME(HOUR('ANALISE AGENTE'!$C8),MINUTE('ANALISE AGENTE'!$C8),0),TIME(HOUR(LU5),MINUTE(LU5),0)=TIME(HOUR('ANALISE AGENTE'!$J8),MINUTE('ANALISE AGENTE'!$J8),0)),1,IF(OR(TIME(HOUR(LU5),MINUTE(LU5),0)=TIME(HOUR('ANALISE AGENTE'!$D8),MINUTE('ANALISE AGENTE'!$D8),0),TIME(HOUR(LU5),MINUTE(LU5),0)=TIME(HOUR('ANALISE AGENTE'!$E8),MINUTE('ANALISE AGENTE'!$E8),0)),2,IF(OR(TIME(HOUR(LU5),MINUTE(LU5),0)=TIME(HOUR('ANALISE AGENTE'!$F8),MINUTE('ANALISE AGENTE'!$F8),0),TIME(HOUR(LU5),MINUTE(LU5),0)=TIME(HOUR('ANALISE AGENTE'!$G8),MINUTE('ANALISE AGENTE'!$G8),0)),3,IF(OR(TIME(HOUR(LU5),MINUTE(LU5),0)=TIME(HOUR('ANALISE AGENTE'!$H8),MINUTE('ANALISE AGENTE'!$H8),0),TIME(HOUR(LU5),MINUTE(LU5),0)=TIME(HOUR('ANALISE AGENTE'!$I8),MINUTE('ANALISE AGENTE'!$I8),0)),2,0))))</f>
        <v>0</v>
      </c>
      <c r="LV11" s="34">
        <f>IF(OR(TIME(HOUR(LV5),MINUTE(LV5),0)=TIME(HOUR('ANALISE AGENTE'!$C8),MINUTE('ANALISE AGENTE'!$C8),0),TIME(HOUR(LV5),MINUTE(LV5),0)=TIME(HOUR('ANALISE AGENTE'!$J8),MINUTE('ANALISE AGENTE'!$J8),0)),1,IF(OR(TIME(HOUR(LV5),MINUTE(LV5),0)=TIME(HOUR('ANALISE AGENTE'!$D8),MINUTE('ANALISE AGENTE'!$D8),0),TIME(HOUR(LV5),MINUTE(LV5),0)=TIME(HOUR('ANALISE AGENTE'!$E8),MINUTE('ANALISE AGENTE'!$E8),0)),2,IF(OR(TIME(HOUR(LV5),MINUTE(LV5),0)=TIME(HOUR('ANALISE AGENTE'!$F8),MINUTE('ANALISE AGENTE'!$F8),0),TIME(HOUR(LV5),MINUTE(LV5),0)=TIME(HOUR('ANALISE AGENTE'!$G8),MINUTE('ANALISE AGENTE'!$G8),0)),3,IF(OR(TIME(HOUR(LV5),MINUTE(LV5),0)=TIME(HOUR('ANALISE AGENTE'!$H8),MINUTE('ANALISE AGENTE'!$H8),0),TIME(HOUR(LV5),MINUTE(LV5),0)=TIME(HOUR('ANALISE AGENTE'!$I8),MINUTE('ANALISE AGENTE'!$I8),0)),2,0))))</f>
        <v>0</v>
      </c>
      <c r="LW11" s="34">
        <f>IF(OR(TIME(HOUR(LW5),MINUTE(LW5),0)=TIME(HOUR('ANALISE AGENTE'!$C8),MINUTE('ANALISE AGENTE'!$C8),0),TIME(HOUR(LW5),MINUTE(LW5),0)=TIME(HOUR('ANALISE AGENTE'!$J8),MINUTE('ANALISE AGENTE'!$J8),0)),1,IF(OR(TIME(HOUR(LW5),MINUTE(LW5),0)=TIME(HOUR('ANALISE AGENTE'!$D8),MINUTE('ANALISE AGENTE'!$D8),0),TIME(HOUR(LW5),MINUTE(LW5),0)=TIME(HOUR('ANALISE AGENTE'!$E8),MINUTE('ANALISE AGENTE'!$E8),0)),2,IF(OR(TIME(HOUR(LW5),MINUTE(LW5),0)=TIME(HOUR('ANALISE AGENTE'!$F8),MINUTE('ANALISE AGENTE'!$F8),0),TIME(HOUR(LW5),MINUTE(LW5),0)=TIME(HOUR('ANALISE AGENTE'!$G8),MINUTE('ANALISE AGENTE'!$G8),0)),3,IF(OR(TIME(HOUR(LW5),MINUTE(LW5),0)=TIME(HOUR('ANALISE AGENTE'!$H8),MINUTE('ANALISE AGENTE'!$H8),0),TIME(HOUR(LW5),MINUTE(LW5),0)=TIME(HOUR('ANALISE AGENTE'!$I8),MINUTE('ANALISE AGENTE'!$I8),0)),2,0))))</f>
        <v>0</v>
      </c>
      <c r="LX11" s="34">
        <f>IF(OR(TIME(HOUR(LX5),MINUTE(LX5),0)=TIME(HOUR('ANALISE AGENTE'!$C8),MINUTE('ANALISE AGENTE'!$C8),0),TIME(HOUR(LX5),MINUTE(LX5),0)=TIME(HOUR('ANALISE AGENTE'!$J8),MINUTE('ANALISE AGENTE'!$J8),0)),1,IF(OR(TIME(HOUR(LX5),MINUTE(LX5),0)=TIME(HOUR('ANALISE AGENTE'!$D8),MINUTE('ANALISE AGENTE'!$D8),0),TIME(HOUR(LX5),MINUTE(LX5),0)=TIME(HOUR('ANALISE AGENTE'!$E8),MINUTE('ANALISE AGENTE'!$E8),0)),2,IF(OR(TIME(HOUR(LX5),MINUTE(LX5),0)=TIME(HOUR('ANALISE AGENTE'!$F8),MINUTE('ANALISE AGENTE'!$F8),0),TIME(HOUR(LX5),MINUTE(LX5),0)=TIME(HOUR('ANALISE AGENTE'!$G8),MINUTE('ANALISE AGENTE'!$G8),0)),3,IF(OR(TIME(HOUR(LX5),MINUTE(LX5),0)=TIME(HOUR('ANALISE AGENTE'!$H8),MINUTE('ANALISE AGENTE'!$H8),0),TIME(HOUR(LX5),MINUTE(LX5),0)=TIME(HOUR('ANALISE AGENTE'!$I8),MINUTE('ANALISE AGENTE'!$I8),0)),2,0))))</f>
        <v>0</v>
      </c>
      <c r="LY11" s="34">
        <f>IF(OR(TIME(HOUR(LY5),MINUTE(LY5),0)=TIME(HOUR('ANALISE AGENTE'!$C8),MINUTE('ANALISE AGENTE'!$C8),0),TIME(HOUR(LY5),MINUTE(LY5),0)=TIME(HOUR('ANALISE AGENTE'!$J8),MINUTE('ANALISE AGENTE'!$J8),0)),1,IF(OR(TIME(HOUR(LY5),MINUTE(LY5),0)=TIME(HOUR('ANALISE AGENTE'!$D8),MINUTE('ANALISE AGENTE'!$D8),0),TIME(HOUR(LY5),MINUTE(LY5),0)=TIME(HOUR('ANALISE AGENTE'!$E8),MINUTE('ANALISE AGENTE'!$E8),0)),2,IF(OR(TIME(HOUR(LY5),MINUTE(LY5),0)=TIME(HOUR('ANALISE AGENTE'!$F8),MINUTE('ANALISE AGENTE'!$F8),0),TIME(HOUR(LY5),MINUTE(LY5),0)=TIME(HOUR('ANALISE AGENTE'!$G8),MINUTE('ANALISE AGENTE'!$G8),0)),3,IF(OR(TIME(HOUR(LY5),MINUTE(LY5),0)=TIME(HOUR('ANALISE AGENTE'!$H8),MINUTE('ANALISE AGENTE'!$H8),0),TIME(HOUR(LY5),MINUTE(LY5),0)=TIME(HOUR('ANALISE AGENTE'!$I8),MINUTE('ANALISE AGENTE'!$I8),0)),2,0))))</f>
        <v>0</v>
      </c>
      <c r="LZ11" s="34">
        <f>IF(OR(TIME(HOUR(LZ5),MINUTE(LZ5),0)=TIME(HOUR('ANALISE AGENTE'!$C8),MINUTE('ANALISE AGENTE'!$C8),0),TIME(HOUR(LZ5),MINUTE(LZ5),0)=TIME(HOUR('ANALISE AGENTE'!$J8),MINUTE('ANALISE AGENTE'!$J8),0)),1,IF(OR(TIME(HOUR(LZ5),MINUTE(LZ5),0)=TIME(HOUR('ANALISE AGENTE'!$D8),MINUTE('ANALISE AGENTE'!$D8),0),TIME(HOUR(LZ5),MINUTE(LZ5),0)=TIME(HOUR('ANALISE AGENTE'!$E8),MINUTE('ANALISE AGENTE'!$E8),0)),2,IF(OR(TIME(HOUR(LZ5),MINUTE(LZ5),0)=TIME(HOUR('ANALISE AGENTE'!$F8),MINUTE('ANALISE AGENTE'!$F8),0),TIME(HOUR(LZ5),MINUTE(LZ5),0)=TIME(HOUR('ANALISE AGENTE'!$G8),MINUTE('ANALISE AGENTE'!$G8),0)),3,IF(OR(TIME(HOUR(LZ5),MINUTE(LZ5),0)=TIME(HOUR('ANALISE AGENTE'!$H8),MINUTE('ANALISE AGENTE'!$H8),0),TIME(HOUR(LZ5),MINUTE(LZ5),0)=TIME(HOUR('ANALISE AGENTE'!$I8),MINUTE('ANALISE AGENTE'!$I8),0)),2,0))))</f>
        <v>0</v>
      </c>
      <c r="MA11" s="34">
        <f>IF(OR(TIME(HOUR(MA5),MINUTE(MA5),0)=TIME(HOUR('ANALISE AGENTE'!$C8),MINUTE('ANALISE AGENTE'!$C8),0),TIME(HOUR(MA5),MINUTE(MA5),0)=TIME(HOUR('ANALISE AGENTE'!$J8),MINUTE('ANALISE AGENTE'!$J8),0)),1,IF(OR(TIME(HOUR(MA5),MINUTE(MA5),0)=TIME(HOUR('ANALISE AGENTE'!$D8),MINUTE('ANALISE AGENTE'!$D8),0),TIME(HOUR(MA5),MINUTE(MA5),0)=TIME(HOUR('ANALISE AGENTE'!$E8),MINUTE('ANALISE AGENTE'!$E8),0)),2,IF(OR(TIME(HOUR(MA5),MINUTE(MA5),0)=TIME(HOUR('ANALISE AGENTE'!$F8),MINUTE('ANALISE AGENTE'!$F8),0),TIME(HOUR(MA5),MINUTE(MA5),0)=TIME(HOUR('ANALISE AGENTE'!$G8),MINUTE('ANALISE AGENTE'!$G8),0)),3,IF(OR(TIME(HOUR(MA5),MINUTE(MA5),0)=TIME(HOUR('ANALISE AGENTE'!$H8),MINUTE('ANALISE AGENTE'!$H8),0),TIME(HOUR(MA5),MINUTE(MA5),0)=TIME(HOUR('ANALISE AGENTE'!$I8),MINUTE('ANALISE AGENTE'!$I8),0)),2,0))))</f>
        <v>0</v>
      </c>
      <c r="MB11" s="34">
        <f>IF(OR(TIME(HOUR(MB5),MINUTE(MB5),0)=TIME(HOUR('ANALISE AGENTE'!$C8),MINUTE('ANALISE AGENTE'!$C8),0),TIME(HOUR(MB5),MINUTE(MB5),0)=TIME(HOUR('ANALISE AGENTE'!$J8),MINUTE('ANALISE AGENTE'!$J8),0)),1,IF(OR(TIME(HOUR(MB5),MINUTE(MB5),0)=TIME(HOUR('ANALISE AGENTE'!$D8),MINUTE('ANALISE AGENTE'!$D8),0),TIME(HOUR(MB5),MINUTE(MB5),0)=TIME(HOUR('ANALISE AGENTE'!$E8),MINUTE('ANALISE AGENTE'!$E8),0)),2,IF(OR(TIME(HOUR(MB5),MINUTE(MB5),0)=TIME(HOUR('ANALISE AGENTE'!$F8),MINUTE('ANALISE AGENTE'!$F8),0),TIME(HOUR(MB5),MINUTE(MB5),0)=TIME(HOUR('ANALISE AGENTE'!$G8),MINUTE('ANALISE AGENTE'!$G8),0)),3,IF(OR(TIME(HOUR(MB5),MINUTE(MB5),0)=TIME(HOUR('ANALISE AGENTE'!$H8),MINUTE('ANALISE AGENTE'!$H8),0),TIME(HOUR(MB5),MINUTE(MB5),0)=TIME(HOUR('ANALISE AGENTE'!$I8),MINUTE('ANALISE AGENTE'!$I8),0)),2,0))))</f>
        <v>0</v>
      </c>
      <c r="MC11" s="34">
        <f>IF(OR(TIME(HOUR(MC5),MINUTE(MC5),0)=TIME(HOUR('ANALISE AGENTE'!$C8),MINUTE('ANALISE AGENTE'!$C8),0),TIME(HOUR(MC5),MINUTE(MC5),0)=TIME(HOUR('ANALISE AGENTE'!$J8),MINUTE('ANALISE AGENTE'!$J8),0)),1,IF(OR(TIME(HOUR(MC5),MINUTE(MC5),0)=TIME(HOUR('ANALISE AGENTE'!$D8),MINUTE('ANALISE AGENTE'!$D8),0),TIME(HOUR(MC5),MINUTE(MC5),0)=TIME(HOUR('ANALISE AGENTE'!$E8),MINUTE('ANALISE AGENTE'!$E8),0)),2,IF(OR(TIME(HOUR(MC5),MINUTE(MC5),0)=TIME(HOUR('ANALISE AGENTE'!$F8),MINUTE('ANALISE AGENTE'!$F8),0),TIME(HOUR(MC5),MINUTE(MC5),0)=TIME(HOUR('ANALISE AGENTE'!$G8),MINUTE('ANALISE AGENTE'!$G8),0)),3,IF(OR(TIME(HOUR(MC5),MINUTE(MC5),0)=TIME(HOUR('ANALISE AGENTE'!$H8),MINUTE('ANALISE AGENTE'!$H8),0),TIME(HOUR(MC5),MINUTE(MC5),0)=TIME(HOUR('ANALISE AGENTE'!$I8),MINUTE('ANALISE AGENTE'!$I8),0)),2,0))))</f>
        <v>0</v>
      </c>
      <c r="MD11" s="34">
        <f>IF(OR(TIME(HOUR(MD5),MINUTE(MD5),0)=TIME(HOUR('ANALISE AGENTE'!$C8),MINUTE('ANALISE AGENTE'!$C8),0),TIME(HOUR(MD5),MINUTE(MD5),0)=TIME(HOUR('ANALISE AGENTE'!$J8),MINUTE('ANALISE AGENTE'!$J8),0)),1,IF(OR(TIME(HOUR(MD5),MINUTE(MD5),0)=TIME(HOUR('ANALISE AGENTE'!$D8),MINUTE('ANALISE AGENTE'!$D8),0),TIME(HOUR(MD5),MINUTE(MD5),0)=TIME(HOUR('ANALISE AGENTE'!$E8),MINUTE('ANALISE AGENTE'!$E8),0)),2,IF(OR(TIME(HOUR(MD5),MINUTE(MD5),0)=TIME(HOUR('ANALISE AGENTE'!$F8),MINUTE('ANALISE AGENTE'!$F8),0),TIME(HOUR(MD5),MINUTE(MD5),0)=TIME(HOUR('ANALISE AGENTE'!$G8),MINUTE('ANALISE AGENTE'!$G8),0)),3,IF(OR(TIME(HOUR(MD5),MINUTE(MD5),0)=TIME(HOUR('ANALISE AGENTE'!$H8),MINUTE('ANALISE AGENTE'!$H8),0),TIME(HOUR(MD5),MINUTE(MD5),0)=TIME(HOUR('ANALISE AGENTE'!$I8),MINUTE('ANALISE AGENTE'!$I8),0)),2,0))))</f>
        <v>0</v>
      </c>
      <c r="ME11" s="34">
        <f>IF(OR(TIME(HOUR(ME5),MINUTE(ME5),0)=TIME(HOUR('ANALISE AGENTE'!$C8),MINUTE('ANALISE AGENTE'!$C8),0),TIME(HOUR(ME5),MINUTE(ME5),0)=TIME(HOUR('ANALISE AGENTE'!$J8),MINUTE('ANALISE AGENTE'!$J8),0)),1,IF(OR(TIME(HOUR(ME5),MINUTE(ME5),0)=TIME(HOUR('ANALISE AGENTE'!$D8),MINUTE('ANALISE AGENTE'!$D8),0),TIME(HOUR(ME5),MINUTE(ME5),0)=TIME(HOUR('ANALISE AGENTE'!$E8),MINUTE('ANALISE AGENTE'!$E8),0)),2,IF(OR(TIME(HOUR(ME5),MINUTE(ME5),0)=TIME(HOUR('ANALISE AGENTE'!$F8),MINUTE('ANALISE AGENTE'!$F8),0),TIME(HOUR(ME5),MINUTE(ME5),0)=TIME(HOUR('ANALISE AGENTE'!$G8),MINUTE('ANALISE AGENTE'!$G8),0)),3,IF(OR(TIME(HOUR(ME5),MINUTE(ME5),0)=TIME(HOUR('ANALISE AGENTE'!$H8),MINUTE('ANALISE AGENTE'!$H8),0),TIME(HOUR(ME5),MINUTE(ME5),0)=TIME(HOUR('ANALISE AGENTE'!$I8),MINUTE('ANALISE AGENTE'!$I8),0)),2,0))))</f>
        <v>0</v>
      </c>
      <c r="MF11" s="34">
        <f>IF(OR(TIME(HOUR(MF5),MINUTE(MF5),0)=TIME(HOUR('ANALISE AGENTE'!$C8),MINUTE('ANALISE AGENTE'!$C8),0),TIME(HOUR(MF5),MINUTE(MF5),0)=TIME(HOUR('ANALISE AGENTE'!$J8),MINUTE('ANALISE AGENTE'!$J8),0)),1,IF(OR(TIME(HOUR(MF5),MINUTE(MF5),0)=TIME(HOUR('ANALISE AGENTE'!$D8),MINUTE('ANALISE AGENTE'!$D8),0),TIME(HOUR(MF5),MINUTE(MF5),0)=TIME(HOUR('ANALISE AGENTE'!$E8),MINUTE('ANALISE AGENTE'!$E8),0)),2,IF(OR(TIME(HOUR(MF5),MINUTE(MF5),0)=TIME(HOUR('ANALISE AGENTE'!$F8),MINUTE('ANALISE AGENTE'!$F8),0),TIME(HOUR(MF5),MINUTE(MF5),0)=TIME(HOUR('ANALISE AGENTE'!$G8),MINUTE('ANALISE AGENTE'!$G8),0)),3,IF(OR(TIME(HOUR(MF5),MINUTE(MF5),0)=TIME(HOUR('ANALISE AGENTE'!$H8),MINUTE('ANALISE AGENTE'!$H8),0),TIME(HOUR(MF5),MINUTE(MF5),0)=TIME(HOUR('ANALISE AGENTE'!$I8),MINUTE('ANALISE AGENTE'!$I8),0)),2,0))))</f>
        <v>0</v>
      </c>
      <c r="MG11" s="34">
        <f>IF(OR(TIME(HOUR(MG5),MINUTE(MG5),0)=TIME(HOUR('ANALISE AGENTE'!$C8),MINUTE('ANALISE AGENTE'!$C8),0),TIME(HOUR(MG5),MINUTE(MG5),0)=TIME(HOUR('ANALISE AGENTE'!$J8),MINUTE('ANALISE AGENTE'!$J8),0)),1,IF(OR(TIME(HOUR(MG5),MINUTE(MG5),0)=TIME(HOUR('ANALISE AGENTE'!$D8),MINUTE('ANALISE AGENTE'!$D8),0),TIME(HOUR(MG5),MINUTE(MG5),0)=TIME(HOUR('ANALISE AGENTE'!$E8),MINUTE('ANALISE AGENTE'!$E8),0)),2,IF(OR(TIME(HOUR(MG5),MINUTE(MG5),0)=TIME(HOUR('ANALISE AGENTE'!$F8),MINUTE('ANALISE AGENTE'!$F8),0),TIME(HOUR(MG5),MINUTE(MG5),0)=TIME(HOUR('ANALISE AGENTE'!$G8),MINUTE('ANALISE AGENTE'!$G8),0)),3,IF(OR(TIME(HOUR(MG5),MINUTE(MG5),0)=TIME(HOUR('ANALISE AGENTE'!$H8),MINUTE('ANALISE AGENTE'!$H8),0),TIME(HOUR(MG5),MINUTE(MG5),0)=TIME(HOUR('ANALISE AGENTE'!$I8),MINUTE('ANALISE AGENTE'!$I8),0)),2,0))))</f>
        <v>0</v>
      </c>
      <c r="MH11" s="34">
        <f>IF(OR(TIME(HOUR(MH5),MINUTE(MH5),0)=TIME(HOUR('ANALISE AGENTE'!$C8),MINUTE('ANALISE AGENTE'!$C8),0),TIME(HOUR(MH5),MINUTE(MH5),0)=TIME(HOUR('ANALISE AGENTE'!$J8),MINUTE('ANALISE AGENTE'!$J8),0)),1,IF(OR(TIME(HOUR(MH5),MINUTE(MH5),0)=TIME(HOUR('ANALISE AGENTE'!$D8),MINUTE('ANALISE AGENTE'!$D8),0),TIME(HOUR(MH5),MINUTE(MH5),0)=TIME(HOUR('ANALISE AGENTE'!$E8),MINUTE('ANALISE AGENTE'!$E8),0)),2,IF(OR(TIME(HOUR(MH5),MINUTE(MH5),0)=TIME(HOUR('ANALISE AGENTE'!$F8),MINUTE('ANALISE AGENTE'!$F8),0),TIME(HOUR(MH5),MINUTE(MH5),0)=TIME(HOUR('ANALISE AGENTE'!$G8),MINUTE('ANALISE AGENTE'!$G8),0)),3,IF(OR(TIME(HOUR(MH5),MINUTE(MH5),0)=TIME(HOUR('ANALISE AGENTE'!$H8),MINUTE('ANALISE AGENTE'!$H8),0),TIME(HOUR(MH5),MINUTE(MH5),0)=TIME(HOUR('ANALISE AGENTE'!$I8),MINUTE('ANALISE AGENTE'!$I8),0)),2,0))))</f>
        <v>0</v>
      </c>
      <c r="MI11" s="34">
        <f>IF(OR(TIME(HOUR(MI5),MINUTE(MI5),0)=TIME(HOUR('ANALISE AGENTE'!$C8),MINUTE('ANALISE AGENTE'!$C8),0),TIME(HOUR(MI5),MINUTE(MI5),0)=TIME(HOUR('ANALISE AGENTE'!$J8),MINUTE('ANALISE AGENTE'!$J8),0)),1,IF(OR(TIME(HOUR(MI5),MINUTE(MI5),0)=TIME(HOUR('ANALISE AGENTE'!$D8),MINUTE('ANALISE AGENTE'!$D8),0),TIME(HOUR(MI5),MINUTE(MI5),0)=TIME(HOUR('ANALISE AGENTE'!$E8),MINUTE('ANALISE AGENTE'!$E8),0)),2,IF(OR(TIME(HOUR(MI5),MINUTE(MI5),0)=TIME(HOUR('ANALISE AGENTE'!$F8),MINUTE('ANALISE AGENTE'!$F8),0),TIME(HOUR(MI5),MINUTE(MI5),0)=TIME(HOUR('ANALISE AGENTE'!$G8),MINUTE('ANALISE AGENTE'!$G8),0)),3,IF(OR(TIME(HOUR(MI5),MINUTE(MI5),0)=TIME(HOUR('ANALISE AGENTE'!$H8),MINUTE('ANALISE AGENTE'!$H8),0),TIME(HOUR(MI5),MINUTE(MI5),0)=TIME(HOUR('ANALISE AGENTE'!$I8),MINUTE('ANALISE AGENTE'!$I8),0)),2,0))))</f>
        <v>0</v>
      </c>
      <c r="MJ11" s="34">
        <f>IF(OR(TIME(HOUR(MJ5),MINUTE(MJ5),0)=TIME(HOUR('ANALISE AGENTE'!$C8),MINUTE('ANALISE AGENTE'!$C8),0),TIME(HOUR(MJ5),MINUTE(MJ5),0)=TIME(HOUR('ANALISE AGENTE'!$J8),MINUTE('ANALISE AGENTE'!$J8),0)),1,IF(OR(TIME(HOUR(MJ5),MINUTE(MJ5),0)=TIME(HOUR('ANALISE AGENTE'!$D8),MINUTE('ANALISE AGENTE'!$D8),0),TIME(HOUR(MJ5),MINUTE(MJ5),0)=TIME(HOUR('ANALISE AGENTE'!$E8),MINUTE('ANALISE AGENTE'!$E8),0)),2,IF(OR(TIME(HOUR(MJ5),MINUTE(MJ5),0)=TIME(HOUR('ANALISE AGENTE'!$F8),MINUTE('ANALISE AGENTE'!$F8),0),TIME(HOUR(MJ5),MINUTE(MJ5),0)=TIME(HOUR('ANALISE AGENTE'!$G8),MINUTE('ANALISE AGENTE'!$G8),0)),3,IF(OR(TIME(HOUR(MJ5),MINUTE(MJ5),0)=TIME(HOUR('ANALISE AGENTE'!$H8),MINUTE('ANALISE AGENTE'!$H8),0),TIME(HOUR(MJ5),MINUTE(MJ5),0)=TIME(HOUR('ANALISE AGENTE'!$I8),MINUTE('ANALISE AGENTE'!$I8),0)),2,0))))</f>
        <v>0</v>
      </c>
      <c r="MK11" s="34">
        <f>IF(OR(TIME(HOUR(MK5),MINUTE(MK5),0)=TIME(HOUR('ANALISE AGENTE'!$C8),MINUTE('ANALISE AGENTE'!$C8),0),TIME(HOUR(MK5),MINUTE(MK5),0)=TIME(HOUR('ANALISE AGENTE'!$J8),MINUTE('ANALISE AGENTE'!$J8),0)),1,IF(OR(TIME(HOUR(MK5),MINUTE(MK5),0)=TIME(HOUR('ANALISE AGENTE'!$D8),MINUTE('ANALISE AGENTE'!$D8),0),TIME(HOUR(MK5),MINUTE(MK5),0)=TIME(HOUR('ANALISE AGENTE'!$E8),MINUTE('ANALISE AGENTE'!$E8),0)),2,IF(OR(TIME(HOUR(MK5),MINUTE(MK5),0)=TIME(HOUR('ANALISE AGENTE'!$F8),MINUTE('ANALISE AGENTE'!$F8),0),TIME(HOUR(MK5),MINUTE(MK5),0)=TIME(HOUR('ANALISE AGENTE'!$G8),MINUTE('ANALISE AGENTE'!$G8),0)),3,IF(OR(TIME(HOUR(MK5),MINUTE(MK5),0)=TIME(HOUR('ANALISE AGENTE'!$H8),MINUTE('ANALISE AGENTE'!$H8),0),TIME(HOUR(MK5),MINUTE(MK5),0)=TIME(HOUR('ANALISE AGENTE'!$I8),MINUTE('ANALISE AGENTE'!$I8),0)),2,0))))</f>
        <v>0</v>
      </c>
      <c r="ML11" s="34">
        <f>IF(OR(TIME(HOUR(ML5),MINUTE(ML5),0)=TIME(HOUR('ANALISE AGENTE'!$C8),MINUTE('ANALISE AGENTE'!$C8),0),TIME(HOUR(ML5),MINUTE(ML5),0)=TIME(HOUR('ANALISE AGENTE'!$J8),MINUTE('ANALISE AGENTE'!$J8),0)),1,IF(OR(TIME(HOUR(ML5),MINUTE(ML5),0)=TIME(HOUR('ANALISE AGENTE'!$D8),MINUTE('ANALISE AGENTE'!$D8),0),TIME(HOUR(ML5),MINUTE(ML5),0)=TIME(HOUR('ANALISE AGENTE'!$E8),MINUTE('ANALISE AGENTE'!$E8),0)),2,IF(OR(TIME(HOUR(ML5),MINUTE(ML5),0)=TIME(HOUR('ANALISE AGENTE'!$F8),MINUTE('ANALISE AGENTE'!$F8),0),TIME(HOUR(ML5),MINUTE(ML5),0)=TIME(HOUR('ANALISE AGENTE'!$G8),MINUTE('ANALISE AGENTE'!$G8),0)),3,IF(OR(TIME(HOUR(ML5),MINUTE(ML5),0)=TIME(HOUR('ANALISE AGENTE'!$H8),MINUTE('ANALISE AGENTE'!$H8),0),TIME(HOUR(ML5),MINUTE(ML5),0)=TIME(HOUR('ANALISE AGENTE'!$I8),MINUTE('ANALISE AGENTE'!$I8),0)),2,0))))</f>
        <v>0</v>
      </c>
      <c r="MM11" s="34">
        <f>IF(OR(TIME(HOUR(MM5),MINUTE(MM5),0)=TIME(HOUR('ANALISE AGENTE'!$C8),MINUTE('ANALISE AGENTE'!$C8),0),TIME(HOUR(MM5),MINUTE(MM5),0)=TIME(HOUR('ANALISE AGENTE'!$J8),MINUTE('ANALISE AGENTE'!$J8),0)),1,IF(OR(TIME(HOUR(MM5),MINUTE(MM5),0)=TIME(HOUR('ANALISE AGENTE'!$D8),MINUTE('ANALISE AGENTE'!$D8),0),TIME(HOUR(MM5),MINUTE(MM5),0)=TIME(HOUR('ANALISE AGENTE'!$E8),MINUTE('ANALISE AGENTE'!$E8),0)),2,IF(OR(TIME(HOUR(MM5),MINUTE(MM5),0)=TIME(HOUR('ANALISE AGENTE'!$F8),MINUTE('ANALISE AGENTE'!$F8),0),TIME(HOUR(MM5),MINUTE(MM5),0)=TIME(HOUR('ANALISE AGENTE'!$G8),MINUTE('ANALISE AGENTE'!$G8),0)),3,IF(OR(TIME(HOUR(MM5),MINUTE(MM5),0)=TIME(HOUR('ANALISE AGENTE'!$H8),MINUTE('ANALISE AGENTE'!$H8),0),TIME(HOUR(MM5),MINUTE(MM5),0)=TIME(HOUR('ANALISE AGENTE'!$I8),MINUTE('ANALISE AGENTE'!$I8),0)),2,0))))</f>
        <v>0</v>
      </c>
      <c r="MN11" s="34">
        <f>IF(OR(TIME(HOUR(MN5),MINUTE(MN5),0)=TIME(HOUR('ANALISE AGENTE'!$C8),MINUTE('ANALISE AGENTE'!$C8),0),TIME(HOUR(MN5),MINUTE(MN5),0)=TIME(HOUR('ANALISE AGENTE'!$J8),MINUTE('ANALISE AGENTE'!$J8),0)),1,IF(OR(TIME(HOUR(MN5),MINUTE(MN5),0)=TIME(HOUR('ANALISE AGENTE'!$D8),MINUTE('ANALISE AGENTE'!$D8),0),TIME(HOUR(MN5),MINUTE(MN5),0)=TIME(HOUR('ANALISE AGENTE'!$E8),MINUTE('ANALISE AGENTE'!$E8),0)),2,IF(OR(TIME(HOUR(MN5),MINUTE(MN5),0)=TIME(HOUR('ANALISE AGENTE'!$F8),MINUTE('ANALISE AGENTE'!$F8),0),TIME(HOUR(MN5),MINUTE(MN5),0)=TIME(HOUR('ANALISE AGENTE'!$G8),MINUTE('ANALISE AGENTE'!$G8),0)),3,IF(OR(TIME(HOUR(MN5),MINUTE(MN5),0)=TIME(HOUR('ANALISE AGENTE'!$H8),MINUTE('ANALISE AGENTE'!$H8),0),TIME(HOUR(MN5),MINUTE(MN5),0)=TIME(HOUR('ANALISE AGENTE'!$I8),MINUTE('ANALISE AGENTE'!$I8),0)),2,0))))</f>
        <v>0</v>
      </c>
      <c r="MO11" s="34">
        <f>IF(OR(TIME(HOUR(MO5),MINUTE(MO5),0)=TIME(HOUR('ANALISE AGENTE'!$C8),MINUTE('ANALISE AGENTE'!$C8),0),TIME(HOUR(MO5),MINUTE(MO5),0)=TIME(HOUR('ANALISE AGENTE'!$J8),MINUTE('ANALISE AGENTE'!$J8),0)),1,IF(OR(TIME(HOUR(MO5),MINUTE(MO5),0)=TIME(HOUR('ANALISE AGENTE'!$D8),MINUTE('ANALISE AGENTE'!$D8),0),TIME(HOUR(MO5),MINUTE(MO5),0)=TIME(HOUR('ANALISE AGENTE'!$E8),MINUTE('ANALISE AGENTE'!$E8),0)),2,IF(OR(TIME(HOUR(MO5),MINUTE(MO5),0)=TIME(HOUR('ANALISE AGENTE'!$F8),MINUTE('ANALISE AGENTE'!$F8),0),TIME(HOUR(MO5),MINUTE(MO5),0)=TIME(HOUR('ANALISE AGENTE'!$G8),MINUTE('ANALISE AGENTE'!$G8),0)),3,IF(OR(TIME(HOUR(MO5),MINUTE(MO5),0)=TIME(HOUR('ANALISE AGENTE'!$H8),MINUTE('ANALISE AGENTE'!$H8),0),TIME(HOUR(MO5),MINUTE(MO5),0)=TIME(HOUR('ANALISE AGENTE'!$I8),MINUTE('ANALISE AGENTE'!$I8),0)),2,0))))</f>
        <v>0</v>
      </c>
      <c r="MP11" s="34">
        <f>IF(OR(TIME(HOUR(MP5),MINUTE(MP5),0)=TIME(HOUR('ANALISE AGENTE'!$C8),MINUTE('ANALISE AGENTE'!$C8),0),TIME(HOUR(MP5),MINUTE(MP5),0)=TIME(HOUR('ANALISE AGENTE'!$J8),MINUTE('ANALISE AGENTE'!$J8),0)),1,IF(OR(TIME(HOUR(MP5),MINUTE(MP5),0)=TIME(HOUR('ANALISE AGENTE'!$D8),MINUTE('ANALISE AGENTE'!$D8),0),TIME(HOUR(MP5),MINUTE(MP5),0)=TIME(HOUR('ANALISE AGENTE'!$E8),MINUTE('ANALISE AGENTE'!$E8),0)),2,IF(OR(TIME(HOUR(MP5),MINUTE(MP5),0)=TIME(HOUR('ANALISE AGENTE'!$F8),MINUTE('ANALISE AGENTE'!$F8),0),TIME(HOUR(MP5),MINUTE(MP5),0)=TIME(HOUR('ANALISE AGENTE'!$G8),MINUTE('ANALISE AGENTE'!$G8),0)),3,IF(OR(TIME(HOUR(MP5),MINUTE(MP5),0)=TIME(HOUR('ANALISE AGENTE'!$H8),MINUTE('ANALISE AGENTE'!$H8),0),TIME(HOUR(MP5),MINUTE(MP5),0)=TIME(HOUR('ANALISE AGENTE'!$I8),MINUTE('ANALISE AGENTE'!$I8),0)),2,0))))</f>
        <v>0</v>
      </c>
      <c r="MQ11" s="34">
        <f>IF(OR(TIME(HOUR(MQ5),MINUTE(MQ5),0)=TIME(HOUR('ANALISE AGENTE'!$C8),MINUTE('ANALISE AGENTE'!$C8),0),TIME(HOUR(MQ5),MINUTE(MQ5),0)=TIME(HOUR('ANALISE AGENTE'!$J8),MINUTE('ANALISE AGENTE'!$J8),0)),1,IF(OR(TIME(HOUR(MQ5),MINUTE(MQ5),0)=TIME(HOUR('ANALISE AGENTE'!$D8),MINUTE('ANALISE AGENTE'!$D8),0),TIME(HOUR(MQ5),MINUTE(MQ5),0)=TIME(HOUR('ANALISE AGENTE'!$E8),MINUTE('ANALISE AGENTE'!$E8),0)),2,IF(OR(TIME(HOUR(MQ5),MINUTE(MQ5),0)=TIME(HOUR('ANALISE AGENTE'!$F8),MINUTE('ANALISE AGENTE'!$F8),0),TIME(HOUR(MQ5),MINUTE(MQ5),0)=TIME(HOUR('ANALISE AGENTE'!$G8),MINUTE('ANALISE AGENTE'!$G8),0)),3,IF(OR(TIME(HOUR(MQ5),MINUTE(MQ5),0)=TIME(HOUR('ANALISE AGENTE'!$H8),MINUTE('ANALISE AGENTE'!$H8),0),TIME(HOUR(MQ5),MINUTE(MQ5),0)=TIME(HOUR('ANALISE AGENTE'!$I8),MINUTE('ANALISE AGENTE'!$I8),0)),2,0))))</f>
        <v>0</v>
      </c>
      <c r="MR11" s="34">
        <f>IF(OR(TIME(HOUR(MR5),MINUTE(MR5),0)=TIME(HOUR('ANALISE AGENTE'!$C8),MINUTE('ANALISE AGENTE'!$C8),0),TIME(HOUR(MR5),MINUTE(MR5),0)=TIME(HOUR('ANALISE AGENTE'!$J8),MINUTE('ANALISE AGENTE'!$J8),0)),1,IF(OR(TIME(HOUR(MR5),MINUTE(MR5),0)=TIME(HOUR('ANALISE AGENTE'!$D8),MINUTE('ANALISE AGENTE'!$D8),0),TIME(HOUR(MR5),MINUTE(MR5),0)=TIME(HOUR('ANALISE AGENTE'!$E8),MINUTE('ANALISE AGENTE'!$E8),0)),2,IF(OR(TIME(HOUR(MR5),MINUTE(MR5),0)=TIME(HOUR('ANALISE AGENTE'!$F8),MINUTE('ANALISE AGENTE'!$F8),0),TIME(HOUR(MR5),MINUTE(MR5),0)=TIME(HOUR('ANALISE AGENTE'!$G8),MINUTE('ANALISE AGENTE'!$G8),0)),3,IF(OR(TIME(HOUR(MR5),MINUTE(MR5),0)=TIME(HOUR('ANALISE AGENTE'!$H8),MINUTE('ANALISE AGENTE'!$H8),0),TIME(HOUR(MR5),MINUTE(MR5),0)=TIME(HOUR('ANALISE AGENTE'!$I8),MINUTE('ANALISE AGENTE'!$I8),0)),2,0))))</f>
        <v>0</v>
      </c>
      <c r="MS11" s="34">
        <f>IF(OR(TIME(HOUR(MS5),MINUTE(MS5),0)=TIME(HOUR('ANALISE AGENTE'!$C8),MINUTE('ANALISE AGENTE'!$C8),0),TIME(HOUR(MS5),MINUTE(MS5),0)=TIME(HOUR('ANALISE AGENTE'!$J8),MINUTE('ANALISE AGENTE'!$J8),0)),1,IF(OR(TIME(HOUR(MS5),MINUTE(MS5),0)=TIME(HOUR('ANALISE AGENTE'!$D8),MINUTE('ANALISE AGENTE'!$D8),0),TIME(HOUR(MS5),MINUTE(MS5),0)=TIME(HOUR('ANALISE AGENTE'!$E8),MINUTE('ANALISE AGENTE'!$E8),0)),2,IF(OR(TIME(HOUR(MS5),MINUTE(MS5),0)=TIME(HOUR('ANALISE AGENTE'!$F8),MINUTE('ANALISE AGENTE'!$F8),0),TIME(HOUR(MS5),MINUTE(MS5),0)=TIME(HOUR('ANALISE AGENTE'!$G8),MINUTE('ANALISE AGENTE'!$G8),0)),3,IF(OR(TIME(HOUR(MS5),MINUTE(MS5),0)=TIME(HOUR('ANALISE AGENTE'!$H8),MINUTE('ANALISE AGENTE'!$H8),0),TIME(HOUR(MS5),MINUTE(MS5),0)=TIME(HOUR('ANALISE AGENTE'!$I8),MINUTE('ANALISE AGENTE'!$I8),0)),2,0))))</f>
        <v>0</v>
      </c>
      <c r="MT11" s="34">
        <f>IF(OR(TIME(HOUR(MT5),MINUTE(MT5),0)=TIME(HOUR('ANALISE AGENTE'!$C8),MINUTE('ANALISE AGENTE'!$C8),0),TIME(HOUR(MT5),MINUTE(MT5),0)=TIME(HOUR('ANALISE AGENTE'!$J8),MINUTE('ANALISE AGENTE'!$J8),0)),1,IF(OR(TIME(HOUR(MT5),MINUTE(MT5),0)=TIME(HOUR('ANALISE AGENTE'!$D8),MINUTE('ANALISE AGENTE'!$D8),0),TIME(HOUR(MT5),MINUTE(MT5),0)=TIME(HOUR('ANALISE AGENTE'!$E8),MINUTE('ANALISE AGENTE'!$E8),0)),2,IF(OR(TIME(HOUR(MT5),MINUTE(MT5),0)=TIME(HOUR('ANALISE AGENTE'!$F8),MINUTE('ANALISE AGENTE'!$F8),0),TIME(HOUR(MT5),MINUTE(MT5),0)=TIME(HOUR('ANALISE AGENTE'!$G8),MINUTE('ANALISE AGENTE'!$G8),0)),3,IF(OR(TIME(HOUR(MT5),MINUTE(MT5),0)=TIME(HOUR('ANALISE AGENTE'!$H8),MINUTE('ANALISE AGENTE'!$H8),0),TIME(HOUR(MT5),MINUTE(MT5),0)=TIME(HOUR('ANALISE AGENTE'!$I8),MINUTE('ANALISE AGENTE'!$I8),0)),2,0))))</f>
        <v>0</v>
      </c>
      <c r="MU11" s="34">
        <f>IF(OR(TIME(HOUR(MU5),MINUTE(MU5),0)=TIME(HOUR('ANALISE AGENTE'!$C8),MINUTE('ANALISE AGENTE'!$C8),0),TIME(HOUR(MU5),MINUTE(MU5),0)=TIME(HOUR('ANALISE AGENTE'!$J8),MINUTE('ANALISE AGENTE'!$J8),0)),1,IF(OR(TIME(HOUR(MU5),MINUTE(MU5),0)=TIME(HOUR('ANALISE AGENTE'!$D8),MINUTE('ANALISE AGENTE'!$D8),0),TIME(HOUR(MU5),MINUTE(MU5),0)=TIME(HOUR('ANALISE AGENTE'!$E8),MINUTE('ANALISE AGENTE'!$E8),0)),2,IF(OR(TIME(HOUR(MU5),MINUTE(MU5),0)=TIME(HOUR('ANALISE AGENTE'!$F8),MINUTE('ANALISE AGENTE'!$F8),0),TIME(HOUR(MU5),MINUTE(MU5),0)=TIME(HOUR('ANALISE AGENTE'!$G8),MINUTE('ANALISE AGENTE'!$G8),0)),3,IF(OR(TIME(HOUR(MU5),MINUTE(MU5),0)=TIME(HOUR('ANALISE AGENTE'!$H8),MINUTE('ANALISE AGENTE'!$H8),0),TIME(HOUR(MU5),MINUTE(MU5),0)=TIME(HOUR('ANALISE AGENTE'!$I8),MINUTE('ANALISE AGENTE'!$I8),0)),2,0))))</f>
        <v>0</v>
      </c>
      <c r="MV11" s="34">
        <f>IF(OR(TIME(HOUR(MV5),MINUTE(MV5),0)=TIME(HOUR('ANALISE AGENTE'!$C8),MINUTE('ANALISE AGENTE'!$C8),0),TIME(HOUR(MV5),MINUTE(MV5),0)=TIME(HOUR('ANALISE AGENTE'!$J8),MINUTE('ANALISE AGENTE'!$J8),0)),1,IF(OR(TIME(HOUR(MV5),MINUTE(MV5),0)=TIME(HOUR('ANALISE AGENTE'!$D8),MINUTE('ANALISE AGENTE'!$D8),0),TIME(HOUR(MV5),MINUTE(MV5),0)=TIME(HOUR('ANALISE AGENTE'!$E8),MINUTE('ANALISE AGENTE'!$E8),0)),2,IF(OR(TIME(HOUR(MV5),MINUTE(MV5),0)=TIME(HOUR('ANALISE AGENTE'!$F8),MINUTE('ANALISE AGENTE'!$F8),0),TIME(HOUR(MV5),MINUTE(MV5),0)=TIME(HOUR('ANALISE AGENTE'!$G8),MINUTE('ANALISE AGENTE'!$G8),0)),3,IF(OR(TIME(HOUR(MV5),MINUTE(MV5),0)=TIME(HOUR('ANALISE AGENTE'!$H8),MINUTE('ANALISE AGENTE'!$H8),0),TIME(HOUR(MV5),MINUTE(MV5),0)=TIME(HOUR('ANALISE AGENTE'!$I8),MINUTE('ANALISE AGENTE'!$I8),0)),2,0))))</f>
        <v>0</v>
      </c>
      <c r="MW11" s="34">
        <f>IF(OR(TIME(HOUR(MW5),MINUTE(MW5),0)=TIME(HOUR('ANALISE AGENTE'!$C8),MINUTE('ANALISE AGENTE'!$C8),0),TIME(HOUR(MW5),MINUTE(MW5),0)=TIME(HOUR('ANALISE AGENTE'!$J8),MINUTE('ANALISE AGENTE'!$J8),0)),1,IF(OR(TIME(HOUR(MW5),MINUTE(MW5),0)=TIME(HOUR('ANALISE AGENTE'!$D8),MINUTE('ANALISE AGENTE'!$D8),0),TIME(HOUR(MW5),MINUTE(MW5),0)=TIME(HOUR('ANALISE AGENTE'!$E8),MINUTE('ANALISE AGENTE'!$E8),0)),2,IF(OR(TIME(HOUR(MW5),MINUTE(MW5),0)=TIME(HOUR('ANALISE AGENTE'!$F8),MINUTE('ANALISE AGENTE'!$F8),0),TIME(HOUR(MW5),MINUTE(MW5),0)=TIME(HOUR('ANALISE AGENTE'!$G8),MINUTE('ANALISE AGENTE'!$G8),0)),3,IF(OR(TIME(HOUR(MW5),MINUTE(MW5),0)=TIME(HOUR('ANALISE AGENTE'!$H8),MINUTE('ANALISE AGENTE'!$H8),0),TIME(HOUR(MW5),MINUTE(MW5),0)=TIME(HOUR('ANALISE AGENTE'!$I8),MINUTE('ANALISE AGENTE'!$I8),0)),2,0))))</f>
        <v>0</v>
      </c>
      <c r="MX11" s="34">
        <f>IF(OR(TIME(HOUR(MX5),MINUTE(MX5),0)=TIME(HOUR('ANALISE AGENTE'!$C8),MINUTE('ANALISE AGENTE'!$C8),0),TIME(HOUR(MX5),MINUTE(MX5),0)=TIME(HOUR('ANALISE AGENTE'!$J8),MINUTE('ANALISE AGENTE'!$J8),0)),1,IF(OR(TIME(HOUR(MX5),MINUTE(MX5),0)=TIME(HOUR('ANALISE AGENTE'!$D8),MINUTE('ANALISE AGENTE'!$D8),0),TIME(HOUR(MX5),MINUTE(MX5),0)=TIME(HOUR('ANALISE AGENTE'!$E8),MINUTE('ANALISE AGENTE'!$E8),0)),2,IF(OR(TIME(HOUR(MX5),MINUTE(MX5),0)=TIME(HOUR('ANALISE AGENTE'!$F8),MINUTE('ANALISE AGENTE'!$F8),0),TIME(HOUR(MX5),MINUTE(MX5),0)=TIME(HOUR('ANALISE AGENTE'!$G8),MINUTE('ANALISE AGENTE'!$G8),0)),3,IF(OR(TIME(HOUR(MX5),MINUTE(MX5),0)=TIME(HOUR('ANALISE AGENTE'!$H8),MINUTE('ANALISE AGENTE'!$H8),0),TIME(HOUR(MX5),MINUTE(MX5),0)=TIME(HOUR('ANALISE AGENTE'!$I8),MINUTE('ANALISE AGENTE'!$I8),0)),2,0))))</f>
        <v>0</v>
      </c>
      <c r="MY11" s="34">
        <f>IF(OR(TIME(HOUR(MY5),MINUTE(MY5),0)=TIME(HOUR('ANALISE AGENTE'!$C8),MINUTE('ANALISE AGENTE'!$C8),0),TIME(HOUR(MY5),MINUTE(MY5),0)=TIME(HOUR('ANALISE AGENTE'!$J8),MINUTE('ANALISE AGENTE'!$J8),0)),1,IF(OR(TIME(HOUR(MY5),MINUTE(MY5),0)=TIME(HOUR('ANALISE AGENTE'!$D8),MINUTE('ANALISE AGENTE'!$D8),0),TIME(HOUR(MY5),MINUTE(MY5),0)=TIME(HOUR('ANALISE AGENTE'!$E8),MINUTE('ANALISE AGENTE'!$E8),0)),2,IF(OR(TIME(HOUR(MY5),MINUTE(MY5),0)=TIME(HOUR('ANALISE AGENTE'!$F8),MINUTE('ANALISE AGENTE'!$F8),0),TIME(HOUR(MY5),MINUTE(MY5),0)=TIME(HOUR('ANALISE AGENTE'!$G8),MINUTE('ANALISE AGENTE'!$G8),0)),3,IF(OR(TIME(HOUR(MY5),MINUTE(MY5),0)=TIME(HOUR('ANALISE AGENTE'!$H8),MINUTE('ANALISE AGENTE'!$H8),0),TIME(HOUR(MY5),MINUTE(MY5),0)=TIME(HOUR('ANALISE AGENTE'!$I8),MINUTE('ANALISE AGENTE'!$I8),0)),2,0))))</f>
        <v>0</v>
      </c>
      <c r="MZ11" s="34">
        <f>IF(OR(TIME(HOUR(MZ5),MINUTE(MZ5),0)=TIME(HOUR('ANALISE AGENTE'!$C8),MINUTE('ANALISE AGENTE'!$C8),0),TIME(HOUR(MZ5),MINUTE(MZ5),0)=TIME(HOUR('ANALISE AGENTE'!$J8),MINUTE('ANALISE AGENTE'!$J8),0)),1,IF(OR(TIME(HOUR(MZ5),MINUTE(MZ5),0)=TIME(HOUR('ANALISE AGENTE'!$D8),MINUTE('ANALISE AGENTE'!$D8),0),TIME(HOUR(MZ5),MINUTE(MZ5),0)=TIME(HOUR('ANALISE AGENTE'!$E8),MINUTE('ANALISE AGENTE'!$E8),0)),2,IF(OR(TIME(HOUR(MZ5),MINUTE(MZ5),0)=TIME(HOUR('ANALISE AGENTE'!$F8),MINUTE('ANALISE AGENTE'!$F8),0),TIME(HOUR(MZ5),MINUTE(MZ5),0)=TIME(HOUR('ANALISE AGENTE'!$G8),MINUTE('ANALISE AGENTE'!$G8),0)),3,IF(OR(TIME(HOUR(MZ5),MINUTE(MZ5),0)=TIME(HOUR('ANALISE AGENTE'!$H8),MINUTE('ANALISE AGENTE'!$H8),0),TIME(HOUR(MZ5),MINUTE(MZ5),0)=TIME(HOUR('ANALISE AGENTE'!$I8),MINUTE('ANALISE AGENTE'!$I8),0)),2,0))))</f>
        <v>0</v>
      </c>
      <c r="NA11" s="34">
        <f>IF(OR(TIME(HOUR(NA5),MINUTE(NA5),0)=TIME(HOUR('ANALISE AGENTE'!$C8),MINUTE('ANALISE AGENTE'!$C8),0),TIME(HOUR(NA5),MINUTE(NA5),0)=TIME(HOUR('ANALISE AGENTE'!$J8),MINUTE('ANALISE AGENTE'!$J8),0)),1,IF(OR(TIME(HOUR(NA5),MINUTE(NA5),0)=TIME(HOUR('ANALISE AGENTE'!$D8),MINUTE('ANALISE AGENTE'!$D8),0),TIME(HOUR(NA5),MINUTE(NA5),0)=TIME(HOUR('ANALISE AGENTE'!$E8),MINUTE('ANALISE AGENTE'!$E8),0)),2,IF(OR(TIME(HOUR(NA5),MINUTE(NA5),0)=TIME(HOUR('ANALISE AGENTE'!$F8),MINUTE('ANALISE AGENTE'!$F8),0),TIME(HOUR(NA5),MINUTE(NA5),0)=TIME(HOUR('ANALISE AGENTE'!$G8),MINUTE('ANALISE AGENTE'!$G8),0)),3,IF(OR(TIME(HOUR(NA5),MINUTE(NA5),0)=TIME(HOUR('ANALISE AGENTE'!$H8),MINUTE('ANALISE AGENTE'!$H8),0),TIME(HOUR(NA5),MINUTE(NA5),0)=TIME(HOUR('ANALISE AGENTE'!$I8),MINUTE('ANALISE AGENTE'!$I8),0)),2,0))))</f>
        <v>0</v>
      </c>
      <c r="NB11" s="34">
        <f>IF(OR(TIME(HOUR(NB5),MINUTE(NB5),0)=TIME(HOUR('ANALISE AGENTE'!$C8),MINUTE('ANALISE AGENTE'!$C8),0),TIME(HOUR(NB5),MINUTE(NB5),0)=TIME(HOUR('ANALISE AGENTE'!$J8),MINUTE('ANALISE AGENTE'!$J8),0)),1,IF(OR(TIME(HOUR(NB5),MINUTE(NB5),0)=TIME(HOUR('ANALISE AGENTE'!$D8),MINUTE('ANALISE AGENTE'!$D8),0),TIME(HOUR(NB5),MINUTE(NB5),0)=TIME(HOUR('ANALISE AGENTE'!$E8),MINUTE('ANALISE AGENTE'!$E8),0)),2,IF(OR(TIME(HOUR(NB5),MINUTE(NB5),0)=TIME(HOUR('ANALISE AGENTE'!$F8),MINUTE('ANALISE AGENTE'!$F8),0),TIME(HOUR(NB5),MINUTE(NB5),0)=TIME(HOUR('ANALISE AGENTE'!$G8),MINUTE('ANALISE AGENTE'!$G8),0)),3,IF(OR(TIME(HOUR(NB5),MINUTE(NB5),0)=TIME(HOUR('ANALISE AGENTE'!$H8),MINUTE('ANALISE AGENTE'!$H8),0),TIME(HOUR(NB5),MINUTE(NB5),0)=TIME(HOUR('ANALISE AGENTE'!$I8),MINUTE('ANALISE AGENTE'!$I8),0)),2,0))))</f>
        <v>0</v>
      </c>
      <c r="NC11" s="34">
        <f>IF(OR(TIME(HOUR(NC5),MINUTE(NC5),0)=TIME(HOUR('ANALISE AGENTE'!$C8),MINUTE('ANALISE AGENTE'!$C8),0),TIME(HOUR(NC5),MINUTE(NC5),0)=TIME(HOUR('ANALISE AGENTE'!$J8),MINUTE('ANALISE AGENTE'!$J8),0)),1,IF(OR(TIME(HOUR(NC5),MINUTE(NC5),0)=TIME(HOUR('ANALISE AGENTE'!$D8),MINUTE('ANALISE AGENTE'!$D8),0),TIME(HOUR(NC5),MINUTE(NC5),0)=TIME(HOUR('ANALISE AGENTE'!$E8),MINUTE('ANALISE AGENTE'!$E8),0)),2,IF(OR(TIME(HOUR(NC5),MINUTE(NC5),0)=TIME(HOUR('ANALISE AGENTE'!$F8),MINUTE('ANALISE AGENTE'!$F8),0),TIME(HOUR(NC5),MINUTE(NC5),0)=TIME(HOUR('ANALISE AGENTE'!$G8),MINUTE('ANALISE AGENTE'!$G8),0)),3,IF(OR(TIME(HOUR(NC5),MINUTE(NC5),0)=TIME(HOUR('ANALISE AGENTE'!$H8),MINUTE('ANALISE AGENTE'!$H8),0),TIME(HOUR(NC5),MINUTE(NC5),0)=TIME(HOUR('ANALISE AGENTE'!$I8),MINUTE('ANALISE AGENTE'!$I8),0)),2,0))))</f>
        <v>0</v>
      </c>
      <c r="ND11" s="34">
        <f>IF(OR(TIME(HOUR(ND5),MINUTE(ND5),0)=TIME(HOUR('ANALISE AGENTE'!$C8),MINUTE('ANALISE AGENTE'!$C8),0),TIME(HOUR(ND5),MINUTE(ND5),0)=TIME(HOUR('ANALISE AGENTE'!$J8),MINUTE('ANALISE AGENTE'!$J8),0)),1,IF(OR(TIME(HOUR(ND5),MINUTE(ND5),0)=TIME(HOUR('ANALISE AGENTE'!$D8),MINUTE('ANALISE AGENTE'!$D8),0),TIME(HOUR(ND5),MINUTE(ND5),0)=TIME(HOUR('ANALISE AGENTE'!$E8),MINUTE('ANALISE AGENTE'!$E8),0)),2,IF(OR(TIME(HOUR(ND5),MINUTE(ND5),0)=TIME(HOUR('ANALISE AGENTE'!$F8),MINUTE('ANALISE AGENTE'!$F8),0),TIME(HOUR(ND5),MINUTE(ND5),0)=TIME(HOUR('ANALISE AGENTE'!$G8),MINUTE('ANALISE AGENTE'!$G8),0)),3,IF(OR(TIME(HOUR(ND5),MINUTE(ND5),0)=TIME(HOUR('ANALISE AGENTE'!$H8),MINUTE('ANALISE AGENTE'!$H8),0),TIME(HOUR(ND5),MINUTE(ND5),0)=TIME(HOUR('ANALISE AGENTE'!$I8),MINUTE('ANALISE AGENTE'!$I8),0)),2,0))))</f>
        <v>0</v>
      </c>
      <c r="NE11" s="34">
        <f>IF(OR(TIME(HOUR(NE5),MINUTE(NE5),0)=TIME(HOUR('ANALISE AGENTE'!$C8),MINUTE('ANALISE AGENTE'!$C8),0),TIME(HOUR(NE5),MINUTE(NE5),0)=TIME(HOUR('ANALISE AGENTE'!$J8),MINUTE('ANALISE AGENTE'!$J8),0)),1,IF(OR(TIME(HOUR(NE5),MINUTE(NE5),0)=TIME(HOUR('ANALISE AGENTE'!$D8),MINUTE('ANALISE AGENTE'!$D8),0),TIME(HOUR(NE5),MINUTE(NE5),0)=TIME(HOUR('ANALISE AGENTE'!$E8),MINUTE('ANALISE AGENTE'!$E8),0)),2,IF(OR(TIME(HOUR(NE5),MINUTE(NE5),0)=TIME(HOUR('ANALISE AGENTE'!$F8),MINUTE('ANALISE AGENTE'!$F8),0),TIME(HOUR(NE5),MINUTE(NE5),0)=TIME(HOUR('ANALISE AGENTE'!$G8),MINUTE('ANALISE AGENTE'!$G8),0)),3,IF(OR(TIME(HOUR(NE5),MINUTE(NE5),0)=TIME(HOUR('ANALISE AGENTE'!$H8),MINUTE('ANALISE AGENTE'!$H8),0),TIME(HOUR(NE5),MINUTE(NE5),0)=TIME(HOUR('ANALISE AGENTE'!$I8),MINUTE('ANALISE AGENTE'!$I8),0)),2,0))))</f>
        <v>0</v>
      </c>
      <c r="NF11" s="34">
        <f>IF(OR(TIME(HOUR(NF5),MINUTE(NF5),0)=TIME(HOUR('ANALISE AGENTE'!$C8),MINUTE('ANALISE AGENTE'!$C8),0),TIME(HOUR(NF5),MINUTE(NF5),0)=TIME(HOUR('ANALISE AGENTE'!$J8),MINUTE('ANALISE AGENTE'!$J8),0)),1,IF(OR(TIME(HOUR(NF5),MINUTE(NF5),0)=TIME(HOUR('ANALISE AGENTE'!$D8),MINUTE('ANALISE AGENTE'!$D8),0),TIME(HOUR(NF5),MINUTE(NF5),0)=TIME(HOUR('ANALISE AGENTE'!$E8),MINUTE('ANALISE AGENTE'!$E8),0)),2,IF(OR(TIME(HOUR(NF5),MINUTE(NF5),0)=TIME(HOUR('ANALISE AGENTE'!$F8),MINUTE('ANALISE AGENTE'!$F8),0),TIME(HOUR(NF5),MINUTE(NF5),0)=TIME(HOUR('ANALISE AGENTE'!$G8),MINUTE('ANALISE AGENTE'!$G8),0)),3,IF(OR(TIME(HOUR(NF5),MINUTE(NF5),0)=TIME(HOUR('ANALISE AGENTE'!$H8),MINUTE('ANALISE AGENTE'!$H8),0),TIME(HOUR(NF5),MINUTE(NF5),0)=TIME(HOUR('ANALISE AGENTE'!$I8),MINUTE('ANALISE AGENTE'!$I8),0)),2,0))))</f>
        <v>0</v>
      </c>
      <c r="NG11" s="34">
        <f>IF(OR(TIME(HOUR(NG5),MINUTE(NG5),0)=TIME(HOUR('ANALISE AGENTE'!$C8),MINUTE('ANALISE AGENTE'!$C8),0),TIME(HOUR(NG5),MINUTE(NG5),0)=TIME(HOUR('ANALISE AGENTE'!$J8),MINUTE('ANALISE AGENTE'!$J8),0)),1,IF(OR(TIME(HOUR(NG5),MINUTE(NG5),0)=TIME(HOUR('ANALISE AGENTE'!$D8),MINUTE('ANALISE AGENTE'!$D8),0),TIME(HOUR(NG5),MINUTE(NG5),0)=TIME(HOUR('ANALISE AGENTE'!$E8),MINUTE('ANALISE AGENTE'!$E8),0)),2,IF(OR(TIME(HOUR(NG5),MINUTE(NG5),0)=TIME(HOUR('ANALISE AGENTE'!$F8),MINUTE('ANALISE AGENTE'!$F8),0),TIME(HOUR(NG5),MINUTE(NG5),0)=TIME(HOUR('ANALISE AGENTE'!$G8),MINUTE('ANALISE AGENTE'!$G8),0)),3,IF(OR(TIME(HOUR(NG5),MINUTE(NG5),0)=TIME(HOUR('ANALISE AGENTE'!$H8),MINUTE('ANALISE AGENTE'!$H8),0),TIME(HOUR(NG5),MINUTE(NG5),0)=TIME(HOUR('ANALISE AGENTE'!$I8),MINUTE('ANALISE AGENTE'!$I8),0)),2,0))))</f>
        <v>0</v>
      </c>
      <c r="NH11" s="34">
        <f>IF(OR(TIME(HOUR(NH5),MINUTE(NH5),0)=TIME(HOUR('ANALISE AGENTE'!$C8),MINUTE('ANALISE AGENTE'!$C8),0),TIME(HOUR(NH5),MINUTE(NH5),0)=TIME(HOUR('ANALISE AGENTE'!$J8),MINUTE('ANALISE AGENTE'!$J8),0)),1,IF(OR(TIME(HOUR(NH5),MINUTE(NH5),0)=TIME(HOUR('ANALISE AGENTE'!$D8),MINUTE('ANALISE AGENTE'!$D8),0),TIME(HOUR(NH5),MINUTE(NH5),0)=TIME(HOUR('ANALISE AGENTE'!$E8),MINUTE('ANALISE AGENTE'!$E8),0)),2,IF(OR(TIME(HOUR(NH5),MINUTE(NH5),0)=TIME(HOUR('ANALISE AGENTE'!$F8),MINUTE('ANALISE AGENTE'!$F8),0),TIME(HOUR(NH5),MINUTE(NH5),0)=TIME(HOUR('ANALISE AGENTE'!$G8),MINUTE('ANALISE AGENTE'!$G8),0)),3,IF(OR(TIME(HOUR(NH5),MINUTE(NH5),0)=TIME(HOUR('ANALISE AGENTE'!$H8),MINUTE('ANALISE AGENTE'!$H8),0),TIME(HOUR(NH5),MINUTE(NH5),0)=TIME(HOUR('ANALISE AGENTE'!$I8),MINUTE('ANALISE AGENTE'!$I8),0)),2,0))))</f>
        <v>0</v>
      </c>
      <c r="NI11" s="34">
        <f>IF(OR(TIME(HOUR(NI5),MINUTE(NI5),0)=TIME(HOUR('ANALISE AGENTE'!$C8),MINUTE('ANALISE AGENTE'!$C8),0),TIME(HOUR(NI5),MINUTE(NI5),0)=TIME(HOUR('ANALISE AGENTE'!$J8),MINUTE('ANALISE AGENTE'!$J8),0)),1,IF(OR(TIME(HOUR(NI5),MINUTE(NI5),0)=TIME(HOUR('ANALISE AGENTE'!$D8),MINUTE('ANALISE AGENTE'!$D8),0),TIME(HOUR(NI5),MINUTE(NI5),0)=TIME(HOUR('ANALISE AGENTE'!$E8),MINUTE('ANALISE AGENTE'!$E8),0)),2,IF(OR(TIME(HOUR(NI5),MINUTE(NI5),0)=TIME(HOUR('ANALISE AGENTE'!$F8),MINUTE('ANALISE AGENTE'!$F8),0),TIME(HOUR(NI5),MINUTE(NI5),0)=TIME(HOUR('ANALISE AGENTE'!$G8),MINUTE('ANALISE AGENTE'!$G8),0)),3,IF(OR(TIME(HOUR(NI5),MINUTE(NI5),0)=TIME(HOUR('ANALISE AGENTE'!$H8),MINUTE('ANALISE AGENTE'!$H8),0),TIME(HOUR(NI5),MINUTE(NI5),0)=TIME(HOUR('ANALISE AGENTE'!$I8),MINUTE('ANALISE AGENTE'!$I8),0)),2,0))))</f>
        <v>0</v>
      </c>
      <c r="NJ11" s="34">
        <f>IF(OR(TIME(HOUR(NJ5),MINUTE(NJ5),0)=TIME(HOUR('ANALISE AGENTE'!$C8),MINUTE('ANALISE AGENTE'!$C8),0),TIME(HOUR(NJ5),MINUTE(NJ5),0)=TIME(HOUR('ANALISE AGENTE'!$J8),MINUTE('ANALISE AGENTE'!$J8),0)),1,IF(OR(TIME(HOUR(NJ5),MINUTE(NJ5),0)=TIME(HOUR('ANALISE AGENTE'!$D8),MINUTE('ANALISE AGENTE'!$D8),0),TIME(HOUR(NJ5),MINUTE(NJ5),0)=TIME(HOUR('ANALISE AGENTE'!$E8),MINUTE('ANALISE AGENTE'!$E8),0)),2,IF(OR(TIME(HOUR(NJ5),MINUTE(NJ5),0)=TIME(HOUR('ANALISE AGENTE'!$F8),MINUTE('ANALISE AGENTE'!$F8),0),TIME(HOUR(NJ5),MINUTE(NJ5),0)=TIME(HOUR('ANALISE AGENTE'!$G8),MINUTE('ANALISE AGENTE'!$G8),0)),3,IF(OR(TIME(HOUR(NJ5),MINUTE(NJ5),0)=TIME(HOUR('ANALISE AGENTE'!$H8),MINUTE('ANALISE AGENTE'!$H8),0),TIME(HOUR(NJ5),MINUTE(NJ5),0)=TIME(HOUR('ANALISE AGENTE'!$I8),MINUTE('ANALISE AGENTE'!$I8),0)),2,0))))</f>
        <v>0</v>
      </c>
      <c r="NK11" s="34">
        <f>IF(OR(TIME(HOUR(NK5),MINUTE(NK5),0)=TIME(HOUR('ANALISE AGENTE'!$C8),MINUTE('ANALISE AGENTE'!$C8),0),TIME(HOUR(NK5),MINUTE(NK5),0)=TIME(HOUR('ANALISE AGENTE'!$J8),MINUTE('ANALISE AGENTE'!$J8),0)),1,IF(OR(TIME(HOUR(NK5),MINUTE(NK5),0)=TIME(HOUR('ANALISE AGENTE'!$D8),MINUTE('ANALISE AGENTE'!$D8),0),TIME(HOUR(NK5),MINUTE(NK5),0)=TIME(HOUR('ANALISE AGENTE'!$E8),MINUTE('ANALISE AGENTE'!$E8),0)),2,IF(OR(TIME(HOUR(NK5),MINUTE(NK5),0)=TIME(HOUR('ANALISE AGENTE'!$F8),MINUTE('ANALISE AGENTE'!$F8),0),TIME(HOUR(NK5),MINUTE(NK5),0)=TIME(HOUR('ANALISE AGENTE'!$G8),MINUTE('ANALISE AGENTE'!$G8),0)),3,IF(OR(TIME(HOUR(NK5),MINUTE(NK5),0)=TIME(HOUR('ANALISE AGENTE'!$H8),MINUTE('ANALISE AGENTE'!$H8),0),TIME(HOUR(NK5),MINUTE(NK5),0)=TIME(HOUR('ANALISE AGENTE'!$I8),MINUTE('ANALISE AGENTE'!$I8),0)),2,0))))</f>
        <v>0</v>
      </c>
      <c r="NL11" s="34">
        <f>IF(OR(TIME(HOUR(NL5),MINUTE(NL5),0)=TIME(HOUR('ANALISE AGENTE'!$C8),MINUTE('ANALISE AGENTE'!$C8),0),TIME(HOUR(NL5),MINUTE(NL5),0)=TIME(HOUR('ANALISE AGENTE'!$J8),MINUTE('ANALISE AGENTE'!$J8),0)),1,IF(OR(TIME(HOUR(NL5),MINUTE(NL5),0)=TIME(HOUR('ANALISE AGENTE'!$D8),MINUTE('ANALISE AGENTE'!$D8),0),TIME(HOUR(NL5),MINUTE(NL5),0)=TIME(HOUR('ANALISE AGENTE'!$E8),MINUTE('ANALISE AGENTE'!$E8),0)),2,IF(OR(TIME(HOUR(NL5),MINUTE(NL5),0)=TIME(HOUR('ANALISE AGENTE'!$F8),MINUTE('ANALISE AGENTE'!$F8),0),TIME(HOUR(NL5),MINUTE(NL5),0)=TIME(HOUR('ANALISE AGENTE'!$G8),MINUTE('ANALISE AGENTE'!$G8),0)),3,IF(OR(TIME(HOUR(NL5),MINUTE(NL5),0)=TIME(HOUR('ANALISE AGENTE'!$H8),MINUTE('ANALISE AGENTE'!$H8),0),TIME(HOUR(NL5),MINUTE(NL5),0)=TIME(HOUR('ANALISE AGENTE'!$I8),MINUTE('ANALISE AGENTE'!$I8),0)),2,0))))</f>
        <v>0</v>
      </c>
      <c r="NM11" s="34">
        <f>IF(OR(TIME(HOUR(NM5),MINUTE(NM5),0)=TIME(HOUR('ANALISE AGENTE'!$C8),MINUTE('ANALISE AGENTE'!$C8),0),TIME(HOUR(NM5),MINUTE(NM5),0)=TIME(HOUR('ANALISE AGENTE'!$J8),MINUTE('ANALISE AGENTE'!$J8),0)),1,IF(OR(TIME(HOUR(NM5),MINUTE(NM5),0)=TIME(HOUR('ANALISE AGENTE'!$D8),MINUTE('ANALISE AGENTE'!$D8),0),TIME(HOUR(NM5),MINUTE(NM5),0)=TIME(HOUR('ANALISE AGENTE'!$E8),MINUTE('ANALISE AGENTE'!$E8),0)),2,IF(OR(TIME(HOUR(NM5),MINUTE(NM5),0)=TIME(HOUR('ANALISE AGENTE'!$F8),MINUTE('ANALISE AGENTE'!$F8),0),TIME(HOUR(NM5),MINUTE(NM5),0)=TIME(HOUR('ANALISE AGENTE'!$G8),MINUTE('ANALISE AGENTE'!$G8),0)),3,IF(OR(TIME(HOUR(NM5),MINUTE(NM5),0)=TIME(HOUR('ANALISE AGENTE'!$H8),MINUTE('ANALISE AGENTE'!$H8),0),TIME(HOUR(NM5),MINUTE(NM5),0)=TIME(HOUR('ANALISE AGENTE'!$I8),MINUTE('ANALISE AGENTE'!$I8),0)),2,0))))</f>
        <v>0</v>
      </c>
      <c r="NN11" s="34">
        <f>IF(OR(TIME(HOUR(NN5),MINUTE(NN5),0)=TIME(HOUR('ANALISE AGENTE'!$C8),MINUTE('ANALISE AGENTE'!$C8),0),TIME(HOUR(NN5),MINUTE(NN5),0)=TIME(HOUR('ANALISE AGENTE'!$J8),MINUTE('ANALISE AGENTE'!$J8),0)),1,IF(OR(TIME(HOUR(NN5),MINUTE(NN5),0)=TIME(HOUR('ANALISE AGENTE'!$D8),MINUTE('ANALISE AGENTE'!$D8),0),TIME(HOUR(NN5),MINUTE(NN5),0)=TIME(HOUR('ANALISE AGENTE'!$E8),MINUTE('ANALISE AGENTE'!$E8),0)),2,IF(OR(TIME(HOUR(NN5),MINUTE(NN5),0)=TIME(HOUR('ANALISE AGENTE'!$F8),MINUTE('ANALISE AGENTE'!$F8),0),TIME(HOUR(NN5),MINUTE(NN5),0)=TIME(HOUR('ANALISE AGENTE'!$G8),MINUTE('ANALISE AGENTE'!$G8),0)),3,IF(OR(TIME(HOUR(NN5),MINUTE(NN5),0)=TIME(HOUR('ANALISE AGENTE'!$H8),MINUTE('ANALISE AGENTE'!$H8),0),TIME(HOUR(NN5),MINUTE(NN5),0)=TIME(HOUR('ANALISE AGENTE'!$I8),MINUTE('ANALISE AGENTE'!$I8),0)),2,0))))</f>
        <v>0</v>
      </c>
      <c r="NO11" s="34">
        <f>IF(OR(TIME(HOUR(NO5),MINUTE(NO5),0)=TIME(HOUR('ANALISE AGENTE'!$C8),MINUTE('ANALISE AGENTE'!$C8),0),TIME(HOUR(NO5),MINUTE(NO5),0)=TIME(HOUR('ANALISE AGENTE'!$J8),MINUTE('ANALISE AGENTE'!$J8),0)),1,IF(OR(TIME(HOUR(NO5),MINUTE(NO5),0)=TIME(HOUR('ANALISE AGENTE'!$D8),MINUTE('ANALISE AGENTE'!$D8),0),TIME(HOUR(NO5),MINUTE(NO5),0)=TIME(HOUR('ANALISE AGENTE'!$E8),MINUTE('ANALISE AGENTE'!$E8),0)),2,IF(OR(TIME(HOUR(NO5),MINUTE(NO5),0)=TIME(HOUR('ANALISE AGENTE'!$F8),MINUTE('ANALISE AGENTE'!$F8),0),TIME(HOUR(NO5),MINUTE(NO5),0)=TIME(HOUR('ANALISE AGENTE'!$G8),MINUTE('ANALISE AGENTE'!$G8),0)),3,IF(OR(TIME(HOUR(NO5),MINUTE(NO5),0)=TIME(HOUR('ANALISE AGENTE'!$H8),MINUTE('ANALISE AGENTE'!$H8),0),TIME(HOUR(NO5),MINUTE(NO5),0)=TIME(HOUR('ANALISE AGENTE'!$I8),MINUTE('ANALISE AGENTE'!$I8),0)),2,0))))</f>
        <v>0</v>
      </c>
      <c r="NP11" s="34">
        <f>IF(OR(TIME(HOUR(NP5),MINUTE(NP5),0)=TIME(HOUR('ANALISE AGENTE'!$C8),MINUTE('ANALISE AGENTE'!$C8),0),TIME(HOUR(NP5),MINUTE(NP5),0)=TIME(HOUR('ANALISE AGENTE'!$J8),MINUTE('ANALISE AGENTE'!$J8),0)),1,IF(OR(TIME(HOUR(NP5),MINUTE(NP5),0)=TIME(HOUR('ANALISE AGENTE'!$D8),MINUTE('ANALISE AGENTE'!$D8),0),TIME(HOUR(NP5),MINUTE(NP5),0)=TIME(HOUR('ANALISE AGENTE'!$E8),MINUTE('ANALISE AGENTE'!$E8),0)),2,IF(OR(TIME(HOUR(NP5),MINUTE(NP5),0)=TIME(HOUR('ANALISE AGENTE'!$F8),MINUTE('ANALISE AGENTE'!$F8),0),TIME(HOUR(NP5),MINUTE(NP5),0)=TIME(HOUR('ANALISE AGENTE'!$G8),MINUTE('ANALISE AGENTE'!$G8),0)),3,IF(OR(TIME(HOUR(NP5),MINUTE(NP5),0)=TIME(HOUR('ANALISE AGENTE'!$H8),MINUTE('ANALISE AGENTE'!$H8),0),TIME(HOUR(NP5),MINUTE(NP5),0)=TIME(HOUR('ANALISE AGENTE'!$I8),MINUTE('ANALISE AGENTE'!$I8),0)),2,0))))</f>
        <v>0</v>
      </c>
      <c r="NQ11" s="34">
        <f>IF(OR(TIME(HOUR(NQ5),MINUTE(NQ5),0)=TIME(HOUR('ANALISE AGENTE'!$C8),MINUTE('ANALISE AGENTE'!$C8),0),TIME(HOUR(NQ5),MINUTE(NQ5),0)=TIME(HOUR('ANALISE AGENTE'!$J8),MINUTE('ANALISE AGENTE'!$J8),0)),1,IF(OR(TIME(HOUR(NQ5),MINUTE(NQ5),0)=TIME(HOUR('ANALISE AGENTE'!$D8),MINUTE('ANALISE AGENTE'!$D8),0),TIME(HOUR(NQ5),MINUTE(NQ5),0)=TIME(HOUR('ANALISE AGENTE'!$E8),MINUTE('ANALISE AGENTE'!$E8),0)),2,IF(OR(TIME(HOUR(NQ5),MINUTE(NQ5),0)=TIME(HOUR('ANALISE AGENTE'!$F8),MINUTE('ANALISE AGENTE'!$F8),0),TIME(HOUR(NQ5),MINUTE(NQ5),0)=TIME(HOUR('ANALISE AGENTE'!$G8),MINUTE('ANALISE AGENTE'!$G8),0)),3,IF(OR(TIME(HOUR(NQ5),MINUTE(NQ5),0)=TIME(HOUR('ANALISE AGENTE'!$H8),MINUTE('ANALISE AGENTE'!$H8),0),TIME(HOUR(NQ5),MINUTE(NQ5),0)=TIME(HOUR('ANALISE AGENTE'!$I8),MINUTE('ANALISE AGENTE'!$I8),0)),2,0))))</f>
        <v>0</v>
      </c>
      <c r="NR11" s="34">
        <f>IF(OR(TIME(HOUR(NR5),MINUTE(NR5),0)=TIME(HOUR('ANALISE AGENTE'!$C8),MINUTE('ANALISE AGENTE'!$C8),0),TIME(HOUR(NR5),MINUTE(NR5),0)=TIME(HOUR('ANALISE AGENTE'!$J8),MINUTE('ANALISE AGENTE'!$J8),0)),1,IF(OR(TIME(HOUR(NR5),MINUTE(NR5),0)=TIME(HOUR('ANALISE AGENTE'!$D8),MINUTE('ANALISE AGENTE'!$D8),0),TIME(HOUR(NR5),MINUTE(NR5),0)=TIME(HOUR('ANALISE AGENTE'!$E8),MINUTE('ANALISE AGENTE'!$E8),0)),2,IF(OR(TIME(HOUR(NR5),MINUTE(NR5),0)=TIME(HOUR('ANALISE AGENTE'!$F8),MINUTE('ANALISE AGENTE'!$F8),0),TIME(HOUR(NR5),MINUTE(NR5),0)=TIME(HOUR('ANALISE AGENTE'!$G8),MINUTE('ANALISE AGENTE'!$G8),0)),3,IF(OR(TIME(HOUR(NR5),MINUTE(NR5),0)=TIME(HOUR('ANALISE AGENTE'!$H8),MINUTE('ANALISE AGENTE'!$H8),0),TIME(HOUR(NR5),MINUTE(NR5),0)=TIME(HOUR('ANALISE AGENTE'!$I8),MINUTE('ANALISE AGENTE'!$I8),0)),2,0))))</f>
        <v>0</v>
      </c>
      <c r="NS11" s="34">
        <f>IF(OR(TIME(HOUR(NS5),MINUTE(NS5),0)=TIME(HOUR('ANALISE AGENTE'!$C8),MINUTE('ANALISE AGENTE'!$C8),0),TIME(HOUR(NS5),MINUTE(NS5),0)=TIME(HOUR('ANALISE AGENTE'!$J8),MINUTE('ANALISE AGENTE'!$J8),0)),1,IF(OR(TIME(HOUR(NS5),MINUTE(NS5),0)=TIME(HOUR('ANALISE AGENTE'!$D8),MINUTE('ANALISE AGENTE'!$D8),0),TIME(HOUR(NS5),MINUTE(NS5),0)=TIME(HOUR('ANALISE AGENTE'!$E8),MINUTE('ANALISE AGENTE'!$E8),0)),2,IF(OR(TIME(HOUR(NS5),MINUTE(NS5),0)=TIME(HOUR('ANALISE AGENTE'!$F8),MINUTE('ANALISE AGENTE'!$F8),0),TIME(HOUR(NS5),MINUTE(NS5),0)=TIME(HOUR('ANALISE AGENTE'!$G8),MINUTE('ANALISE AGENTE'!$G8),0)),3,IF(OR(TIME(HOUR(NS5),MINUTE(NS5),0)=TIME(HOUR('ANALISE AGENTE'!$H8),MINUTE('ANALISE AGENTE'!$H8),0),TIME(HOUR(NS5),MINUTE(NS5),0)=TIME(HOUR('ANALISE AGENTE'!$I8),MINUTE('ANALISE AGENTE'!$I8),0)),2,0))))</f>
        <v>0</v>
      </c>
      <c r="NT11" s="34">
        <f>IF(OR(TIME(HOUR(NT5),MINUTE(NT5),0)=TIME(HOUR('ANALISE AGENTE'!$C8),MINUTE('ANALISE AGENTE'!$C8),0),TIME(HOUR(NT5),MINUTE(NT5),0)=TIME(HOUR('ANALISE AGENTE'!$J8),MINUTE('ANALISE AGENTE'!$J8),0)),1,IF(OR(TIME(HOUR(NT5),MINUTE(NT5),0)=TIME(HOUR('ANALISE AGENTE'!$D8),MINUTE('ANALISE AGENTE'!$D8),0),TIME(HOUR(NT5),MINUTE(NT5),0)=TIME(HOUR('ANALISE AGENTE'!$E8),MINUTE('ANALISE AGENTE'!$E8),0)),2,IF(OR(TIME(HOUR(NT5),MINUTE(NT5),0)=TIME(HOUR('ANALISE AGENTE'!$F8),MINUTE('ANALISE AGENTE'!$F8),0),TIME(HOUR(NT5),MINUTE(NT5),0)=TIME(HOUR('ANALISE AGENTE'!$G8),MINUTE('ANALISE AGENTE'!$G8),0)),3,IF(OR(TIME(HOUR(NT5),MINUTE(NT5),0)=TIME(HOUR('ANALISE AGENTE'!$H8),MINUTE('ANALISE AGENTE'!$H8),0),TIME(HOUR(NT5),MINUTE(NT5),0)=TIME(HOUR('ANALISE AGENTE'!$I8),MINUTE('ANALISE AGENTE'!$I8),0)),2,0))))</f>
        <v>0</v>
      </c>
      <c r="NU11" s="34">
        <f>IF(OR(TIME(HOUR(NU5),MINUTE(NU5),0)=TIME(HOUR('ANALISE AGENTE'!$C8),MINUTE('ANALISE AGENTE'!$C8),0),TIME(HOUR(NU5),MINUTE(NU5),0)=TIME(HOUR('ANALISE AGENTE'!$J8),MINUTE('ANALISE AGENTE'!$J8),0)),1,IF(OR(TIME(HOUR(NU5),MINUTE(NU5),0)=TIME(HOUR('ANALISE AGENTE'!$D8),MINUTE('ANALISE AGENTE'!$D8),0),TIME(HOUR(NU5),MINUTE(NU5),0)=TIME(HOUR('ANALISE AGENTE'!$E8),MINUTE('ANALISE AGENTE'!$E8),0)),2,IF(OR(TIME(HOUR(NU5),MINUTE(NU5),0)=TIME(HOUR('ANALISE AGENTE'!$F8),MINUTE('ANALISE AGENTE'!$F8),0),TIME(HOUR(NU5),MINUTE(NU5),0)=TIME(HOUR('ANALISE AGENTE'!$G8),MINUTE('ANALISE AGENTE'!$G8),0)),3,IF(OR(TIME(HOUR(NU5),MINUTE(NU5),0)=TIME(HOUR('ANALISE AGENTE'!$H8),MINUTE('ANALISE AGENTE'!$H8),0),TIME(HOUR(NU5),MINUTE(NU5),0)=TIME(HOUR('ANALISE AGENTE'!$I8),MINUTE('ANALISE AGENTE'!$I8),0)),2,0))))</f>
        <v>0</v>
      </c>
      <c r="NV11" s="34">
        <f>IF(OR(TIME(HOUR(NV5),MINUTE(NV5),0)=TIME(HOUR('ANALISE AGENTE'!$C8),MINUTE('ANALISE AGENTE'!$C8),0),TIME(HOUR(NV5),MINUTE(NV5),0)=TIME(HOUR('ANALISE AGENTE'!$J8),MINUTE('ANALISE AGENTE'!$J8),0)),1,IF(OR(TIME(HOUR(NV5),MINUTE(NV5),0)=TIME(HOUR('ANALISE AGENTE'!$D8),MINUTE('ANALISE AGENTE'!$D8),0),TIME(HOUR(NV5),MINUTE(NV5),0)=TIME(HOUR('ANALISE AGENTE'!$E8),MINUTE('ANALISE AGENTE'!$E8),0)),2,IF(OR(TIME(HOUR(NV5),MINUTE(NV5),0)=TIME(HOUR('ANALISE AGENTE'!$F8),MINUTE('ANALISE AGENTE'!$F8),0),TIME(HOUR(NV5),MINUTE(NV5),0)=TIME(HOUR('ANALISE AGENTE'!$G8),MINUTE('ANALISE AGENTE'!$G8),0)),3,IF(OR(TIME(HOUR(NV5),MINUTE(NV5),0)=TIME(HOUR('ANALISE AGENTE'!$H8),MINUTE('ANALISE AGENTE'!$H8),0),TIME(HOUR(NV5),MINUTE(NV5),0)=TIME(HOUR('ANALISE AGENTE'!$I8),MINUTE('ANALISE AGENTE'!$I8),0)),2,0))))</f>
        <v>0</v>
      </c>
      <c r="NW11" s="34">
        <f>IF(OR(TIME(HOUR(NW5),MINUTE(NW5),0)=TIME(HOUR('ANALISE AGENTE'!$C8),MINUTE('ANALISE AGENTE'!$C8),0),TIME(HOUR(NW5),MINUTE(NW5),0)=TIME(HOUR('ANALISE AGENTE'!$J8),MINUTE('ANALISE AGENTE'!$J8),0)),1,IF(OR(TIME(HOUR(NW5),MINUTE(NW5),0)=TIME(HOUR('ANALISE AGENTE'!$D8),MINUTE('ANALISE AGENTE'!$D8),0),TIME(HOUR(NW5),MINUTE(NW5),0)=TIME(HOUR('ANALISE AGENTE'!$E8),MINUTE('ANALISE AGENTE'!$E8),0)),2,IF(OR(TIME(HOUR(NW5),MINUTE(NW5),0)=TIME(HOUR('ANALISE AGENTE'!$F8),MINUTE('ANALISE AGENTE'!$F8),0),TIME(HOUR(NW5),MINUTE(NW5),0)=TIME(HOUR('ANALISE AGENTE'!$G8),MINUTE('ANALISE AGENTE'!$G8),0)),3,IF(OR(TIME(HOUR(NW5),MINUTE(NW5),0)=TIME(HOUR('ANALISE AGENTE'!$H8),MINUTE('ANALISE AGENTE'!$H8),0),TIME(HOUR(NW5),MINUTE(NW5),0)=TIME(HOUR('ANALISE AGENTE'!$I8),MINUTE('ANALISE AGENTE'!$I8),0)),2,0))))</f>
        <v>0</v>
      </c>
      <c r="NX11" s="34">
        <f>IF(OR(TIME(HOUR(NX5),MINUTE(NX5),0)=TIME(HOUR('ANALISE AGENTE'!$C8),MINUTE('ANALISE AGENTE'!$C8),0),TIME(HOUR(NX5),MINUTE(NX5),0)=TIME(HOUR('ANALISE AGENTE'!$J8),MINUTE('ANALISE AGENTE'!$J8),0)),1,IF(OR(TIME(HOUR(NX5),MINUTE(NX5),0)=TIME(HOUR('ANALISE AGENTE'!$D8),MINUTE('ANALISE AGENTE'!$D8),0),TIME(HOUR(NX5),MINUTE(NX5),0)=TIME(HOUR('ANALISE AGENTE'!$E8),MINUTE('ANALISE AGENTE'!$E8),0)),2,IF(OR(TIME(HOUR(NX5),MINUTE(NX5),0)=TIME(HOUR('ANALISE AGENTE'!$F8),MINUTE('ANALISE AGENTE'!$F8),0),TIME(HOUR(NX5),MINUTE(NX5),0)=TIME(HOUR('ANALISE AGENTE'!$G8),MINUTE('ANALISE AGENTE'!$G8),0)),3,IF(OR(TIME(HOUR(NX5),MINUTE(NX5),0)=TIME(HOUR('ANALISE AGENTE'!$H8),MINUTE('ANALISE AGENTE'!$H8),0),TIME(HOUR(NX5),MINUTE(NX5),0)=TIME(HOUR('ANALISE AGENTE'!$I8),MINUTE('ANALISE AGENTE'!$I8),0)),2,0))))</f>
        <v>0</v>
      </c>
      <c r="NY11" s="34">
        <f>IF(OR(TIME(HOUR(NY5),MINUTE(NY5),0)=TIME(HOUR('ANALISE AGENTE'!$C8),MINUTE('ANALISE AGENTE'!$C8),0),TIME(HOUR(NY5),MINUTE(NY5),0)=TIME(HOUR('ANALISE AGENTE'!$J8),MINUTE('ANALISE AGENTE'!$J8),0)),1,IF(OR(TIME(HOUR(NY5),MINUTE(NY5),0)=TIME(HOUR('ANALISE AGENTE'!$D8),MINUTE('ANALISE AGENTE'!$D8),0),TIME(HOUR(NY5),MINUTE(NY5),0)=TIME(HOUR('ANALISE AGENTE'!$E8),MINUTE('ANALISE AGENTE'!$E8),0)),2,IF(OR(TIME(HOUR(NY5),MINUTE(NY5),0)=TIME(HOUR('ANALISE AGENTE'!$F8),MINUTE('ANALISE AGENTE'!$F8),0),TIME(HOUR(NY5),MINUTE(NY5),0)=TIME(HOUR('ANALISE AGENTE'!$G8),MINUTE('ANALISE AGENTE'!$G8),0)),3,IF(OR(TIME(HOUR(NY5),MINUTE(NY5),0)=TIME(HOUR('ANALISE AGENTE'!$H8),MINUTE('ANALISE AGENTE'!$H8),0),TIME(HOUR(NY5),MINUTE(NY5),0)=TIME(HOUR('ANALISE AGENTE'!$I8),MINUTE('ANALISE AGENTE'!$I8),0)),2,0))))</f>
        <v>0</v>
      </c>
      <c r="NZ11" s="34">
        <f>IF(OR(TIME(HOUR(NZ5),MINUTE(NZ5),0)=TIME(HOUR('ANALISE AGENTE'!$C8),MINUTE('ANALISE AGENTE'!$C8),0),TIME(HOUR(NZ5),MINUTE(NZ5),0)=TIME(HOUR('ANALISE AGENTE'!$J8),MINUTE('ANALISE AGENTE'!$J8),0)),1,IF(OR(TIME(HOUR(NZ5),MINUTE(NZ5),0)=TIME(HOUR('ANALISE AGENTE'!$D8),MINUTE('ANALISE AGENTE'!$D8),0),TIME(HOUR(NZ5),MINUTE(NZ5),0)=TIME(HOUR('ANALISE AGENTE'!$E8),MINUTE('ANALISE AGENTE'!$E8),0)),2,IF(OR(TIME(HOUR(NZ5),MINUTE(NZ5),0)=TIME(HOUR('ANALISE AGENTE'!$F8),MINUTE('ANALISE AGENTE'!$F8),0),TIME(HOUR(NZ5),MINUTE(NZ5),0)=TIME(HOUR('ANALISE AGENTE'!$G8),MINUTE('ANALISE AGENTE'!$G8),0)),3,IF(OR(TIME(HOUR(NZ5),MINUTE(NZ5),0)=TIME(HOUR('ANALISE AGENTE'!$H8),MINUTE('ANALISE AGENTE'!$H8),0),TIME(HOUR(NZ5),MINUTE(NZ5),0)=TIME(HOUR('ANALISE AGENTE'!$I8),MINUTE('ANALISE AGENTE'!$I8),0)),2,0))))</f>
        <v>0</v>
      </c>
      <c r="OA11" s="34">
        <f>IF(OR(TIME(HOUR(OA5),MINUTE(OA5),0)=TIME(HOUR('ANALISE AGENTE'!$C8),MINUTE('ANALISE AGENTE'!$C8),0),TIME(HOUR(OA5),MINUTE(OA5),0)=TIME(HOUR('ANALISE AGENTE'!$J8),MINUTE('ANALISE AGENTE'!$J8),0)),1,IF(OR(TIME(HOUR(OA5),MINUTE(OA5),0)=TIME(HOUR('ANALISE AGENTE'!$D8),MINUTE('ANALISE AGENTE'!$D8),0),TIME(HOUR(OA5),MINUTE(OA5),0)=TIME(HOUR('ANALISE AGENTE'!$E8),MINUTE('ANALISE AGENTE'!$E8),0)),2,IF(OR(TIME(HOUR(OA5),MINUTE(OA5),0)=TIME(HOUR('ANALISE AGENTE'!$F8),MINUTE('ANALISE AGENTE'!$F8),0),TIME(HOUR(OA5),MINUTE(OA5),0)=TIME(HOUR('ANALISE AGENTE'!$G8),MINUTE('ANALISE AGENTE'!$G8),0)),3,IF(OR(TIME(HOUR(OA5),MINUTE(OA5),0)=TIME(HOUR('ANALISE AGENTE'!$H8),MINUTE('ANALISE AGENTE'!$H8),0),TIME(HOUR(OA5),MINUTE(OA5),0)=TIME(HOUR('ANALISE AGENTE'!$I8),MINUTE('ANALISE AGENTE'!$I8),0)),2,0))))</f>
        <v>0</v>
      </c>
      <c r="OB11" s="34">
        <f>IF(OR(TIME(HOUR(OB5),MINUTE(OB5),0)=TIME(HOUR('ANALISE AGENTE'!$C8),MINUTE('ANALISE AGENTE'!$C8),0),TIME(HOUR(OB5),MINUTE(OB5),0)=TIME(HOUR('ANALISE AGENTE'!$J8),MINUTE('ANALISE AGENTE'!$J8),0)),1,IF(OR(TIME(HOUR(OB5),MINUTE(OB5),0)=TIME(HOUR('ANALISE AGENTE'!$D8),MINUTE('ANALISE AGENTE'!$D8),0),TIME(HOUR(OB5),MINUTE(OB5),0)=TIME(HOUR('ANALISE AGENTE'!$E8),MINUTE('ANALISE AGENTE'!$E8),0)),2,IF(OR(TIME(HOUR(OB5),MINUTE(OB5),0)=TIME(HOUR('ANALISE AGENTE'!$F8),MINUTE('ANALISE AGENTE'!$F8),0),TIME(HOUR(OB5),MINUTE(OB5),0)=TIME(HOUR('ANALISE AGENTE'!$G8),MINUTE('ANALISE AGENTE'!$G8),0)),3,IF(OR(TIME(HOUR(OB5),MINUTE(OB5),0)=TIME(HOUR('ANALISE AGENTE'!$H8),MINUTE('ANALISE AGENTE'!$H8),0),TIME(HOUR(OB5),MINUTE(OB5),0)=TIME(HOUR('ANALISE AGENTE'!$I8),MINUTE('ANALISE AGENTE'!$I8),0)),2,0))))</f>
        <v>0</v>
      </c>
      <c r="OC11" s="34">
        <f>IF(OR(TIME(HOUR(OC5),MINUTE(OC5),0)=TIME(HOUR('ANALISE AGENTE'!$C8),MINUTE('ANALISE AGENTE'!$C8),0),TIME(HOUR(OC5),MINUTE(OC5),0)=TIME(HOUR('ANALISE AGENTE'!$J8),MINUTE('ANALISE AGENTE'!$J8),0)),1,IF(OR(TIME(HOUR(OC5),MINUTE(OC5),0)=TIME(HOUR('ANALISE AGENTE'!$D8),MINUTE('ANALISE AGENTE'!$D8),0),TIME(HOUR(OC5),MINUTE(OC5),0)=TIME(HOUR('ANALISE AGENTE'!$E8),MINUTE('ANALISE AGENTE'!$E8),0)),2,IF(OR(TIME(HOUR(OC5),MINUTE(OC5),0)=TIME(HOUR('ANALISE AGENTE'!$F8),MINUTE('ANALISE AGENTE'!$F8),0),TIME(HOUR(OC5),MINUTE(OC5),0)=TIME(HOUR('ANALISE AGENTE'!$G8),MINUTE('ANALISE AGENTE'!$G8),0)),3,IF(OR(TIME(HOUR(OC5),MINUTE(OC5),0)=TIME(HOUR('ANALISE AGENTE'!$H8),MINUTE('ANALISE AGENTE'!$H8),0),TIME(HOUR(OC5),MINUTE(OC5),0)=TIME(HOUR('ANALISE AGENTE'!$I8),MINUTE('ANALISE AGENTE'!$I8),0)),2,0))))</f>
        <v>0</v>
      </c>
      <c r="OD11" s="34">
        <f>IF(OR(TIME(HOUR(OD5),MINUTE(OD5),0)=TIME(HOUR('ANALISE AGENTE'!$C8),MINUTE('ANALISE AGENTE'!$C8),0),TIME(HOUR(OD5),MINUTE(OD5),0)=TIME(HOUR('ANALISE AGENTE'!$J8),MINUTE('ANALISE AGENTE'!$J8),0)),1,IF(OR(TIME(HOUR(OD5),MINUTE(OD5),0)=TIME(HOUR('ANALISE AGENTE'!$D8),MINUTE('ANALISE AGENTE'!$D8),0),TIME(HOUR(OD5),MINUTE(OD5),0)=TIME(HOUR('ANALISE AGENTE'!$E8),MINUTE('ANALISE AGENTE'!$E8),0)),2,IF(OR(TIME(HOUR(OD5),MINUTE(OD5),0)=TIME(HOUR('ANALISE AGENTE'!$F8),MINUTE('ANALISE AGENTE'!$F8),0),TIME(HOUR(OD5),MINUTE(OD5),0)=TIME(HOUR('ANALISE AGENTE'!$G8),MINUTE('ANALISE AGENTE'!$G8),0)),3,IF(OR(TIME(HOUR(OD5),MINUTE(OD5),0)=TIME(HOUR('ANALISE AGENTE'!$H8),MINUTE('ANALISE AGENTE'!$H8),0),TIME(HOUR(OD5),MINUTE(OD5),0)=TIME(HOUR('ANALISE AGENTE'!$I8),MINUTE('ANALISE AGENTE'!$I8),0)),2,0))))</f>
        <v>0</v>
      </c>
      <c r="OE11" s="34">
        <f>IF(OR(TIME(HOUR(OE5),MINUTE(OE5),0)=TIME(HOUR('ANALISE AGENTE'!$C8),MINUTE('ANALISE AGENTE'!$C8),0),TIME(HOUR(OE5),MINUTE(OE5),0)=TIME(HOUR('ANALISE AGENTE'!$J8),MINUTE('ANALISE AGENTE'!$J8),0)),1,IF(OR(TIME(HOUR(OE5),MINUTE(OE5),0)=TIME(HOUR('ANALISE AGENTE'!$D8),MINUTE('ANALISE AGENTE'!$D8),0),TIME(HOUR(OE5),MINUTE(OE5),0)=TIME(HOUR('ANALISE AGENTE'!$E8),MINUTE('ANALISE AGENTE'!$E8),0)),2,IF(OR(TIME(HOUR(OE5),MINUTE(OE5),0)=TIME(HOUR('ANALISE AGENTE'!$F8),MINUTE('ANALISE AGENTE'!$F8),0),TIME(HOUR(OE5),MINUTE(OE5),0)=TIME(HOUR('ANALISE AGENTE'!$G8),MINUTE('ANALISE AGENTE'!$G8),0)),3,IF(OR(TIME(HOUR(OE5),MINUTE(OE5),0)=TIME(HOUR('ANALISE AGENTE'!$H8),MINUTE('ANALISE AGENTE'!$H8),0),TIME(HOUR(OE5),MINUTE(OE5),0)=TIME(HOUR('ANALISE AGENTE'!$I8),MINUTE('ANALISE AGENTE'!$I8),0)),2,0))))</f>
        <v>0</v>
      </c>
      <c r="OF11" s="34">
        <f>IF(OR(TIME(HOUR(OF5),MINUTE(OF5),0)=TIME(HOUR('ANALISE AGENTE'!$C8),MINUTE('ANALISE AGENTE'!$C8),0),TIME(HOUR(OF5),MINUTE(OF5),0)=TIME(HOUR('ANALISE AGENTE'!$J8),MINUTE('ANALISE AGENTE'!$J8),0)),1,IF(OR(TIME(HOUR(OF5),MINUTE(OF5),0)=TIME(HOUR('ANALISE AGENTE'!$D8),MINUTE('ANALISE AGENTE'!$D8),0),TIME(HOUR(OF5),MINUTE(OF5),0)=TIME(HOUR('ANALISE AGENTE'!$E8),MINUTE('ANALISE AGENTE'!$E8),0)),2,IF(OR(TIME(HOUR(OF5),MINUTE(OF5),0)=TIME(HOUR('ANALISE AGENTE'!$F8),MINUTE('ANALISE AGENTE'!$F8),0),TIME(HOUR(OF5),MINUTE(OF5),0)=TIME(HOUR('ANALISE AGENTE'!$G8),MINUTE('ANALISE AGENTE'!$G8),0)),3,IF(OR(TIME(HOUR(OF5),MINUTE(OF5),0)=TIME(HOUR('ANALISE AGENTE'!$H8),MINUTE('ANALISE AGENTE'!$H8),0),TIME(HOUR(OF5),MINUTE(OF5),0)=TIME(HOUR('ANALISE AGENTE'!$I8),MINUTE('ANALISE AGENTE'!$I8),0)),2,0))))</f>
        <v>0</v>
      </c>
      <c r="OG11" s="34">
        <f>IF(OR(TIME(HOUR(OG5),MINUTE(OG5),0)=TIME(HOUR('ANALISE AGENTE'!$C8),MINUTE('ANALISE AGENTE'!$C8),0),TIME(HOUR(OG5),MINUTE(OG5),0)=TIME(HOUR('ANALISE AGENTE'!$J8),MINUTE('ANALISE AGENTE'!$J8),0)),1,IF(OR(TIME(HOUR(OG5),MINUTE(OG5),0)=TIME(HOUR('ANALISE AGENTE'!$D8),MINUTE('ANALISE AGENTE'!$D8),0),TIME(HOUR(OG5),MINUTE(OG5),0)=TIME(HOUR('ANALISE AGENTE'!$E8),MINUTE('ANALISE AGENTE'!$E8),0)),2,IF(OR(TIME(HOUR(OG5),MINUTE(OG5),0)=TIME(HOUR('ANALISE AGENTE'!$F8),MINUTE('ANALISE AGENTE'!$F8),0),TIME(HOUR(OG5),MINUTE(OG5),0)=TIME(HOUR('ANALISE AGENTE'!$G8),MINUTE('ANALISE AGENTE'!$G8),0)),3,IF(OR(TIME(HOUR(OG5),MINUTE(OG5),0)=TIME(HOUR('ANALISE AGENTE'!$H8),MINUTE('ANALISE AGENTE'!$H8),0),TIME(HOUR(OG5),MINUTE(OG5),0)=TIME(HOUR('ANALISE AGENTE'!$I8),MINUTE('ANALISE AGENTE'!$I8),0)),2,0))))</f>
        <v>0</v>
      </c>
      <c r="OH11" s="34">
        <f>IF(OR(TIME(HOUR(OH5),MINUTE(OH5),0)=TIME(HOUR('ANALISE AGENTE'!$C8),MINUTE('ANALISE AGENTE'!$C8),0),TIME(HOUR(OH5),MINUTE(OH5),0)=TIME(HOUR('ANALISE AGENTE'!$J8),MINUTE('ANALISE AGENTE'!$J8),0)),1,IF(OR(TIME(HOUR(OH5),MINUTE(OH5),0)=TIME(HOUR('ANALISE AGENTE'!$D8),MINUTE('ANALISE AGENTE'!$D8),0),TIME(HOUR(OH5),MINUTE(OH5),0)=TIME(HOUR('ANALISE AGENTE'!$E8),MINUTE('ANALISE AGENTE'!$E8),0)),2,IF(OR(TIME(HOUR(OH5),MINUTE(OH5),0)=TIME(HOUR('ANALISE AGENTE'!$F8),MINUTE('ANALISE AGENTE'!$F8),0),TIME(HOUR(OH5),MINUTE(OH5),0)=TIME(HOUR('ANALISE AGENTE'!$G8),MINUTE('ANALISE AGENTE'!$G8),0)),3,IF(OR(TIME(HOUR(OH5),MINUTE(OH5),0)=TIME(HOUR('ANALISE AGENTE'!$H8),MINUTE('ANALISE AGENTE'!$H8),0),TIME(HOUR(OH5),MINUTE(OH5),0)=TIME(HOUR('ANALISE AGENTE'!$I8),MINUTE('ANALISE AGENTE'!$I8),0)),2,0))))</f>
        <v>0</v>
      </c>
      <c r="OI11" s="34">
        <f>IF(OR(TIME(HOUR(OI5),MINUTE(OI5),0)=TIME(HOUR('ANALISE AGENTE'!$C8),MINUTE('ANALISE AGENTE'!$C8),0),TIME(HOUR(OI5),MINUTE(OI5),0)=TIME(HOUR('ANALISE AGENTE'!$J8),MINUTE('ANALISE AGENTE'!$J8),0)),1,IF(OR(TIME(HOUR(OI5),MINUTE(OI5),0)=TIME(HOUR('ANALISE AGENTE'!$D8),MINUTE('ANALISE AGENTE'!$D8),0),TIME(HOUR(OI5),MINUTE(OI5),0)=TIME(HOUR('ANALISE AGENTE'!$E8),MINUTE('ANALISE AGENTE'!$E8),0)),2,IF(OR(TIME(HOUR(OI5),MINUTE(OI5),0)=TIME(HOUR('ANALISE AGENTE'!$F8),MINUTE('ANALISE AGENTE'!$F8),0),TIME(HOUR(OI5),MINUTE(OI5),0)=TIME(HOUR('ANALISE AGENTE'!$G8),MINUTE('ANALISE AGENTE'!$G8),0)),3,IF(OR(TIME(HOUR(OI5),MINUTE(OI5),0)=TIME(HOUR('ANALISE AGENTE'!$H8),MINUTE('ANALISE AGENTE'!$H8),0),TIME(HOUR(OI5),MINUTE(OI5),0)=TIME(HOUR('ANALISE AGENTE'!$I8),MINUTE('ANALISE AGENTE'!$I8),0)),2,0))))</f>
        <v>0</v>
      </c>
      <c r="OJ11" s="34">
        <f>IF(OR(TIME(HOUR(OJ5),MINUTE(OJ5),0)=TIME(HOUR('ANALISE AGENTE'!$C8),MINUTE('ANALISE AGENTE'!$C8),0),TIME(HOUR(OJ5),MINUTE(OJ5),0)=TIME(HOUR('ANALISE AGENTE'!$J8),MINUTE('ANALISE AGENTE'!$J8),0)),1,IF(OR(TIME(HOUR(OJ5),MINUTE(OJ5),0)=TIME(HOUR('ANALISE AGENTE'!$D8),MINUTE('ANALISE AGENTE'!$D8),0),TIME(HOUR(OJ5),MINUTE(OJ5),0)=TIME(HOUR('ANALISE AGENTE'!$E8),MINUTE('ANALISE AGENTE'!$E8),0)),2,IF(OR(TIME(HOUR(OJ5),MINUTE(OJ5),0)=TIME(HOUR('ANALISE AGENTE'!$F8),MINUTE('ANALISE AGENTE'!$F8),0),TIME(HOUR(OJ5),MINUTE(OJ5),0)=TIME(HOUR('ANALISE AGENTE'!$G8),MINUTE('ANALISE AGENTE'!$G8),0)),3,IF(OR(TIME(HOUR(OJ5),MINUTE(OJ5),0)=TIME(HOUR('ANALISE AGENTE'!$H8),MINUTE('ANALISE AGENTE'!$H8),0),TIME(HOUR(OJ5),MINUTE(OJ5),0)=TIME(HOUR('ANALISE AGENTE'!$I8),MINUTE('ANALISE AGENTE'!$I8),0)),2,0))))</f>
        <v>0</v>
      </c>
      <c r="OK11" s="34">
        <f>IF(OR(TIME(HOUR(OK5),MINUTE(OK5),0)=TIME(HOUR('ANALISE AGENTE'!$C8),MINUTE('ANALISE AGENTE'!$C8),0),TIME(HOUR(OK5),MINUTE(OK5),0)=TIME(HOUR('ANALISE AGENTE'!$J8),MINUTE('ANALISE AGENTE'!$J8),0)),1,IF(OR(TIME(HOUR(OK5),MINUTE(OK5),0)=TIME(HOUR('ANALISE AGENTE'!$D8),MINUTE('ANALISE AGENTE'!$D8),0),TIME(HOUR(OK5),MINUTE(OK5),0)=TIME(HOUR('ANALISE AGENTE'!$E8),MINUTE('ANALISE AGENTE'!$E8),0)),2,IF(OR(TIME(HOUR(OK5),MINUTE(OK5),0)=TIME(HOUR('ANALISE AGENTE'!$F8),MINUTE('ANALISE AGENTE'!$F8),0),TIME(HOUR(OK5),MINUTE(OK5),0)=TIME(HOUR('ANALISE AGENTE'!$G8),MINUTE('ANALISE AGENTE'!$G8),0)),3,IF(OR(TIME(HOUR(OK5),MINUTE(OK5),0)=TIME(HOUR('ANALISE AGENTE'!$H8),MINUTE('ANALISE AGENTE'!$H8),0),TIME(HOUR(OK5),MINUTE(OK5),0)=TIME(HOUR('ANALISE AGENTE'!$I8),MINUTE('ANALISE AGENTE'!$I8),0)),2,0))))</f>
        <v>0</v>
      </c>
      <c r="OL11" s="34">
        <f>IF(OR(TIME(HOUR(OL5),MINUTE(OL5),0)=TIME(HOUR('ANALISE AGENTE'!$C8),MINUTE('ANALISE AGENTE'!$C8),0),TIME(HOUR(OL5),MINUTE(OL5),0)=TIME(HOUR('ANALISE AGENTE'!$J8),MINUTE('ANALISE AGENTE'!$J8),0)),1,IF(OR(TIME(HOUR(OL5),MINUTE(OL5),0)=TIME(HOUR('ANALISE AGENTE'!$D8),MINUTE('ANALISE AGENTE'!$D8),0),TIME(HOUR(OL5),MINUTE(OL5),0)=TIME(HOUR('ANALISE AGENTE'!$E8),MINUTE('ANALISE AGENTE'!$E8),0)),2,IF(OR(TIME(HOUR(OL5),MINUTE(OL5),0)=TIME(HOUR('ANALISE AGENTE'!$F8),MINUTE('ANALISE AGENTE'!$F8),0),TIME(HOUR(OL5),MINUTE(OL5),0)=TIME(HOUR('ANALISE AGENTE'!$G8),MINUTE('ANALISE AGENTE'!$G8),0)),3,IF(OR(TIME(HOUR(OL5),MINUTE(OL5),0)=TIME(HOUR('ANALISE AGENTE'!$H8),MINUTE('ANALISE AGENTE'!$H8),0),TIME(HOUR(OL5),MINUTE(OL5),0)=TIME(HOUR('ANALISE AGENTE'!$I8),MINUTE('ANALISE AGENTE'!$I8),0)),2,0))))</f>
        <v>0</v>
      </c>
      <c r="OM11" s="34">
        <f>IF(OR(TIME(HOUR(OM5),MINUTE(OM5),0)=TIME(HOUR('ANALISE AGENTE'!$C8),MINUTE('ANALISE AGENTE'!$C8),0),TIME(HOUR(OM5),MINUTE(OM5),0)=TIME(HOUR('ANALISE AGENTE'!$J8),MINUTE('ANALISE AGENTE'!$J8),0)),1,IF(OR(TIME(HOUR(OM5),MINUTE(OM5),0)=TIME(HOUR('ANALISE AGENTE'!$D8),MINUTE('ANALISE AGENTE'!$D8),0),TIME(HOUR(OM5),MINUTE(OM5),0)=TIME(HOUR('ANALISE AGENTE'!$E8),MINUTE('ANALISE AGENTE'!$E8),0)),2,IF(OR(TIME(HOUR(OM5),MINUTE(OM5),0)=TIME(HOUR('ANALISE AGENTE'!$F8),MINUTE('ANALISE AGENTE'!$F8),0),TIME(HOUR(OM5),MINUTE(OM5),0)=TIME(HOUR('ANALISE AGENTE'!$G8),MINUTE('ANALISE AGENTE'!$G8),0)),3,IF(OR(TIME(HOUR(OM5),MINUTE(OM5),0)=TIME(HOUR('ANALISE AGENTE'!$H8),MINUTE('ANALISE AGENTE'!$H8),0),TIME(HOUR(OM5),MINUTE(OM5),0)=TIME(HOUR('ANALISE AGENTE'!$I8),MINUTE('ANALISE AGENTE'!$I8),0)),2,0))))</f>
        <v>0</v>
      </c>
      <c r="ON11" s="34">
        <f>IF(OR(TIME(HOUR(ON5),MINUTE(ON5),0)=TIME(HOUR('ANALISE AGENTE'!$C8),MINUTE('ANALISE AGENTE'!$C8),0),TIME(HOUR(ON5),MINUTE(ON5),0)=TIME(HOUR('ANALISE AGENTE'!$J8),MINUTE('ANALISE AGENTE'!$J8),0)),1,IF(OR(TIME(HOUR(ON5),MINUTE(ON5),0)=TIME(HOUR('ANALISE AGENTE'!$D8),MINUTE('ANALISE AGENTE'!$D8),0),TIME(HOUR(ON5),MINUTE(ON5),0)=TIME(HOUR('ANALISE AGENTE'!$E8),MINUTE('ANALISE AGENTE'!$E8),0)),2,IF(OR(TIME(HOUR(ON5),MINUTE(ON5),0)=TIME(HOUR('ANALISE AGENTE'!$F8),MINUTE('ANALISE AGENTE'!$F8),0),TIME(HOUR(ON5),MINUTE(ON5),0)=TIME(HOUR('ANALISE AGENTE'!$G8),MINUTE('ANALISE AGENTE'!$G8),0)),3,IF(OR(TIME(HOUR(ON5),MINUTE(ON5),0)=TIME(HOUR('ANALISE AGENTE'!$H8),MINUTE('ANALISE AGENTE'!$H8),0),TIME(HOUR(ON5),MINUTE(ON5),0)=TIME(HOUR('ANALISE AGENTE'!$I8),MINUTE('ANALISE AGENTE'!$I8),0)),2,0))))</f>
        <v>0</v>
      </c>
      <c r="OO11" s="34">
        <f>IF(OR(TIME(HOUR(OO5),MINUTE(OO5),0)=TIME(HOUR('ANALISE AGENTE'!$C8),MINUTE('ANALISE AGENTE'!$C8),0),TIME(HOUR(OO5),MINUTE(OO5),0)=TIME(HOUR('ANALISE AGENTE'!$J8),MINUTE('ANALISE AGENTE'!$J8),0)),1,IF(OR(TIME(HOUR(OO5),MINUTE(OO5),0)=TIME(HOUR('ANALISE AGENTE'!$D8),MINUTE('ANALISE AGENTE'!$D8),0),TIME(HOUR(OO5),MINUTE(OO5),0)=TIME(HOUR('ANALISE AGENTE'!$E8),MINUTE('ANALISE AGENTE'!$E8),0)),2,IF(OR(TIME(HOUR(OO5),MINUTE(OO5),0)=TIME(HOUR('ANALISE AGENTE'!$F8),MINUTE('ANALISE AGENTE'!$F8),0),TIME(HOUR(OO5),MINUTE(OO5),0)=TIME(HOUR('ANALISE AGENTE'!$G8),MINUTE('ANALISE AGENTE'!$G8),0)),3,IF(OR(TIME(HOUR(OO5),MINUTE(OO5),0)=TIME(HOUR('ANALISE AGENTE'!$H8),MINUTE('ANALISE AGENTE'!$H8),0),TIME(HOUR(OO5),MINUTE(OO5),0)=TIME(HOUR('ANALISE AGENTE'!$I8),MINUTE('ANALISE AGENTE'!$I8),0)),2,0))))</f>
        <v>0</v>
      </c>
      <c r="OP11" s="34">
        <f>IF(OR(TIME(HOUR(OP5),MINUTE(OP5),0)=TIME(HOUR('ANALISE AGENTE'!$C8),MINUTE('ANALISE AGENTE'!$C8),0),TIME(HOUR(OP5),MINUTE(OP5),0)=TIME(HOUR('ANALISE AGENTE'!$J8),MINUTE('ANALISE AGENTE'!$J8),0)),1,IF(OR(TIME(HOUR(OP5),MINUTE(OP5),0)=TIME(HOUR('ANALISE AGENTE'!$D8),MINUTE('ANALISE AGENTE'!$D8),0),TIME(HOUR(OP5),MINUTE(OP5),0)=TIME(HOUR('ANALISE AGENTE'!$E8),MINUTE('ANALISE AGENTE'!$E8),0)),2,IF(OR(TIME(HOUR(OP5),MINUTE(OP5),0)=TIME(HOUR('ANALISE AGENTE'!$F8),MINUTE('ANALISE AGENTE'!$F8),0),TIME(HOUR(OP5),MINUTE(OP5),0)=TIME(HOUR('ANALISE AGENTE'!$G8),MINUTE('ANALISE AGENTE'!$G8),0)),3,IF(OR(TIME(HOUR(OP5),MINUTE(OP5),0)=TIME(HOUR('ANALISE AGENTE'!$H8),MINUTE('ANALISE AGENTE'!$H8),0),TIME(HOUR(OP5),MINUTE(OP5),0)=TIME(HOUR('ANALISE AGENTE'!$I8),MINUTE('ANALISE AGENTE'!$I8),0)),2,0))))</f>
        <v>0</v>
      </c>
      <c r="OQ11" s="34">
        <f>IF(OR(TIME(HOUR(OQ5),MINUTE(OQ5),0)=TIME(HOUR('ANALISE AGENTE'!$C8),MINUTE('ANALISE AGENTE'!$C8),0),TIME(HOUR(OQ5),MINUTE(OQ5),0)=TIME(HOUR('ANALISE AGENTE'!$J8),MINUTE('ANALISE AGENTE'!$J8),0)),1,IF(OR(TIME(HOUR(OQ5),MINUTE(OQ5),0)=TIME(HOUR('ANALISE AGENTE'!$D8),MINUTE('ANALISE AGENTE'!$D8),0),TIME(HOUR(OQ5),MINUTE(OQ5),0)=TIME(HOUR('ANALISE AGENTE'!$E8),MINUTE('ANALISE AGENTE'!$E8),0)),2,IF(OR(TIME(HOUR(OQ5),MINUTE(OQ5),0)=TIME(HOUR('ANALISE AGENTE'!$F8),MINUTE('ANALISE AGENTE'!$F8),0),TIME(HOUR(OQ5),MINUTE(OQ5),0)=TIME(HOUR('ANALISE AGENTE'!$G8),MINUTE('ANALISE AGENTE'!$G8),0)),3,IF(OR(TIME(HOUR(OQ5),MINUTE(OQ5),0)=TIME(HOUR('ANALISE AGENTE'!$H8),MINUTE('ANALISE AGENTE'!$H8),0),TIME(HOUR(OQ5),MINUTE(OQ5),0)=TIME(HOUR('ANALISE AGENTE'!$I8),MINUTE('ANALISE AGENTE'!$I8),0)),2,0))))</f>
        <v>0</v>
      </c>
      <c r="OR11" s="34">
        <f>IF(OR(TIME(HOUR(OR5),MINUTE(OR5),0)=TIME(HOUR('ANALISE AGENTE'!$C8),MINUTE('ANALISE AGENTE'!$C8),0),TIME(HOUR(OR5),MINUTE(OR5),0)=TIME(HOUR('ANALISE AGENTE'!$J8),MINUTE('ANALISE AGENTE'!$J8),0)),1,IF(OR(TIME(HOUR(OR5),MINUTE(OR5),0)=TIME(HOUR('ANALISE AGENTE'!$D8),MINUTE('ANALISE AGENTE'!$D8),0),TIME(HOUR(OR5),MINUTE(OR5),0)=TIME(HOUR('ANALISE AGENTE'!$E8),MINUTE('ANALISE AGENTE'!$E8),0)),2,IF(OR(TIME(HOUR(OR5),MINUTE(OR5),0)=TIME(HOUR('ANALISE AGENTE'!$F8),MINUTE('ANALISE AGENTE'!$F8),0),TIME(HOUR(OR5),MINUTE(OR5),0)=TIME(HOUR('ANALISE AGENTE'!$G8),MINUTE('ANALISE AGENTE'!$G8),0)),3,IF(OR(TIME(HOUR(OR5),MINUTE(OR5),0)=TIME(HOUR('ANALISE AGENTE'!$H8),MINUTE('ANALISE AGENTE'!$H8),0),TIME(HOUR(OR5),MINUTE(OR5),0)=TIME(HOUR('ANALISE AGENTE'!$I8),MINUTE('ANALISE AGENTE'!$I8),0)),2,0))))</f>
        <v>0</v>
      </c>
      <c r="OS11" s="34">
        <f>IF(OR(TIME(HOUR(OS5),MINUTE(OS5),0)=TIME(HOUR('ANALISE AGENTE'!$C8),MINUTE('ANALISE AGENTE'!$C8),0),TIME(HOUR(OS5),MINUTE(OS5),0)=TIME(HOUR('ANALISE AGENTE'!$J8),MINUTE('ANALISE AGENTE'!$J8),0)),1,IF(OR(TIME(HOUR(OS5),MINUTE(OS5),0)=TIME(HOUR('ANALISE AGENTE'!$D8),MINUTE('ANALISE AGENTE'!$D8),0),TIME(HOUR(OS5),MINUTE(OS5),0)=TIME(HOUR('ANALISE AGENTE'!$E8),MINUTE('ANALISE AGENTE'!$E8),0)),2,IF(OR(TIME(HOUR(OS5),MINUTE(OS5),0)=TIME(HOUR('ANALISE AGENTE'!$F8),MINUTE('ANALISE AGENTE'!$F8),0),TIME(HOUR(OS5),MINUTE(OS5),0)=TIME(HOUR('ANALISE AGENTE'!$G8),MINUTE('ANALISE AGENTE'!$G8),0)),3,IF(OR(TIME(HOUR(OS5),MINUTE(OS5),0)=TIME(HOUR('ANALISE AGENTE'!$H8),MINUTE('ANALISE AGENTE'!$H8),0),TIME(HOUR(OS5),MINUTE(OS5),0)=TIME(HOUR('ANALISE AGENTE'!$I8),MINUTE('ANALISE AGENTE'!$I8),0)),2,0))))</f>
        <v>0</v>
      </c>
      <c r="OT11" s="34">
        <f>IF(OR(TIME(HOUR(OT5),MINUTE(OT5),0)=TIME(HOUR('ANALISE AGENTE'!$C8),MINUTE('ANALISE AGENTE'!$C8),0),TIME(HOUR(OT5),MINUTE(OT5),0)=TIME(HOUR('ANALISE AGENTE'!$J8),MINUTE('ANALISE AGENTE'!$J8),0)),1,IF(OR(TIME(HOUR(OT5),MINUTE(OT5),0)=TIME(HOUR('ANALISE AGENTE'!$D8),MINUTE('ANALISE AGENTE'!$D8),0),TIME(HOUR(OT5),MINUTE(OT5),0)=TIME(HOUR('ANALISE AGENTE'!$E8),MINUTE('ANALISE AGENTE'!$E8),0)),2,IF(OR(TIME(HOUR(OT5),MINUTE(OT5),0)=TIME(HOUR('ANALISE AGENTE'!$F8),MINUTE('ANALISE AGENTE'!$F8),0),TIME(HOUR(OT5),MINUTE(OT5),0)=TIME(HOUR('ANALISE AGENTE'!$G8),MINUTE('ANALISE AGENTE'!$G8),0)),3,IF(OR(TIME(HOUR(OT5),MINUTE(OT5),0)=TIME(HOUR('ANALISE AGENTE'!$H8),MINUTE('ANALISE AGENTE'!$H8),0),TIME(HOUR(OT5),MINUTE(OT5),0)=TIME(HOUR('ANALISE AGENTE'!$I8),MINUTE('ANALISE AGENTE'!$I8),0)),2,0))))</f>
        <v>0</v>
      </c>
      <c r="OU11" s="34">
        <f>IF(OR(TIME(HOUR(OU5),MINUTE(OU5),0)=TIME(HOUR('ANALISE AGENTE'!$C8),MINUTE('ANALISE AGENTE'!$C8),0),TIME(HOUR(OU5),MINUTE(OU5),0)=TIME(HOUR('ANALISE AGENTE'!$J8),MINUTE('ANALISE AGENTE'!$J8),0)),1,IF(OR(TIME(HOUR(OU5),MINUTE(OU5),0)=TIME(HOUR('ANALISE AGENTE'!$D8),MINUTE('ANALISE AGENTE'!$D8),0),TIME(HOUR(OU5),MINUTE(OU5),0)=TIME(HOUR('ANALISE AGENTE'!$E8),MINUTE('ANALISE AGENTE'!$E8),0)),2,IF(OR(TIME(HOUR(OU5),MINUTE(OU5),0)=TIME(HOUR('ANALISE AGENTE'!$F8),MINUTE('ANALISE AGENTE'!$F8),0),TIME(HOUR(OU5),MINUTE(OU5),0)=TIME(HOUR('ANALISE AGENTE'!$G8),MINUTE('ANALISE AGENTE'!$G8),0)),3,IF(OR(TIME(HOUR(OU5),MINUTE(OU5),0)=TIME(HOUR('ANALISE AGENTE'!$H8),MINUTE('ANALISE AGENTE'!$H8),0),TIME(HOUR(OU5),MINUTE(OU5),0)=TIME(HOUR('ANALISE AGENTE'!$I8),MINUTE('ANALISE AGENTE'!$I8),0)),2,0))))</f>
        <v>0</v>
      </c>
      <c r="OV11" s="34">
        <f>IF(OR(TIME(HOUR(OV5),MINUTE(OV5),0)=TIME(HOUR('ANALISE AGENTE'!$C8),MINUTE('ANALISE AGENTE'!$C8),0),TIME(HOUR(OV5),MINUTE(OV5),0)=TIME(HOUR('ANALISE AGENTE'!$J8),MINUTE('ANALISE AGENTE'!$J8),0)),1,IF(OR(TIME(HOUR(OV5),MINUTE(OV5),0)=TIME(HOUR('ANALISE AGENTE'!$D8),MINUTE('ANALISE AGENTE'!$D8),0),TIME(HOUR(OV5),MINUTE(OV5),0)=TIME(HOUR('ANALISE AGENTE'!$E8),MINUTE('ANALISE AGENTE'!$E8),0)),2,IF(OR(TIME(HOUR(OV5),MINUTE(OV5),0)=TIME(HOUR('ANALISE AGENTE'!$F8),MINUTE('ANALISE AGENTE'!$F8),0),TIME(HOUR(OV5),MINUTE(OV5),0)=TIME(HOUR('ANALISE AGENTE'!$G8),MINUTE('ANALISE AGENTE'!$G8),0)),3,IF(OR(TIME(HOUR(OV5),MINUTE(OV5),0)=TIME(HOUR('ANALISE AGENTE'!$H8),MINUTE('ANALISE AGENTE'!$H8),0),TIME(HOUR(OV5),MINUTE(OV5),0)=TIME(HOUR('ANALISE AGENTE'!$I8),MINUTE('ANALISE AGENTE'!$I8),0)),2,0))))</f>
        <v>0</v>
      </c>
      <c r="OW11" s="34">
        <f>IF(OR(TIME(HOUR(OW5),MINUTE(OW5),0)=TIME(HOUR('ANALISE AGENTE'!$C8),MINUTE('ANALISE AGENTE'!$C8),0),TIME(HOUR(OW5),MINUTE(OW5),0)=TIME(HOUR('ANALISE AGENTE'!$J8),MINUTE('ANALISE AGENTE'!$J8),0)),1,IF(OR(TIME(HOUR(OW5),MINUTE(OW5),0)=TIME(HOUR('ANALISE AGENTE'!$D8),MINUTE('ANALISE AGENTE'!$D8),0),TIME(HOUR(OW5),MINUTE(OW5),0)=TIME(HOUR('ANALISE AGENTE'!$E8),MINUTE('ANALISE AGENTE'!$E8),0)),2,IF(OR(TIME(HOUR(OW5),MINUTE(OW5),0)=TIME(HOUR('ANALISE AGENTE'!$F8),MINUTE('ANALISE AGENTE'!$F8),0),TIME(HOUR(OW5),MINUTE(OW5),0)=TIME(HOUR('ANALISE AGENTE'!$G8),MINUTE('ANALISE AGENTE'!$G8),0)),3,IF(OR(TIME(HOUR(OW5),MINUTE(OW5),0)=TIME(HOUR('ANALISE AGENTE'!$H8),MINUTE('ANALISE AGENTE'!$H8),0),TIME(HOUR(OW5),MINUTE(OW5),0)=TIME(HOUR('ANALISE AGENTE'!$I8),MINUTE('ANALISE AGENTE'!$I8),0)),2,0))))</f>
        <v>0</v>
      </c>
      <c r="OX11" s="34">
        <f>IF(OR(TIME(HOUR(OX5),MINUTE(OX5),0)=TIME(HOUR('ANALISE AGENTE'!$C8),MINUTE('ANALISE AGENTE'!$C8),0),TIME(HOUR(OX5),MINUTE(OX5),0)=TIME(HOUR('ANALISE AGENTE'!$J8),MINUTE('ANALISE AGENTE'!$J8),0)),1,IF(OR(TIME(HOUR(OX5),MINUTE(OX5),0)=TIME(HOUR('ANALISE AGENTE'!$D8),MINUTE('ANALISE AGENTE'!$D8),0),TIME(HOUR(OX5),MINUTE(OX5),0)=TIME(HOUR('ANALISE AGENTE'!$E8),MINUTE('ANALISE AGENTE'!$E8),0)),2,IF(OR(TIME(HOUR(OX5),MINUTE(OX5),0)=TIME(HOUR('ANALISE AGENTE'!$F8),MINUTE('ANALISE AGENTE'!$F8),0),TIME(HOUR(OX5),MINUTE(OX5),0)=TIME(HOUR('ANALISE AGENTE'!$G8),MINUTE('ANALISE AGENTE'!$G8),0)),3,IF(OR(TIME(HOUR(OX5),MINUTE(OX5),0)=TIME(HOUR('ANALISE AGENTE'!$H8),MINUTE('ANALISE AGENTE'!$H8),0),TIME(HOUR(OX5),MINUTE(OX5),0)=TIME(HOUR('ANALISE AGENTE'!$I8),MINUTE('ANALISE AGENTE'!$I8),0)),2,0))))</f>
        <v>0</v>
      </c>
      <c r="OY11" s="34">
        <f>IF(OR(TIME(HOUR(OY5),MINUTE(OY5),0)=TIME(HOUR('ANALISE AGENTE'!$C8),MINUTE('ANALISE AGENTE'!$C8),0),TIME(HOUR(OY5),MINUTE(OY5),0)=TIME(HOUR('ANALISE AGENTE'!$J8),MINUTE('ANALISE AGENTE'!$J8),0)),1,IF(OR(TIME(HOUR(OY5),MINUTE(OY5),0)=TIME(HOUR('ANALISE AGENTE'!$D8),MINUTE('ANALISE AGENTE'!$D8),0),TIME(HOUR(OY5),MINUTE(OY5),0)=TIME(HOUR('ANALISE AGENTE'!$E8),MINUTE('ANALISE AGENTE'!$E8),0)),2,IF(OR(TIME(HOUR(OY5),MINUTE(OY5),0)=TIME(HOUR('ANALISE AGENTE'!$F8),MINUTE('ANALISE AGENTE'!$F8),0),TIME(HOUR(OY5),MINUTE(OY5),0)=TIME(HOUR('ANALISE AGENTE'!$G8),MINUTE('ANALISE AGENTE'!$G8),0)),3,IF(OR(TIME(HOUR(OY5),MINUTE(OY5),0)=TIME(HOUR('ANALISE AGENTE'!$H8),MINUTE('ANALISE AGENTE'!$H8),0),TIME(HOUR(OY5),MINUTE(OY5),0)=TIME(HOUR('ANALISE AGENTE'!$I8),MINUTE('ANALISE AGENTE'!$I8),0)),2,0))))</f>
        <v>0</v>
      </c>
      <c r="OZ11" s="34">
        <f>IF(OR(TIME(HOUR(OZ5),MINUTE(OZ5),0)=TIME(HOUR('ANALISE AGENTE'!$C8),MINUTE('ANALISE AGENTE'!$C8),0),TIME(HOUR(OZ5),MINUTE(OZ5),0)=TIME(HOUR('ANALISE AGENTE'!$J8),MINUTE('ANALISE AGENTE'!$J8),0)),1,IF(OR(TIME(HOUR(OZ5),MINUTE(OZ5),0)=TIME(HOUR('ANALISE AGENTE'!$D8),MINUTE('ANALISE AGENTE'!$D8),0),TIME(HOUR(OZ5),MINUTE(OZ5),0)=TIME(HOUR('ANALISE AGENTE'!$E8),MINUTE('ANALISE AGENTE'!$E8),0)),2,IF(OR(TIME(HOUR(OZ5),MINUTE(OZ5),0)=TIME(HOUR('ANALISE AGENTE'!$F8),MINUTE('ANALISE AGENTE'!$F8),0),TIME(HOUR(OZ5),MINUTE(OZ5),0)=TIME(HOUR('ANALISE AGENTE'!$G8),MINUTE('ANALISE AGENTE'!$G8),0)),3,IF(OR(TIME(HOUR(OZ5),MINUTE(OZ5),0)=TIME(HOUR('ANALISE AGENTE'!$H8),MINUTE('ANALISE AGENTE'!$H8),0),TIME(HOUR(OZ5),MINUTE(OZ5),0)=TIME(HOUR('ANALISE AGENTE'!$I8),MINUTE('ANALISE AGENTE'!$I8),0)),2,0))))</f>
        <v>0</v>
      </c>
      <c r="PA11" s="34">
        <f>IF(OR(TIME(HOUR(PA5),MINUTE(PA5),0)=TIME(HOUR('ANALISE AGENTE'!$C8),MINUTE('ANALISE AGENTE'!$C8),0),TIME(HOUR(PA5),MINUTE(PA5),0)=TIME(HOUR('ANALISE AGENTE'!$J8),MINUTE('ANALISE AGENTE'!$J8),0)),1,IF(OR(TIME(HOUR(PA5),MINUTE(PA5),0)=TIME(HOUR('ANALISE AGENTE'!$D8),MINUTE('ANALISE AGENTE'!$D8),0),TIME(HOUR(PA5),MINUTE(PA5),0)=TIME(HOUR('ANALISE AGENTE'!$E8),MINUTE('ANALISE AGENTE'!$E8),0)),2,IF(OR(TIME(HOUR(PA5),MINUTE(PA5),0)=TIME(HOUR('ANALISE AGENTE'!$F8),MINUTE('ANALISE AGENTE'!$F8),0),TIME(HOUR(PA5),MINUTE(PA5),0)=TIME(HOUR('ANALISE AGENTE'!$G8),MINUTE('ANALISE AGENTE'!$G8),0)),3,IF(OR(TIME(HOUR(PA5),MINUTE(PA5),0)=TIME(HOUR('ANALISE AGENTE'!$H8),MINUTE('ANALISE AGENTE'!$H8),0),TIME(HOUR(PA5),MINUTE(PA5),0)=TIME(HOUR('ANALISE AGENTE'!$I8),MINUTE('ANALISE AGENTE'!$I8),0)),2,0))))</f>
        <v>0</v>
      </c>
      <c r="PB11" s="34">
        <f>IF(OR(TIME(HOUR(PB5),MINUTE(PB5),0)=TIME(HOUR('ANALISE AGENTE'!$C8),MINUTE('ANALISE AGENTE'!$C8),0),TIME(HOUR(PB5),MINUTE(PB5),0)=TIME(HOUR('ANALISE AGENTE'!$J8),MINUTE('ANALISE AGENTE'!$J8),0)),1,IF(OR(TIME(HOUR(PB5),MINUTE(PB5),0)=TIME(HOUR('ANALISE AGENTE'!$D8),MINUTE('ANALISE AGENTE'!$D8),0),TIME(HOUR(PB5),MINUTE(PB5),0)=TIME(HOUR('ANALISE AGENTE'!$E8),MINUTE('ANALISE AGENTE'!$E8),0)),2,IF(OR(TIME(HOUR(PB5),MINUTE(PB5),0)=TIME(HOUR('ANALISE AGENTE'!$F8),MINUTE('ANALISE AGENTE'!$F8),0),TIME(HOUR(PB5),MINUTE(PB5),0)=TIME(HOUR('ANALISE AGENTE'!$G8),MINUTE('ANALISE AGENTE'!$G8),0)),3,IF(OR(TIME(HOUR(PB5),MINUTE(PB5),0)=TIME(HOUR('ANALISE AGENTE'!$H8),MINUTE('ANALISE AGENTE'!$H8),0),TIME(HOUR(PB5),MINUTE(PB5),0)=TIME(HOUR('ANALISE AGENTE'!$I8),MINUTE('ANALISE AGENTE'!$I8),0)),2,0))))</f>
        <v>0</v>
      </c>
      <c r="PC11" s="34">
        <f>IF(OR(TIME(HOUR(PC5),MINUTE(PC5),0)=TIME(HOUR('ANALISE AGENTE'!$C8),MINUTE('ANALISE AGENTE'!$C8),0),TIME(HOUR(PC5),MINUTE(PC5),0)=TIME(HOUR('ANALISE AGENTE'!$J8),MINUTE('ANALISE AGENTE'!$J8),0)),1,IF(OR(TIME(HOUR(PC5),MINUTE(PC5),0)=TIME(HOUR('ANALISE AGENTE'!$D8),MINUTE('ANALISE AGENTE'!$D8),0),TIME(HOUR(PC5),MINUTE(PC5),0)=TIME(HOUR('ANALISE AGENTE'!$E8),MINUTE('ANALISE AGENTE'!$E8),0)),2,IF(OR(TIME(HOUR(PC5),MINUTE(PC5),0)=TIME(HOUR('ANALISE AGENTE'!$F8),MINUTE('ANALISE AGENTE'!$F8),0),TIME(HOUR(PC5),MINUTE(PC5),0)=TIME(HOUR('ANALISE AGENTE'!$G8),MINUTE('ANALISE AGENTE'!$G8),0)),3,IF(OR(TIME(HOUR(PC5),MINUTE(PC5),0)=TIME(HOUR('ANALISE AGENTE'!$H8),MINUTE('ANALISE AGENTE'!$H8),0),TIME(HOUR(PC5),MINUTE(PC5),0)=TIME(HOUR('ANALISE AGENTE'!$I8),MINUTE('ANALISE AGENTE'!$I8),0)),2,0))))</f>
        <v>0</v>
      </c>
      <c r="PD11" s="34">
        <f>IF(OR(TIME(HOUR(PD5),MINUTE(PD5),0)=TIME(HOUR('ANALISE AGENTE'!$C8),MINUTE('ANALISE AGENTE'!$C8),0),TIME(HOUR(PD5),MINUTE(PD5),0)=TIME(HOUR('ANALISE AGENTE'!$J8),MINUTE('ANALISE AGENTE'!$J8),0)),1,IF(OR(TIME(HOUR(PD5),MINUTE(PD5),0)=TIME(HOUR('ANALISE AGENTE'!$D8),MINUTE('ANALISE AGENTE'!$D8),0),TIME(HOUR(PD5),MINUTE(PD5),0)=TIME(HOUR('ANALISE AGENTE'!$E8),MINUTE('ANALISE AGENTE'!$E8),0)),2,IF(OR(TIME(HOUR(PD5),MINUTE(PD5),0)=TIME(HOUR('ANALISE AGENTE'!$F8),MINUTE('ANALISE AGENTE'!$F8),0),TIME(HOUR(PD5),MINUTE(PD5),0)=TIME(HOUR('ANALISE AGENTE'!$G8),MINUTE('ANALISE AGENTE'!$G8),0)),3,IF(OR(TIME(HOUR(PD5),MINUTE(PD5),0)=TIME(HOUR('ANALISE AGENTE'!$H8),MINUTE('ANALISE AGENTE'!$H8),0),TIME(HOUR(PD5),MINUTE(PD5),0)=TIME(HOUR('ANALISE AGENTE'!$I8),MINUTE('ANALISE AGENTE'!$I8),0)),2,0))))</f>
        <v>0</v>
      </c>
      <c r="PE11" s="34">
        <f>IF(OR(TIME(HOUR(PE5),MINUTE(PE5),0)=TIME(HOUR('ANALISE AGENTE'!$C8),MINUTE('ANALISE AGENTE'!$C8),0),TIME(HOUR(PE5),MINUTE(PE5),0)=TIME(HOUR('ANALISE AGENTE'!$J8),MINUTE('ANALISE AGENTE'!$J8),0)),1,IF(OR(TIME(HOUR(PE5),MINUTE(PE5),0)=TIME(HOUR('ANALISE AGENTE'!$D8),MINUTE('ANALISE AGENTE'!$D8),0),TIME(HOUR(PE5),MINUTE(PE5),0)=TIME(HOUR('ANALISE AGENTE'!$E8),MINUTE('ANALISE AGENTE'!$E8),0)),2,IF(OR(TIME(HOUR(PE5),MINUTE(PE5),0)=TIME(HOUR('ANALISE AGENTE'!$F8),MINUTE('ANALISE AGENTE'!$F8),0),TIME(HOUR(PE5),MINUTE(PE5),0)=TIME(HOUR('ANALISE AGENTE'!$G8),MINUTE('ANALISE AGENTE'!$G8),0)),3,IF(OR(TIME(HOUR(PE5),MINUTE(PE5),0)=TIME(HOUR('ANALISE AGENTE'!$H8),MINUTE('ANALISE AGENTE'!$H8),0),TIME(HOUR(PE5),MINUTE(PE5),0)=TIME(HOUR('ANALISE AGENTE'!$I8),MINUTE('ANALISE AGENTE'!$I8),0)),2,0))))</f>
        <v>0</v>
      </c>
      <c r="PF11" s="34">
        <f>IF(OR(TIME(HOUR(PF5),MINUTE(PF5),0)=TIME(HOUR('ANALISE AGENTE'!$C8),MINUTE('ANALISE AGENTE'!$C8),0),TIME(HOUR(PF5),MINUTE(PF5),0)=TIME(HOUR('ANALISE AGENTE'!$J8),MINUTE('ANALISE AGENTE'!$J8),0)),1,IF(OR(TIME(HOUR(PF5),MINUTE(PF5),0)=TIME(HOUR('ANALISE AGENTE'!$D8),MINUTE('ANALISE AGENTE'!$D8),0),TIME(HOUR(PF5),MINUTE(PF5),0)=TIME(HOUR('ANALISE AGENTE'!$E8),MINUTE('ANALISE AGENTE'!$E8),0)),2,IF(OR(TIME(HOUR(PF5),MINUTE(PF5),0)=TIME(HOUR('ANALISE AGENTE'!$F8),MINUTE('ANALISE AGENTE'!$F8),0),TIME(HOUR(PF5),MINUTE(PF5),0)=TIME(HOUR('ANALISE AGENTE'!$G8),MINUTE('ANALISE AGENTE'!$G8),0)),3,IF(OR(TIME(HOUR(PF5),MINUTE(PF5),0)=TIME(HOUR('ANALISE AGENTE'!$H8),MINUTE('ANALISE AGENTE'!$H8),0),TIME(HOUR(PF5),MINUTE(PF5),0)=TIME(HOUR('ANALISE AGENTE'!$I8),MINUTE('ANALISE AGENTE'!$I8),0)),2,0))))</f>
        <v>0</v>
      </c>
      <c r="PG11" s="34">
        <f>IF(OR(TIME(HOUR(PG5),MINUTE(PG5),0)=TIME(HOUR('ANALISE AGENTE'!$C8),MINUTE('ANALISE AGENTE'!$C8),0),TIME(HOUR(PG5),MINUTE(PG5),0)=TIME(HOUR('ANALISE AGENTE'!$J8),MINUTE('ANALISE AGENTE'!$J8),0)),1,IF(OR(TIME(HOUR(PG5),MINUTE(PG5),0)=TIME(HOUR('ANALISE AGENTE'!$D8),MINUTE('ANALISE AGENTE'!$D8),0),TIME(HOUR(PG5),MINUTE(PG5),0)=TIME(HOUR('ANALISE AGENTE'!$E8),MINUTE('ANALISE AGENTE'!$E8),0)),2,IF(OR(TIME(HOUR(PG5),MINUTE(PG5),0)=TIME(HOUR('ANALISE AGENTE'!$F8),MINUTE('ANALISE AGENTE'!$F8),0),TIME(HOUR(PG5),MINUTE(PG5),0)=TIME(HOUR('ANALISE AGENTE'!$G8),MINUTE('ANALISE AGENTE'!$G8),0)),3,IF(OR(TIME(HOUR(PG5),MINUTE(PG5),0)=TIME(HOUR('ANALISE AGENTE'!$H8),MINUTE('ANALISE AGENTE'!$H8),0),TIME(HOUR(PG5),MINUTE(PG5),0)=TIME(HOUR('ANALISE AGENTE'!$I8),MINUTE('ANALISE AGENTE'!$I8),0)),2,0))))</f>
        <v>0</v>
      </c>
      <c r="PH11" s="34">
        <f>IF(OR(TIME(HOUR(PH5),MINUTE(PH5),0)=TIME(HOUR('ANALISE AGENTE'!$C8),MINUTE('ANALISE AGENTE'!$C8),0),TIME(HOUR(PH5),MINUTE(PH5),0)=TIME(HOUR('ANALISE AGENTE'!$J8),MINUTE('ANALISE AGENTE'!$J8),0)),1,IF(OR(TIME(HOUR(PH5),MINUTE(PH5),0)=TIME(HOUR('ANALISE AGENTE'!$D8),MINUTE('ANALISE AGENTE'!$D8),0),TIME(HOUR(PH5),MINUTE(PH5),0)=TIME(HOUR('ANALISE AGENTE'!$E8),MINUTE('ANALISE AGENTE'!$E8),0)),2,IF(OR(TIME(HOUR(PH5),MINUTE(PH5),0)=TIME(HOUR('ANALISE AGENTE'!$F8),MINUTE('ANALISE AGENTE'!$F8),0),TIME(HOUR(PH5),MINUTE(PH5),0)=TIME(HOUR('ANALISE AGENTE'!$G8),MINUTE('ANALISE AGENTE'!$G8),0)),3,IF(OR(TIME(HOUR(PH5),MINUTE(PH5),0)=TIME(HOUR('ANALISE AGENTE'!$H8),MINUTE('ANALISE AGENTE'!$H8),0),TIME(HOUR(PH5),MINUTE(PH5),0)=TIME(HOUR('ANALISE AGENTE'!$I8),MINUTE('ANALISE AGENTE'!$I8),0)),2,0))))</f>
        <v>0</v>
      </c>
      <c r="PI11" s="34">
        <f>IF(OR(TIME(HOUR(PI5),MINUTE(PI5),0)=TIME(HOUR('ANALISE AGENTE'!$C8),MINUTE('ANALISE AGENTE'!$C8),0),TIME(HOUR(PI5),MINUTE(PI5),0)=TIME(HOUR('ANALISE AGENTE'!$J8),MINUTE('ANALISE AGENTE'!$J8),0)),1,IF(OR(TIME(HOUR(PI5),MINUTE(PI5),0)=TIME(HOUR('ANALISE AGENTE'!$D8),MINUTE('ANALISE AGENTE'!$D8),0),TIME(HOUR(PI5),MINUTE(PI5),0)=TIME(HOUR('ANALISE AGENTE'!$E8),MINUTE('ANALISE AGENTE'!$E8),0)),2,IF(OR(TIME(HOUR(PI5),MINUTE(PI5),0)=TIME(HOUR('ANALISE AGENTE'!$F8),MINUTE('ANALISE AGENTE'!$F8),0),TIME(HOUR(PI5),MINUTE(PI5),0)=TIME(HOUR('ANALISE AGENTE'!$G8),MINUTE('ANALISE AGENTE'!$G8),0)),3,IF(OR(TIME(HOUR(PI5),MINUTE(PI5),0)=TIME(HOUR('ANALISE AGENTE'!$H8),MINUTE('ANALISE AGENTE'!$H8),0),TIME(HOUR(PI5),MINUTE(PI5),0)=TIME(HOUR('ANALISE AGENTE'!$I8),MINUTE('ANALISE AGENTE'!$I8),0)),2,0))))</f>
        <v>0</v>
      </c>
      <c r="PJ11" s="34">
        <f>IF(OR(TIME(HOUR(PJ5),MINUTE(PJ5),0)=TIME(HOUR('ANALISE AGENTE'!$C8),MINUTE('ANALISE AGENTE'!$C8),0),TIME(HOUR(PJ5),MINUTE(PJ5),0)=TIME(HOUR('ANALISE AGENTE'!$J8),MINUTE('ANALISE AGENTE'!$J8),0)),1,IF(OR(TIME(HOUR(PJ5),MINUTE(PJ5),0)=TIME(HOUR('ANALISE AGENTE'!$D8),MINUTE('ANALISE AGENTE'!$D8),0),TIME(HOUR(PJ5),MINUTE(PJ5),0)=TIME(HOUR('ANALISE AGENTE'!$E8),MINUTE('ANALISE AGENTE'!$E8),0)),2,IF(OR(TIME(HOUR(PJ5),MINUTE(PJ5),0)=TIME(HOUR('ANALISE AGENTE'!$F8),MINUTE('ANALISE AGENTE'!$F8),0),TIME(HOUR(PJ5),MINUTE(PJ5),0)=TIME(HOUR('ANALISE AGENTE'!$G8),MINUTE('ANALISE AGENTE'!$G8),0)),3,IF(OR(TIME(HOUR(PJ5),MINUTE(PJ5),0)=TIME(HOUR('ANALISE AGENTE'!$H8),MINUTE('ANALISE AGENTE'!$H8),0),TIME(HOUR(PJ5),MINUTE(PJ5),0)=TIME(HOUR('ANALISE AGENTE'!$I8),MINUTE('ANALISE AGENTE'!$I8),0)),2,0))))</f>
        <v>0</v>
      </c>
      <c r="PK11" s="34">
        <f>IF(OR(TIME(HOUR(PK5),MINUTE(PK5),0)=TIME(HOUR('ANALISE AGENTE'!$C8),MINUTE('ANALISE AGENTE'!$C8),0),TIME(HOUR(PK5),MINUTE(PK5),0)=TIME(HOUR('ANALISE AGENTE'!$J8),MINUTE('ANALISE AGENTE'!$J8),0)),1,IF(OR(TIME(HOUR(PK5),MINUTE(PK5),0)=TIME(HOUR('ANALISE AGENTE'!$D8),MINUTE('ANALISE AGENTE'!$D8),0),TIME(HOUR(PK5),MINUTE(PK5),0)=TIME(HOUR('ANALISE AGENTE'!$E8),MINUTE('ANALISE AGENTE'!$E8),0)),2,IF(OR(TIME(HOUR(PK5),MINUTE(PK5),0)=TIME(HOUR('ANALISE AGENTE'!$F8),MINUTE('ANALISE AGENTE'!$F8),0),TIME(HOUR(PK5),MINUTE(PK5),0)=TIME(HOUR('ANALISE AGENTE'!$G8),MINUTE('ANALISE AGENTE'!$G8),0)),3,IF(OR(TIME(HOUR(PK5),MINUTE(PK5),0)=TIME(HOUR('ANALISE AGENTE'!$H8),MINUTE('ANALISE AGENTE'!$H8),0),TIME(HOUR(PK5),MINUTE(PK5),0)=TIME(HOUR('ANALISE AGENTE'!$I8),MINUTE('ANALISE AGENTE'!$I8),0)),2,0))))</f>
        <v>0</v>
      </c>
      <c r="PL11" s="34">
        <f>IF(OR(TIME(HOUR(PL5),MINUTE(PL5),0)=TIME(HOUR('ANALISE AGENTE'!$C8),MINUTE('ANALISE AGENTE'!$C8),0),TIME(HOUR(PL5),MINUTE(PL5),0)=TIME(HOUR('ANALISE AGENTE'!$J8),MINUTE('ANALISE AGENTE'!$J8),0)),1,IF(OR(TIME(HOUR(PL5),MINUTE(PL5),0)=TIME(HOUR('ANALISE AGENTE'!$D8),MINUTE('ANALISE AGENTE'!$D8),0),TIME(HOUR(PL5),MINUTE(PL5),0)=TIME(HOUR('ANALISE AGENTE'!$E8),MINUTE('ANALISE AGENTE'!$E8),0)),2,IF(OR(TIME(HOUR(PL5),MINUTE(PL5),0)=TIME(HOUR('ANALISE AGENTE'!$F8),MINUTE('ANALISE AGENTE'!$F8),0),TIME(HOUR(PL5),MINUTE(PL5),0)=TIME(HOUR('ANALISE AGENTE'!$G8),MINUTE('ANALISE AGENTE'!$G8),0)),3,IF(OR(TIME(HOUR(PL5),MINUTE(PL5),0)=TIME(HOUR('ANALISE AGENTE'!$H8),MINUTE('ANALISE AGENTE'!$H8),0),TIME(HOUR(PL5),MINUTE(PL5),0)=TIME(HOUR('ANALISE AGENTE'!$I8),MINUTE('ANALISE AGENTE'!$I8),0)),2,0))))</f>
        <v>0</v>
      </c>
      <c r="PM11" s="34">
        <f>IF(OR(TIME(HOUR(PM5),MINUTE(PM5),0)=TIME(HOUR('ANALISE AGENTE'!$C8),MINUTE('ANALISE AGENTE'!$C8),0),TIME(HOUR(PM5),MINUTE(PM5),0)=TIME(HOUR('ANALISE AGENTE'!$J8),MINUTE('ANALISE AGENTE'!$J8),0)),1,IF(OR(TIME(HOUR(PM5),MINUTE(PM5),0)=TIME(HOUR('ANALISE AGENTE'!$D8),MINUTE('ANALISE AGENTE'!$D8),0),TIME(HOUR(PM5),MINUTE(PM5),0)=TIME(HOUR('ANALISE AGENTE'!$E8),MINUTE('ANALISE AGENTE'!$E8),0)),2,IF(OR(TIME(HOUR(PM5),MINUTE(PM5),0)=TIME(HOUR('ANALISE AGENTE'!$F8),MINUTE('ANALISE AGENTE'!$F8),0),TIME(HOUR(PM5),MINUTE(PM5),0)=TIME(HOUR('ANALISE AGENTE'!$G8),MINUTE('ANALISE AGENTE'!$G8),0)),3,IF(OR(TIME(HOUR(PM5),MINUTE(PM5),0)=TIME(HOUR('ANALISE AGENTE'!$H8),MINUTE('ANALISE AGENTE'!$H8),0),TIME(HOUR(PM5),MINUTE(PM5),0)=TIME(HOUR('ANALISE AGENTE'!$I8),MINUTE('ANALISE AGENTE'!$I8),0)),2,0))))</f>
        <v>0</v>
      </c>
      <c r="PN11" s="34">
        <f>IF(OR(TIME(HOUR(PN5),MINUTE(PN5),0)=TIME(HOUR('ANALISE AGENTE'!$C8),MINUTE('ANALISE AGENTE'!$C8),0),TIME(HOUR(PN5),MINUTE(PN5),0)=TIME(HOUR('ANALISE AGENTE'!$J8),MINUTE('ANALISE AGENTE'!$J8),0)),1,IF(OR(TIME(HOUR(PN5),MINUTE(PN5),0)=TIME(HOUR('ANALISE AGENTE'!$D8),MINUTE('ANALISE AGENTE'!$D8),0),TIME(HOUR(PN5),MINUTE(PN5),0)=TIME(HOUR('ANALISE AGENTE'!$E8),MINUTE('ANALISE AGENTE'!$E8),0)),2,IF(OR(TIME(HOUR(PN5),MINUTE(PN5),0)=TIME(HOUR('ANALISE AGENTE'!$F8),MINUTE('ANALISE AGENTE'!$F8),0),TIME(HOUR(PN5),MINUTE(PN5),0)=TIME(HOUR('ANALISE AGENTE'!$G8),MINUTE('ANALISE AGENTE'!$G8),0)),3,IF(OR(TIME(HOUR(PN5),MINUTE(PN5),0)=TIME(HOUR('ANALISE AGENTE'!$H8),MINUTE('ANALISE AGENTE'!$H8),0),TIME(HOUR(PN5),MINUTE(PN5),0)=TIME(HOUR('ANALISE AGENTE'!$I8),MINUTE('ANALISE AGENTE'!$I8),0)),2,0))))</f>
        <v>0</v>
      </c>
      <c r="PO11" s="34">
        <f>IF(OR(TIME(HOUR(PO5),MINUTE(PO5),0)=TIME(HOUR('ANALISE AGENTE'!$C8),MINUTE('ANALISE AGENTE'!$C8),0),TIME(HOUR(PO5),MINUTE(PO5),0)=TIME(HOUR('ANALISE AGENTE'!$J8),MINUTE('ANALISE AGENTE'!$J8),0)),1,IF(OR(TIME(HOUR(PO5),MINUTE(PO5),0)=TIME(HOUR('ANALISE AGENTE'!$D8),MINUTE('ANALISE AGENTE'!$D8),0),TIME(HOUR(PO5),MINUTE(PO5),0)=TIME(HOUR('ANALISE AGENTE'!$E8),MINUTE('ANALISE AGENTE'!$E8),0)),2,IF(OR(TIME(HOUR(PO5),MINUTE(PO5),0)=TIME(HOUR('ANALISE AGENTE'!$F8),MINUTE('ANALISE AGENTE'!$F8),0),TIME(HOUR(PO5),MINUTE(PO5),0)=TIME(HOUR('ANALISE AGENTE'!$G8),MINUTE('ANALISE AGENTE'!$G8),0)),3,IF(OR(TIME(HOUR(PO5),MINUTE(PO5),0)=TIME(HOUR('ANALISE AGENTE'!$H8),MINUTE('ANALISE AGENTE'!$H8),0),TIME(HOUR(PO5),MINUTE(PO5),0)=TIME(HOUR('ANALISE AGENTE'!$I8),MINUTE('ANALISE AGENTE'!$I8),0)),2,0))))</f>
        <v>0</v>
      </c>
      <c r="PP11" s="34">
        <f>IF(OR(TIME(HOUR(PP5),MINUTE(PP5),0)=TIME(HOUR('ANALISE AGENTE'!$C8),MINUTE('ANALISE AGENTE'!$C8),0),TIME(HOUR(PP5),MINUTE(PP5),0)=TIME(HOUR('ANALISE AGENTE'!$J8),MINUTE('ANALISE AGENTE'!$J8),0)),1,IF(OR(TIME(HOUR(PP5),MINUTE(PP5),0)=TIME(HOUR('ANALISE AGENTE'!$D8),MINUTE('ANALISE AGENTE'!$D8),0),TIME(HOUR(PP5),MINUTE(PP5),0)=TIME(HOUR('ANALISE AGENTE'!$E8),MINUTE('ANALISE AGENTE'!$E8),0)),2,IF(OR(TIME(HOUR(PP5),MINUTE(PP5),0)=TIME(HOUR('ANALISE AGENTE'!$F8),MINUTE('ANALISE AGENTE'!$F8),0),TIME(HOUR(PP5),MINUTE(PP5),0)=TIME(HOUR('ANALISE AGENTE'!$G8),MINUTE('ANALISE AGENTE'!$G8),0)),3,IF(OR(TIME(HOUR(PP5),MINUTE(PP5),0)=TIME(HOUR('ANALISE AGENTE'!$H8),MINUTE('ANALISE AGENTE'!$H8),0),TIME(HOUR(PP5),MINUTE(PP5),0)=TIME(HOUR('ANALISE AGENTE'!$I8),MINUTE('ANALISE AGENTE'!$I8),0)),2,0))))</f>
        <v>0</v>
      </c>
      <c r="PQ11" s="34">
        <f>IF(OR(TIME(HOUR(PQ5),MINUTE(PQ5),0)=TIME(HOUR('ANALISE AGENTE'!$C8),MINUTE('ANALISE AGENTE'!$C8),0),TIME(HOUR(PQ5),MINUTE(PQ5),0)=TIME(HOUR('ANALISE AGENTE'!$J8),MINUTE('ANALISE AGENTE'!$J8),0)),1,IF(OR(TIME(HOUR(PQ5),MINUTE(PQ5),0)=TIME(HOUR('ANALISE AGENTE'!$D8),MINUTE('ANALISE AGENTE'!$D8),0),TIME(HOUR(PQ5),MINUTE(PQ5),0)=TIME(HOUR('ANALISE AGENTE'!$E8),MINUTE('ANALISE AGENTE'!$E8),0)),2,IF(OR(TIME(HOUR(PQ5),MINUTE(PQ5),0)=TIME(HOUR('ANALISE AGENTE'!$F8),MINUTE('ANALISE AGENTE'!$F8),0),TIME(HOUR(PQ5),MINUTE(PQ5),0)=TIME(HOUR('ANALISE AGENTE'!$G8),MINUTE('ANALISE AGENTE'!$G8),0)),3,IF(OR(TIME(HOUR(PQ5),MINUTE(PQ5),0)=TIME(HOUR('ANALISE AGENTE'!$H8),MINUTE('ANALISE AGENTE'!$H8),0),TIME(HOUR(PQ5),MINUTE(PQ5),0)=TIME(HOUR('ANALISE AGENTE'!$I8),MINUTE('ANALISE AGENTE'!$I8),0)),2,0))))</f>
        <v>0</v>
      </c>
      <c r="PR11" s="34">
        <f>IF(OR(TIME(HOUR(PR5),MINUTE(PR5),0)=TIME(HOUR('ANALISE AGENTE'!$C8),MINUTE('ANALISE AGENTE'!$C8),0),TIME(HOUR(PR5),MINUTE(PR5),0)=TIME(HOUR('ANALISE AGENTE'!$J8),MINUTE('ANALISE AGENTE'!$J8),0)),1,IF(OR(TIME(HOUR(PR5),MINUTE(PR5),0)=TIME(HOUR('ANALISE AGENTE'!$D8),MINUTE('ANALISE AGENTE'!$D8),0),TIME(HOUR(PR5),MINUTE(PR5),0)=TIME(HOUR('ANALISE AGENTE'!$E8),MINUTE('ANALISE AGENTE'!$E8),0)),2,IF(OR(TIME(HOUR(PR5),MINUTE(PR5),0)=TIME(HOUR('ANALISE AGENTE'!$F8),MINUTE('ANALISE AGENTE'!$F8),0),TIME(HOUR(PR5),MINUTE(PR5),0)=TIME(HOUR('ANALISE AGENTE'!$G8),MINUTE('ANALISE AGENTE'!$G8),0)),3,IF(OR(TIME(HOUR(PR5),MINUTE(PR5),0)=TIME(HOUR('ANALISE AGENTE'!$H8),MINUTE('ANALISE AGENTE'!$H8),0),TIME(HOUR(PR5),MINUTE(PR5),0)=TIME(HOUR('ANALISE AGENTE'!$I8),MINUTE('ANALISE AGENTE'!$I8),0)),2,0))))</f>
        <v>0</v>
      </c>
      <c r="PS11" s="34">
        <f>IF(OR(TIME(HOUR(PS5),MINUTE(PS5),0)=TIME(HOUR('ANALISE AGENTE'!$C8),MINUTE('ANALISE AGENTE'!$C8),0),TIME(HOUR(PS5),MINUTE(PS5),0)=TIME(HOUR('ANALISE AGENTE'!$J8),MINUTE('ANALISE AGENTE'!$J8),0)),1,IF(OR(TIME(HOUR(PS5),MINUTE(PS5),0)=TIME(HOUR('ANALISE AGENTE'!$D8),MINUTE('ANALISE AGENTE'!$D8),0),TIME(HOUR(PS5),MINUTE(PS5),0)=TIME(HOUR('ANALISE AGENTE'!$E8),MINUTE('ANALISE AGENTE'!$E8),0)),2,IF(OR(TIME(HOUR(PS5),MINUTE(PS5),0)=TIME(HOUR('ANALISE AGENTE'!$F8),MINUTE('ANALISE AGENTE'!$F8),0),TIME(HOUR(PS5),MINUTE(PS5),0)=TIME(HOUR('ANALISE AGENTE'!$G8),MINUTE('ANALISE AGENTE'!$G8),0)),3,IF(OR(TIME(HOUR(PS5),MINUTE(PS5),0)=TIME(HOUR('ANALISE AGENTE'!$H8),MINUTE('ANALISE AGENTE'!$H8),0),TIME(HOUR(PS5),MINUTE(PS5),0)=TIME(HOUR('ANALISE AGENTE'!$I8),MINUTE('ANALISE AGENTE'!$I8),0)),2,0))))</f>
        <v>0</v>
      </c>
      <c r="PT11" s="34">
        <f>IF(OR(TIME(HOUR(PT5),MINUTE(PT5),0)=TIME(HOUR('ANALISE AGENTE'!$C8),MINUTE('ANALISE AGENTE'!$C8),0),TIME(HOUR(PT5),MINUTE(PT5),0)=TIME(HOUR('ANALISE AGENTE'!$J8),MINUTE('ANALISE AGENTE'!$J8),0)),1,IF(OR(TIME(HOUR(PT5),MINUTE(PT5),0)=TIME(HOUR('ANALISE AGENTE'!$D8),MINUTE('ANALISE AGENTE'!$D8),0),TIME(HOUR(PT5),MINUTE(PT5),0)=TIME(HOUR('ANALISE AGENTE'!$E8),MINUTE('ANALISE AGENTE'!$E8),0)),2,IF(OR(TIME(HOUR(PT5),MINUTE(PT5),0)=TIME(HOUR('ANALISE AGENTE'!$F8),MINUTE('ANALISE AGENTE'!$F8),0),TIME(HOUR(PT5),MINUTE(PT5),0)=TIME(HOUR('ANALISE AGENTE'!$G8),MINUTE('ANALISE AGENTE'!$G8),0)),3,IF(OR(TIME(HOUR(PT5),MINUTE(PT5),0)=TIME(HOUR('ANALISE AGENTE'!$H8),MINUTE('ANALISE AGENTE'!$H8),0),TIME(HOUR(PT5),MINUTE(PT5),0)=TIME(HOUR('ANALISE AGENTE'!$I8),MINUTE('ANALISE AGENTE'!$I8),0)),2,0))))</f>
        <v>0</v>
      </c>
      <c r="PU11" s="34">
        <f>IF(OR(TIME(HOUR(PU5),MINUTE(PU5),0)=TIME(HOUR('ANALISE AGENTE'!$C8),MINUTE('ANALISE AGENTE'!$C8),0),TIME(HOUR(PU5),MINUTE(PU5),0)=TIME(HOUR('ANALISE AGENTE'!$J8),MINUTE('ANALISE AGENTE'!$J8),0)),1,IF(OR(TIME(HOUR(PU5),MINUTE(PU5),0)=TIME(HOUR('ANALISE AGENTE'!$D8),MINUTE('ANALISE AGENTE'!$D8),0),TIME(HOUR(PU5),MINUTE(PU5),0)=TIME(HOUR('ANALISE AGENTE'!$E8),MINUTE('ANALISE AGENTE'!$E8),0)),2,IF(OR(TIME(HOUR(PU5),MINUTE(PU5),0)=TIME(HOUR('ANALISE AGENTE'!$F8),MINUTE('ANALISE AGENTE'!$F8),0),TIME(HOUR(PU5),MINUTE(PU5),0)=TIME(HOUR('ANALISE AGENTE'!$G8),MINUTE('ANALISE AGENTE'!$G8),0)),3,IF(OR(TIME(HOUR(PU5),MINUTE(PU5),0)=TIME(HOUR('ANALISE AGENTE'!$H8),MINUTE('ANALISE AGENTE'!$H8),0),TIME(HOUR(PU5),MINUTE(PU5),0)=TIME(HOUR('ANALISE AGENTE'!$I8),MINUTE('ANALISE AGENTE'!$I8),0)),2,0))))</f>
        <v>0</v>
      </c>
      <c r="PV11" s="34">
        <f>IF(OR(TIME(HOUR(PV5),MINUTE(PV5),0)=TIME(HOUR('ANALISE AGENTE'!$C8),MINUTE('ANALISE AGENTE'!$C8),0),TIME(HOUR(PV5),MINUTE(PV5),0)=TIME(HOUR('ANALISE AGENTE'!$J8),MINUTE('ANALISE AGENTE'!$J8),0)),1,IF(OR(TIME(HOUR(PV5),MINUTE(PV5),0)=TIME(HOUR('ANALISE AGENTE'!$D8),MINUTE('ANALISE AGENTE'!$D8),0),TIME(HOUR(PV5),MINUTE(PV5),0)=TIME(HOUR('ANALISE AGENTE'!$E8),MINUTE('ANALISE AGENTE'!$E8),0)),2,IF(OR(TIME(HOUR(PV5),MINUTE(PV5),0)=TIME(HOUR('ANALISE AGENTE'!$F8),MINUTE('ANALISE AGENTE'!$F8),0),TIME(HOUR(PV5),MINUTE(PV5),0)=TIME(HOUR('ANALISE AGENTE'!$G8),MINUTE('ANALISE AGENTE'!$G8),0)),3,IF(OR(TIME(HOUR(PV5),MINUTE(PV5),0)=TIME(HOUR('ANALISE AGENTE'!$H8),MINUTE('ANALISE AGENTE'!$H8),0),TIME(HOUR(PV5),MINUTE(PV5),0)=TIME(HOUR('ANALISE AGENTE'!$I8),MINUTE('ANALISE AGENTE'!$I8),0)),2,0))))</f>
        <v>0</v>
      </c>
      <c r="PW11" s="34">
        <f>IF(OR(TIME(HOUR(PW5),MINUTE(PW5),0)=TIME(HOUR('ANALISE AGENTE'!$C8),MINUTE('ANALISE AGENTE'!$C8),0),TIME(HOUR(PW5),MINUTE(PW5),0)=TIME(HOUR('ANALISE AGENTE'!$J8),MINUTE('ANALISE AGENTE'!$J8),0)),1,IF(OR(TIME(HOUR(PW5),MINUTE(PW5),0)=TIME(HOUR('ANALISE AGENTE'!$D8),MINUTE('ANALISE AGENTE'!$D8),0),TIME(HOUR(PW5),MINUTE(PW5),0)=TIME(HOUR('ANALISE AGENTE'!$E8),MINUTE('ANALISE AGENTE'!$E8),0)),2,IF(OR(TIME(HOUR(PW5),MINUTE(PW5),0)=TIME(HOUR('ANALISE AGENTE'!$F8),MINUTE('ANALISE AGENTE'!$F8),0),TIME(HOUR(PW5),MINUTE(PW5),0)=TIME(HOUR('ANALISE AGENTE'!$G8),MINUTE('ANALISE AGENTE'!$G8),0)),3,IF(OR(TIME(HOUR(PW5),MINUTE(PW5),0)=TIME(HOUR('ANALISE AGENTE'!$H8),MINUTE('ANALISE AGENTE'!$H8),0),TIME(HOUR(PW5),MINUTE(PW5),0)=TIME(HOUR('ANALISE AGENTE'!$I8),MINUTE('ANALISE AGENTE'!$I8),0)),2,0))))</f>
        <v>0</v>
      </c>
      <c r="PX11" s="34">
        <f>IF(OR(TIME(HOUR(PX5),MINUTE(PX5),0)=TIME(HOUR('ANALISE AGENTE'!$C8),MINUTE('ANALISE AGENTE'!$C8),0),TIME(HOUR(PX5),MINUTE(PX5),0)=TIME(HOUR('ANALISE AGENTE'!$J8),MINUTE('ANALISE AGENTE'!$J8),0)),1,IF(OR(TIME(HOUR(PX5),MINUTE(PX5),0)=TIME(HOUR('ANALISE AGENTE'!$D8),MINUTE('ANALISE AGENTE'!$D8),0),TIME(HOUR(PX5),MINUTE(PX5),0)=TIME(HOUR('ANALISE AGENTE'!$E8),MINUTE('ANALISE AGENTE'!$E8),0)),2,IF(OR(TIME(HOUR(PX5),MINUTE(PX5),0)=TIME(HOUR('ANALISE AGENTE'!$F8),MINUTE('ANALISE AGENTE'!$F8),0),TIME(HOUR(PX5),MINUTE(PX5),0)=TIME(HOUR('ANALISE AGENTE'!$G8),MINUTE('ANALISE AGENTE'!$G8),0)),3,IF(OR(TIME(HOUR(PX5),MINUTE(PX5),0)=TIME(HOUR('ANALISE AGENTE'!$H8),MINUTE('ANALISE AGENTE'!$H8),0),TIME(HOUR(PX5),MINUTE(PX5),0)=TIME(HOUR('ANALISE AGENTE'!$I8),MINUTE('ANALISE AGENTE'!$I8),0)),2,0))))</f>
        <v>0</v>
      </c>
      <c r="PY11" s="34">
        <f>IF(OR(TIME(HOUR(PY5),MINUTE(PY5),0)=TIME(HOUR('ANALISE AGENTE'!$C8),MINUTE('ANALISE AGENTE'!$C8),0),TIME(HOUR(PY5),MINUTE(PY5),0)=TIME(HOUR('ANALISE AGENTE'!$J8),MINUTE('ANALISE AGENTE'!$J8),0)),1,IF(OR(TIME(HOUR(PY5),MINUTE(PY5),0)=TIME(HOUR('ANALISE AGENTE'!$D8),MINUTE('ANALISE AGENTE'!$D8),0),TIME(HOUR(PY5),MINUTE(PY5),0)=TIME(HOUR('ANALISE AGENTE'!$E8),MINUTE('ANALISE AGENTE'!$E8),0)),2,IF(OR(TIME(HOUR(PY5),MINUTE(PY5),0)=TIME(HOUR('ANALISE AGENTE'!$F8),MINUTE('ANALISE AGENTE'!$F8),0),TIME(HOUR(PY5),MINUTE(PY5),0)=TIME(HOUR('ANALISE AGENTE'!$G8),MINUTE('ANALISE AGENTE'!$G8),0)),3,IF(OR(TIME(HOUR(PY5),MINUTE(PY5),0)=TIME(HOUR('ANALISE AGENTE'!$H8),MINUTE('ANALISE AGENTE'!$H8),0),TIME(HOUR(PY5),MINUTE(PY5),0)=TIME(HOUR('ANALISE AGENTE'!$I8),MINUTE('ANALISE AGENTE'!$I8),0)),2,0))))</f>
        <v>0</v>
      </c>
      <c r="PZ11" s="34">
        <f>IF(OR(TIME(HOUR(PZ5),MINUTE(PZ5),0)=TIME(HOUR('ANALISE AGENTE'!$C8),MINUTE('ANALISE AGENTE'!$C8),0),TIME(HOUR(PZ5),MINUTE(PZ5),0)=TIME(HOUR('ANALISE AGENTE'!$J8),MINUTE('ANALISE AGENTE'!$J8),0)),1,IF(OR(TIME(HOUR(PZ5),MINUTE(PZ5),0)=TIME(HOUR('ANALISE AGENTE'!$D8),MINUTE('ANALISE AGENTE'!$D8),0),TIME(HOUR(PZ5),MINUTE(PZ5),0)=TIME(HOUR('ANALISE AGENTE'!$E8),MINUTE('ANALISE AGENTE'!$E8),0)),2,IF(OR(TIME(HOUR(PZ5),MINUTE(PZ5),0)=TIME(HOUR('ANALISE AGENTE'!$F8),MINUTE('ANALISE AGENTE'!$F8),0),TIME(HOUR(PZ5),MINUTE(PZ5),0)=TIME(HOUR('ANALISE AGENTE'!$G8),MINUTE('ANALISE AGENTE'!$G8),0)),3,IF(OR(TIME(HOUR(PZ5),MINUTE(PZ5),0)=TIME(HOUR('ANALISE AGENTE'!$H8),MINUTE('ANALISE AGENTE'!$H8),0),TIME(HOUR(PZ5),MINUTE(PZ5),0)=TIME(HOUR('ANALISE AGENTE'!$I8),MINUTE('ANALISE AGENTE'!$I8),0)),2,0))))</f>
        <v>0</v>
      </c>
      <c r="QA11" s="34">
        <f>IF(OR(TIME(HOUR(QA5),MINUTE(QA5),0)=TIME(HOUR('ANALISE AGENTE'!$C8),MINUTE('ANALISE AGENTE'!$C8),0),TIME(HOUR(QA5),MINUTE(QA5),0)=TIME(HOUR('ANALISE AGENTE'!$J8),MINUTE('ANALISE AGENTE'!$J8),0)),1,IF(OR(TIME(HOUR(QA5),MINUTE(QA5),0)=TIME(HOUR('ANALISE AGENTE'!$D8),MINUTE('ANALISE AGENTE'!$D8),0),TIME(HOUR(QA5),MINUTE(QA5),0)=TIME(HOUR('ANALISE AGENTE'!$E8),MINUTE('ANALISE AGENTE'!$E8),0)),2,IF(OR(TIME(HOUR(QA5),MINUTE(QA5),0)=TIME(HOUR('ANALISE AGENTE'!$F8),MINUTE('ANALISE AGENTE'!$F8),0),TIME(HOUR(QA5),MINUTE(QA5),0)=TIME(HOUR('ANALISE AGENTE'!$G8),MINUTE('ANALISE AGENTE'!$G8),0)),3,IF(OR(TIME(HOUR(QA5),MINUTE(QA5),0)=TIME(HOUR('ANALISE AGENTE'!$H8),MINUTE('ANALISE AGENTE'!$H8),0),TIME(HOUR(QA5),MINUTE(QA5),0)=TIME(HOUR('ANALISE AGENTE'!$I8),MINUTE('ANALISE AGENTE'!$I8),0)),2,0))))</f>
        <v>0</v>
      </c>
      <c r="QB11" s="34">
        <f>IF(OR(TIME(HOUR(QB5),MINUTE(QB5),0)=TIME(HOUR('ANALISE AGENTE'!$C8),MINUTE('ANALISE AGENTE'!$C8),0),TIME(HOUR(QB5),MINUTE(QB5),0)=TIME(HOUR('ANALISE AGENTE'!$J8),MINUTE('ANALISE AGENTE'!$J8),0)),1,IF(OR(TIME(HOUR(QB5),MINUTE(QB5),0)=TIME(HOUR('ANALISE AGENTE'!$D8),MINUTE('ANALISE AGENTE'!$D8),0),TIME(HOUR(QB5),MINUTE(QB5),0)=TIME(HOUR('ANALISE AGENTE'!$E8),MINUTE('ANALISE AGENTE'!$E8),0)),2,IF(OR(TIME(HOUR(QB5),MINUTE(QB5),0)=TIME(HOUR('ANALISE AGENTE'!$F8),MINUTE('ANALISE AGENTE'!$F8),0),TIME(HOUR(QB5),MINUTE(QB5),0)=TIME(HOUR('ANALISE AGENTE'!$G8),MINUTE('ANALISE AGENTE'!$G8),0)),3,IF(OR(TIME(HOUR(QB5),MINUTE(QB5),0)=TIME(HOUR('ANALISE AGENTE'!$H8),MINUTE('ANALISE AGENTE'!$H8),0),TIME(HOUR(QB5),MINUTE(QB5),0)=TIME(HOUR('ANALISE AGENTE'!$I8),MINUTE('ANALISE AGENTE'!$I8),0)),2,0))))</f>
        <v>0</v>
      </c>
      <c r="QC11" s="34">
        <f>IF(OR(TIME(HOUR(QC5),MINUTE(QC5),0)=TIME(HOUR('ANALISE AGENTE'!$C8),MINUTE('ANALISE AGENTE'!$C8),0),TIME(HOUR(QC5),MINUTE(QC5),0)=TIME(HOUR('ANALISE AGENTE'!$J8),MINUTE('ANALISE AGENTE'!$J8),0)),1,IF(OR(TIME(HOUR(QC5),MINUTE(QC5),0)=TIME(HOUR('ANALISE AGENTE'!$D8),MINUTE('ANALISE AGENTE'!$D8),0),TIME(HOUR(QC5),MINUTE(QC5),0)=TIME(HOUR('ANALISE AGENTE'!$E8),MINUTE('ANALISE AGENTE'!$E8),0)),2,IF(OR(TIME(HOUR(QC5),MINUTE(QC5),0)=TIME(HOUR('ANALISE AGENTE'!$F8),MINUTE('ANALISE AGENTE'!$F8),0),TIME(HOUR(QC5),MINUTE(QC5),0)=TIME(HOUR('ANALISE AGENTE'!$G8),MINUTE('ANALISE AGENTE'!$G8),0)),3,IF(OR(TIME(HOUR(QC5),MINUTE(QC5),0)=TIME(HOUR('ANALISE AGENTE'!$H8),MINUTE('ANALISE AGENTE'!$H8),0),TIME(HOUR(QC5),MINUTE(QC5),0)=TIME(HOUR('ANALISE AGENTE'!$I8),MINUTE('ANALISE AGENTE'!$I8),0)),2,0))))</f>
        <v>0</v>
      </c>
      <c r="QD11" s="34">
        <f>IF(OR(TIME(HOUR(QD5),MINUTE(QD5),0)=TIME(HOUR('ANALISE AGENTE'!$C8),MINUTE('ANALISE AGENTE'!$C8),0),TIME(HOUR(QD5),MINUTE(QD5),0)=TIME(HOUR('ANALISE AGENTE'!$J8),MINUTE('ANALISE AGENTE'!$J8),0)),1,IF(OR(TIME(HOUR(QD5),MINUTE(QD5),0)=TIME(HOUR('ANALISE AGENTE'!$D8),MINUTE('ANALISE AGENTE'!$D8),0),TIME(HOUR(QD5),MINUTE(QD5),0)=TIME(HOUR('ANALISE AGENTE'!$E8),MINUTE('ANALISE AGENTE'!$E8),0)),2,IF(OR(TIME(HOUR(QD5),MINUTE(QD5),0)=TIME(HOUR('ANALISE AGENTE'!$F8),MINUTE('ANALISE AGENTE'!$F8),0),TIME(HOUR(QD5),MINUTE(QD5),0)=TIME(HOUR('ANALISE AGENTE'!$G8),MINUTE('ANALISE AGENTE'!$G8),0)),3,IF(OR(TIME(HOUR(QD5),MINUTE(QD5),0)=TIME(HOUR('ANALISE AGENTE'!$H8),MINUTE('ANALISE AGENTE'!$H8),0),TIME(HOUR(QD5),MINUTE(QD5),0)=TIME(HOUR('ANALISE AGENTE'!$I8),MINUTE('ANALISE AGENTE'!$I8),0)),2,0))))</f>
        <v>0</v>
      </c>
      <c r="QE11" s="34">
        <f>IF(OR(TIME(HOUR(QE5),MINUTE(QE5),0)=TIME(HOUR('ANALISE AGENTE'!$C8),MINUTE('ANALISE AGENTE'!$C8),0),TIME(HOUR(QE5),MINUTE(QE5),0)=TIME(HOUR('ANALISE AGENTE'!$J8),MINUTE('ANALISE AGENTE'!$J8),0)),1,IF(OR(TIME(HOUR(QE5),MINUTE(QE5),0)=TIME(HOUR('ANALISE AGENTE'!$D8),MINUTE('ANALISE AGENTE'!$D8),0),TIME(HOUR(QE5),MINUTE(QE5),0)=TIME(HOUR('ANALISE AGENTE'!$E8),MINUTE('ANALISE AGENTE'!$E8),0)),2,IF(OR(TIME(HOUR(QE5),MINUTE(QE5),0)=TIME(HOUR('ANALISE AGENTE'!$F8),MINUTE('ANALISE AGENTE'!$F8),0),TIME(HOUR(QE5),MINUTE(QE5),0)=TIME(HOUR('ANALISE AGENTE'!$G8),MINUTE('ANALISE AGENTE'!$G8),0)),3,IF(OR(TIME(HOUR(QE5),MINUTE(QE5),0)=TIME(HOUR('ANALISE AGENTE'!$H8),MINUTE('ANALISE AGENTE'!$H8),0),TIME(HOUR(QE5),MINUTE(QE5),0)=TIME(HOUR('ANALISE AGENTE'!$I8),MINUTE('ANALISE AGENTE'!$I8),0)),2,0))))</f>
        <v>0</v>
      </c>
      <c r="QF11" s="34">
        <f>IF(OR(TIME(HOUR(QF5),MINUTE(QF5),0)=TIME(HOUR('ANALISE AGENTE'!$C8),MINUTE('ANALISE AGENTE'!$C8),0),TIME(HOUR(QF5),MINUTE(QF5),0)=TIME(HOUR('ANALISE AGENTE'!$J8),MINUTE('ANALISE AGENTE'!$J8),0)),1,IF(OR(TIME(HOUR(QF5),MINUTE(QF5),0)=TIME(HOUR('ANALISE AGENTE'!$D8),MINUTE('ANALISE AGENTE'!$D8),0),TIME(HOUR(QF5),MINUTE(QF5),0)=TIME(HOUR('ANALISE AGENTE'!$E8),MINUTE('ANALISE AGENTE'!$E8),0)),2,IF(OR(TIME(HOUR(QF5),MINUTE(QF5),0)=TIME(HOUR('ANALISE AGENTE'!$F8),MINUTE('ANALISE AGENTE'!$F8),0),TIME(HOUR(QF5),MINUTE(QF5),0)=TIME(HOUR('ANALISE AGENTE'!$G8),MINUTE('ANALISE AGENTE'!$G8),0)),3,IF(OR(TIME(HOUR(QF5),MINUTE(QF5),0)=TIME(HOUR('ANALISE AGENTE'!$H8),MINUTE('ANALISE AGENTE'!$H8),0),TIME(HOUR(QF5),MINUTE(QF5),0)=TIME(HOUR('ANALISE AGENTE'!$I8),MINUTE('ANALISE AGENTE'!$I8),0)),2,0))))</f>
        <v>0</v>
      </c>
      <c r="QG11" s="34">
        <f>IF(OR(TIME(HOUR(QG5),MINUTE(QG5),0)=TIME(HOUR('ANALISE AGENTE'!$C8),MINUTE('ANALISE AGENTE'!$C8),0),TIME(HOUR(QG5),MINUTE(QG5),0)=TIME(HOUR('ANALISE AGENTE'!$J8),MINUTE('ANALISE AGENTE'!$J8),0)),1,IF(OR(TIME(HOUR(QG5),MINUTE(QG5),0)=TIME(HOUR('ANALISE AGENTE'!$D8),MINUTE('ANALISE AGENTE'!$D8),0),TIME(HOUR(QG5),MINUTE(QG5),0)=TIME(HOUR('ANALISE AGENTE'!$E8),MINUTE('ANALISE AGENTE'!$E8),0)),2,IF(OR(TIME(HOUR(QG5),MINUTE(QG5),0)=TIME(HOUR('ANALISE AGENTE'!$F8),MINUTE('ANALISE AGENTE'!$F8),0),TIME(HOUR(QG5),MINUTE(QG5),0)=TIME(HOUR('ANALISE AGENTE'!$G8),MINUTE('ANALISE AGENTE'!$G8),0)),3,IF(OR(TIME(HOUR(QG5),MINUTE(QG5),0)=TIME(HOUR('ANALISE AGENTE'!$H8),MINUTE('ANALISE AGENTE'!$H8),0),TIME(HOUR(QG5),MINUTE(QG5),0)=TIME(HOUR('ANALISE AGENTE'!$I8),MINUTE('ANALISE AGENTE'!$I8),0)),2,0))))</f>
        <v>0</v>
      </c>
      <c r="QH11" s="34">
        <f>IF(OR(TIME(HOUR(QH5),MINUTE(QH5),0)=TIME(HOUR('ANALISE AGENTE'!$C8),MINUTE('ANALISE AGENTE'!$C8),0),TIME(HOUR(QH5),MINUTE(QH5),0)=TIME(HOUR('ANALISE AGENTE'!$J8),MINUTE('ANALISE AGENTE'!$J8),0)),1,IF(OR(TIME(HOUR(QH5),MINUTE(QH5),0)=TIME(HOUR('ANALISE AGENTE'!$D8),MINUTE('ANALISE AGENTE'!$D8),0),TIME(HOUR(QH5),MINUTE(QH5),0)=TIME(HOUR('ANALISE AGENTE'!$E8),MINUTE('ANALISE AGENTE'!$E8),0)),2,IF(OR(TIME(HOUR(QH5),MINUTE(QH5),0)=TIME(HOUR('ANALISE AGENTE'!$F8),MINUTE('ANALISE AGENTE'!$F8),0),TIME(HOUR(QH5),MINUTE(QH5),0)=TIME(HOUR('ANALISE AGENTE'!$G8),MINUTE('ANALISE AGENTE'!$G8),0)),3,IF(OR(TIME(HOUR(QH5),MINUTE(QH5),0)=TIME(HOUR('ANALISE AGENTE'!$H8),MINUTE('ANALISE AGENTE'!$H8),0),TIME(HOUR(QH5),MINUTE(QH5),0)=TIME(HOUR('ANALISE AGENTE'!$I8),MINUTE('ANALISE AGENTE'!$I8),0)),2,0))))</f>
        <v>0</v>
      </c>
      <c r="QI11" s="34">
        <f>IF(OR(TIME(HOUR(QI5),MINUTE(QI5),0)=TIME(HOUR('ANALISE AGENTE'!$C8),MINUTE('ANALISE AGENTE'!$C8),0),TIME(HOUR(QI5),MINUTE(QI5),0)=TIME(HOUR('ANALISE AGENTE'!$J8),MINUTE('ANALISE AGENTE'!$J8),0)),1,IF(OR(TIME(HOUR(QI5),MINUTE(QI5),0)=TIME(HOUR('ANALISE AGENTE'!$D8),MINUTE('ANALISE AGENTE'!$D8),0),TIME(HOUR(QI5),MINUTE(QI5),0)=TIME(HOUR('ANALISE AGENTE'!$E8),MINUTE('ANALISE AGENTE'!$E8),0)),2,IF(OR(TIME(HOUR(QI5),MINUTE(QI5),0)=TIME(HOUR('ANALISE AGENTE'!$F8),MINUTE('ANALISE AGENTE'!$F8),0),TIME(HOUR(QI5),MINUTE(QI5),0)=TIME(HOUR('ANALISE AGENTE'!$G8),MINUTE('ANALISE AGENTE'!$G8),0)),3,IF(OR(TIME(HOUR(QI5),MINUTE(QI5),0)=TIME(HOUR('ANALISE AGENTE'!$H8),MINUTE('ANALISE AGENTE'!$H8),0),TIME(HOUR(QI5),MINUTE(QI5),0)=TIME(HOUR('ANALISE AGENTE'!$I8),MINUTE('ANALISE AGENTE'!$I8),0)),2,0))))</f>
        <v>0</v>
      </c>
      <c r="QJ11" s="34">
        <f>IF(OR(TIME(HOUR(QJ5),MINUTE(QJ5),0)=TIME(HOUR('ANALISE AGENTE'!$C8),MINUTE('ANALISE AGENTE'!$C8),0),TIME(HOUR(QJ5),MINUTE(QJ5),0)=TIME(HOUR('ANALISE AGENTE'!$J8),MINUTE('ANALISE AGENTE'!$J8),0)),1,IF(OR(TIME(HOUR(QJ5),MINUTE(QJ5),0)=TIME(HOUR('ANALISE AGENTE'!$D8),MINUTE('ANALISE AGENTE'!$D8),0),TIME(HOUR(QJ5),MINUTE(QJ5),0)=TIME(HOUR('ANALISE AGENTE'!$E8),MINUTE('ANALISE AGENTE'!$E8),0)),2,IF(OR(TIME(HOUR(QJ5),MINUTE(QJ5),0)=TIME(HOUR('ANALISE AGENTE'!$F8),MINUTE('ANALISE AGENTE'!$F8),0),TIME(HOUR(QJ5),MINUTE(QJ5),0)=TIME(HOUR('ANALISE AGENTE'!$G8),MINUTE('ANALISE AGENTE'!$G8),0)),3,IF(OR(TIME(HOUR(QJ5),MINUTE(QJ5),0)=TIME(HOUR('ANALISE AGENTE'!$H8),MINUTE('ANALISE AGENTE'!$H8),0),TIME(HOUR(QJ5),MINUTE(QJ5),0)=TIME(HOUR('ANALISE AGENTE'!$I8),MINUTE('ANALISE AGENTE'!$I8),0)),2,0))))</f>
        <v>0</v>
      </c>
      <c r="QK11" s="34">
        <f>IF(OR(TIME(HOUR(QK5),MINUTE(QK5),0)=TIME(HOUR('ANALISE AGENTE'!$C8),MINUTE('ANALISE AGENTE'!$C8),0),TIME(HOUR(QK5),MINUTE(QK5),0)=TIME(HOUR('ANALISE AGENTE'!$J8),MINUTE('ANALISE AGENTE'!$J8),0)),1,IF(OR(TIME(HOUR(QK5),MINUTE(QK5),0)=TIME(HOUR('ANALISE AGENTE'!$D8),MINUTE('ANALISE AGENTE'!$D8),0),TIME(HOUR(QK5),MINUTE(QK5),0)=TIME(HOUR('ANALISE AGENTE'!$E8),MINUTE('ANALISE AGENTE'!$E8),0)),2,IF(OR(TIME(HOUR(QK5),MINUTE(QK5),0)=TIME(HOUR('ANALISE AGENTE'!$F8),MINUTE('ANALISE AGENTE'!$F8),0),TIME(HOUR(QK5),MINUTE(QK5),0)=TIME(HOUR('ANALISE AGENTE'!$G8),MINUTE('ANALISE AGENTE'!$G8),0)),3,IF(OR(TIME(HOUR(QK5),MINUTE(QK5),0)=TIME(HOUR('ANALISE AGENTE'!$H8),MINUTE('ANALISE AGENTE'!$H8),0),TIME(HOUR(QK5),MINUTE(QK5),0)=TIME(HOUR('ANALISE AGENTE'!$I8),MINUTE('ANALISE AGENTE'!$I8),0)),2,0))))</f>
        <v>0</v>
      </c>
      <c r="QL11" s="34">
        <f>IF(OR(TIME(HOUR(QL5),MINUTE(QL5),0)=TIME(HOUR('ANALISE AGENTE'!$C8),MINUTE('ANALISE AGENTE'!$C8),0),TIME(HOUR(QL5),MINUTE(QL5),0)=TIME(HOUR('ANALISE AGENTE'!$J8),MINUTE('ANALISE AGENTE'!$J8),0)),1,IF(OR(TIME(HOUR(QL5),MINUTE(QL5),0)=TIME(HOUR('ANALISE AGENTE'!$D8),MINUTE('ANALISE AGENTE'!$D8),0),TIME(HOUR(QL5),MINUTE(QL5),0)=TIME(HOUR('ANALISE AGENTE'!$E8),MINUTE('ANALISE AGENTE'!$E8),0)),2,IF(OR(TIME(HOUR(QL5),MINUTE(QL5),0)=TIME(HOUR('ANALISE AGENTE'!$F8),MINUTE('ANALISE AGENTE'!$F8),0),TIME(HOUR(QL5),MINUTE(QL5),0)=TIME(HOUR('ANALISE AGENTE'!$G8),MINUTE('ANALISE AGENTE'!$G8),0)),3,IF(OR(TIME(HOUR(QL5),MINUTE(QL5),0)=TIME(HOUR('ANALISE AGENTE'!$H8),MINUTE('ANALISE AGENTE'!$H8),0),TIME(HOUR(QL5),MINUTE(QL5),0)=TIME(HOUR('ANALISE AGENTE'!$I8),MINUTE('ANALISE AGENTE'!$I8),0)),2,0))))</f>
        <v>0</v>
      </c>
      <c r="QM11" s="34">
        <f>IF(OR(TIME(HOUR(QM5),MINUTE(QM5),0)=TIME(HOUR('ANALISE AGENTE'!$C8),MINUTE('ANALISE AGENTE'!$C8),0),TIME(HOUR(QM5),MINUTE(QM5),0)=TIME(HOUR('ANALISE AGENTE'!$J8),MINUTE('ANALISE AGENTE'!$J8),0)),1,IF(OR(TIME(HOUR(QM5),MINUTE(QM5),0)=TIME(HOUR('ANALISE AGENTE'!$D8),MINUTE('ANALISE AGENTE'!$D8),0),TIME(HOUR(QM5),MINUTE(QM5),0)=TIME(HOUR('ANALISE AGENTE'!$E8),MINUTE('ANALISE AGENTE'!$E8),0)),2,IF(OR(TIME(HOUR(QM5),MINUTE(QM5),0)=TIME(HOUR('ANALISE AGENTE'!$F8),MINUTE('ANALISE AGENTE'!$F8),0),TIME(HOUR(QM5),MINUTE(QM5),0)=TIME(HOUR('ANALISE AGENTE'!$G8),MINUTE('ANALISE AGENTE'!$G8),0)),3,IF(OR(TIME(HOUR(QM5),MINUTE(QM5),0)=TIME(HOUR('ANALISE AGENTE'!$H8),MINUTE('ANALISE AGENTE'!$H8),0),TIME(HOUR(QM5),MINUTE(QM5),0)=TIME(HOUR('ANALISE AGENTE'!$I8),MINUTE('ANALISE AGENTE'!$I8),0)),2,0))))</f>
        <v>0</v>
      </c>
      <c r="QN11" s="34">
        <f>IF(OR(TIME(HOUR(QN5),MINUTE(QN5),0)=TIME(HOUR('ANALISE AGENTE'!$C8),MINUTE('ANALISE AGENTE'!$C8),0),TIME(HOUR(QN5),MINUTE(QN5),0)=TIME(HOUR('ANALISE AGENTE'!$J8),MINUTE('ANALISE AGENTE'!$J8),0)),1,IF(OR(TIME(HOUR(QN5),MINUTE(QN5),0)=TIME(HOUR('ANALISE AGENTE'!$D8),MINUTE('ANALISE AGENTE'!$D8),0),TIME(HOUR(QN5),MINUTE(QN5),0)=TIME(HOUR('ANALISE AGENTE'!$E8),MINUTE('ANALISE AGENTE'!$E8),0)),2,IF(OR(TIME(HOUR(QN5),MINUTE(QN5),0)=TIME(HOUR('ANALISE AGENTE'!$F8),MINUTE('ANALISE AGENTE'!$F8),0),TIME(HOUR(QN5),MINUTE(QN5),0)=TIME(HOUR('ANALISE AGENTE'!$G8),MINUTE('ANALISE AGENTE'!$G8),0)),3,IF(OR(TIME(HOUR(QN5),MINUTE(QN5),0)=TIME(HOUR('ANALISE AGENTE'!$H8),MINUTE('ANALISE AGENTE'!$H8),0),TIME(HOUR(QN5),MINUTE(QN5),0)=TIME(HOUR('ANALISE AGENTE'!$I8),MINUTE('ANALISE AGENTE'!$I8),0)),2,0))))</f>
        <v>0</v>
      </c>
      <c r="QO11" s="34">
        <f>IF(OR(TIME(HOUR(QO5),MINUTE(QO5),0)=TIME(HOUR('ANALISE AGENTE'!$C8),MINUTE('ANALISE AGENTE'!$C8),0),TIME(HOUR(QO5),MINUTE(QO5),0)=TIME(HOUR('ANALISE AGENTE'!$J8),MINUTE('ANALISE AGENTE'!$J8),0)),1,IF(OR(TIME(HOUR(QO5),MINUTE(QO5),0)=TIME(HOUR('ANALISE AGENTE'!$D8),MINUTE('ANALISE AGENTE'!$D8),0),TIME(HOUR(QO5),MINUTE(QO5),0)=TIME(HOUR('ANALISE AGENTE'!$E8),MINUTE('ANALISE AGENTE'!$E8),0)),2,IF(OR(TIME(HOUR(QO5),MINUTE(QO5),0)=TIME(HOUR('ANALISE AGENTE'!$F8),MINUTE('ANALISE AGENTE'!$F8),0),TIME(HOUR(QO5),MINUTE(QO5),0)=TIME(HOUR('ANALISE AGENTE'!$G8),MINUTE('ANALISE AGENTE'!$G8),0)),3,IF(OR(TIME(HOUR(QO5),MINUTE(QO5),0)=TIME(HOUR('ANALISE AGENTE'!$H8),MINUTE('ANALISE AGENTE'!$H8),0),TIME(HOUR(QO5),MINUTE(QO5),0)=TIME(HOUR('ANALISE AGENTE'!$I8),MINUTE('ANALISE AGENTE'!$I8),0)),2,0))))</f>
        <v>0</v>
      </c>
      <c r="QP11" s="34">
        <f>IF(OR(TIME(HOUR(QP5),MINUTE(QP5),0)=TIME(HOUR('ANALISE AGENTE'!$C8),MINUTE('ANALISE AGENTE'!$C8),0),TIME(HOUR(QP5),MINUTE(QP5),0)=TIME(HOUR('ANALISE AGENTE'!$J8),MINUTE('ANALISE AGENTE'!$J8),0)),1,IF(OR(TIME(HOUR(QP5),MINUTE(QP5),0)=TIME(HOUR('ANALISE AGENTE'!$D8),MINUTE('ANALISE AGENTE'!$D8),0),TIME(HOUR(QP5),MINUTE(QP5),0)=TIME(HOUR('ANALISE AGENTE'!$E8),MINUTE('ANALISE AGENTE'!$E8),0)),2,IF(OR(TIME(HOUR(QP5),MINUTE(QP5),0)=TIME(HOUR('ANALISE AGENTE'!$F8),MINUTE('ANALISE AGENTE'!$F8),0),TIME(HOUR(QP5),MINUTE(QP5),0)=TIME(HOUR('ANALISE AGENTE'!$G8),MINUTE('ANALISE AGENTE'!$G8),0)),3,IF(OR(TIME(HOUR(QP5),MINUTE(QP5),0)=TIME(HOUR('ANALISE AGENTE'!$H8),MINUTE('ANALISE AGENTE'!$H8),0),TIME(HOUR(QP5),MINUTE(QP5),0)=TIME(HOUR('ANALISE AGENTE'!$I8),MINUTE('ANALISE AGENTE'!$I8),0)),2,0))))</f>
        <v>0</v>
      </c>
      <c r="QQ11" s="34">
        <f>IF(OR(TIME(HOUR(QQ5),MINUTE(QQ5),0)=TIME(HOUR('ANALISE AGENTE'!$C8),MINUTE('ANALISE AGENTE'!$C8),0),TIME(HOUR(QQ5),MINUTE(QQ5),0)=TIME(HOUR('ANALISE AGENTE'!$J8),MINUTE('ANALISE AGENTE'!$J8),0)),1,IF(OR(TIME(HOUR(QQ5),MINUTE(QQ5),0)=TIME(HOUR('ANALISE AGENTE'!$D8),MINUTE('ANALISE AGENTE'!$D8),0),TIME(HOUR(QQ5),MINUTE(QQ5),0)=TIME(HOUR('ANALISE AGENTE'!$E8),MINUTE('ANALISE AGENTE'!$E8),0)),2,IF(OR(TIME(HOUR(QQ5),MINUTE(QQ5),0)=TIME(HOUR('ANALISE AGENTE'!$F8),MINUTE('ANALISE AGENTE'!$F8),0),TIME(HOUR(QQ5),MINUTE(QQ5),0)=TIME(HOUR('ANALISE AGENTE'!$G8),MINUTE('ANALISE AGENTE'!$G8),0)),3,IF(OR(TIME(HOUR(QQ5),MINUTE(QQ5),0)=TIME(HOUR('ANALISE AGENTE'!$H8),MINUTE('ANALISE AGENTE'!$H8),0),TIME(HOUR(QQ5),MINUTE(QQ5),0)=TIME(HOUR('ANALISE AGENTE'!$I8),MINUTE('ANALISE AGENTE'!$I8),0)),2,0))))</f>
        <v>0</v>
      </c>
      <c r="QR11" s="34">
        <f>IF(OR(TIME(HOUR(QR5),MINUTE(QR5),0)=TIME(HOUR('ANALISE AGENTE'!$C8),MINUTE('ANALISE AGENTE'!$C8),0),TIME(HOUR(QR5),MINUTE(QR5),0)=TIME(HOUR('ANALISE AGENTE'!$J8),MINUTE('ANALISE AGENTE'!$J8),0)),1,IF(OR(TIME(HOUR(QR5),MINUTE(QR5),0)=TIME(HOUR('ANALISE AGENTE'!$D8),MINUTE('ANALISE AGENTE'!$D8),0),TIME(HOUR(QR5),MINUTE(QR5),0)=TIME(HOUR('ANALISE AGENTE'!$E8),MINUTE('ANALISE AGENTE'!$E8),0)),2,IF(OR(TIME(HOUR(QR5),MINUTE(QR5),0)=TIME(HOUR('ANALISE AGENTE'!$F8),MINUTE('ANALISE AGENTE'!$F8),0),TIME(HOUR(QR5),MINUTE(QR5),0)=TIME(HOUR('ANALISE AGENTE'!$G8),MINUTE('ANALISE AGENTE'!$G8),0)),3,IF(OR(TIME(HOUR(QR5),MINUTE(QR5),0)=TIME(HOUR('ANALISE AGENTE'!$H8),MINUTE('ANALISE AGENTE'!$H8),0),TIME(HOUR(QR5),MINUTE(QR5),0)=TIME(HOUR('ANALISE AGENTE'!$I8),MINUTE('ANALISE AGENTE'!$I8),0)),2,0))))</f>
        <v>0</v>
      </c>
      <c r="QS11" s="34">
        <f>IF(OR(TIME(HOUR(QS5),MINUTE(QS5),0)=TIME(HOUR('ANALISE AGENTE'!$C8),MINUTE('ANALISE AGENTE'!$C8),0),TIME(HOUR(QS5),MINUTE(QS5),0)=TIME(HOUR('ANALISE AGENTE'!$J8),MINUTE('ANALISE AGENTE'!$J8),0)),1,IF(OR(TIME(HOUR(QS5),MINUTE(QS5),0)=TIME(HOUR('ANALISE AGENTE'!$D8),MINUTE('ANALISE AGENTE'!$D8),0),TIME(HOUR(QS5),MINUTE(QS5),0)=TIME(HOUR('ANALISE AGENTE'!$E8),MINUTE('ANALISE AGENTE'!$E8),0)),2,IF(OR(TIME(HOUR(QS5),MINUTE(QS5),0)=TIME(HOUR('ANALISE AGENTE'!$F8),MINUTE('ANALISE AGENTE'!$F8),0),TIME(HOUR(QS5),MINUTE(QS5),0)=TIME(HOUR('ANALISE AGENTE'!$G8),MINUTE('ANALISE AGENTE'!$G8),0)),3,IF(OR(TIME(HOUR(QS5),MINUTE(QS5),0)=TIME(HOUR('ANALISE AGENTE'!$H8),MINUTE('ANALISE AGENTE'!$H8),0),TIME(HOUR(QS5),MINUTE(QS5),0)=TIME(HOUR('ANALISE AGENTE'!$I8),MINUTE('ANALISE AGENTE'!$I8),0)),2,0))))</f>
        <v>0</v>
      </c>
      <c r="QT11" s="34">
        <f>IF(OR(TIME(HOUR(QT5),MINUTE(QT5),0)=TIME(HOUR('ANALISE AGENTE'!$C8),MINUTE('ANALISE AGENTE'!$C8),0),TIME(HOUR(QT5),MINUTE(QT5),0)=TIME(HOUR('ANALISE AGENTE'!$J8),MINUTE('ANALISE AGENTE'!$J8),0)),1,IF(OR(TIME(HOUR(QT5),MINUTE(QT5),0)=TIME(HOUR('ANALISE AGENTE'!$D8),MINUTE('ANALISE AGENTE'!$D8),0),TIME(HOUR(QT5),MINUTE(QT5),0)=TIME(HOUR('ANALISE AGENTE'!$E8),MINUTE('ANALISE AGENTE'!$E8),0)),2,IF(OR(TIME(HOUR(QT5),MINUTE(QT5),0)=TIME(HOUR('ANALISE AGENTE'!$F8),MINUTE('ANALISE AGENTE'!$F8),0),TIME(HOUR(QT5),MINUTE(QT5),0)=TIME(HOUR('ANALISE AGENTE'!$G8),MINUTE('ANALISE AGENTE'!$G8),0)),3,IF(OR(TIME(HOUR(QT5),MINUTE(QT5),0)=TIME(HOUR('ANALISE AGENTE'!$H8),MINUTE('ANALISE AGENTE'!$H8),0),TIME(HOUR(QT5),MINUTE(QT5),0)=TIME(HOUR('ANALISE AGENTE'!$I8),MINUTE('ANALISE AGENTE'!$I8),0)),2,0))))</f>
        <v>0</v>
      </c>
      <c r="QU11" s="34">
        <f>IF(OR(TIME(HOUR(QU5),MINUTE(QU5),0)=TIME(HOUR('ANALISE AGENTE'!$C8),MINUTE('ANALISE AGENTE'!$C8),0),TIME(HOUR(QU5),MINUTE(QU5),0)=TIME(HOUR('ANALISE AGENTE'!$J8),MINUTE('ANALISE AGENTE'!$J8),0)),1,IF(OR(TIME(HOUR(QU5),MINUTE(QU5),0)=TIME(HOUR('ANALISE AGENTE'!$D8),MINUTE('ANALISE AGENTE'!$D8),0),TIME(HOUR(QU5),MINUTE(QU5),0)=TIME(HOUR('ANALISE AGENTE'!$E8),MINUTE('ANALISE AGENTE'!$E8),0)),2,IF(OR(TIME(HOUR(QU5),MINUTE(QU5),0)=TIME(HOUR('ANALISE AGENTE'!$F8),MINUTE('ANALISE AGENTE'!$F8),0),TIME(HOUR(QU5),MINUTE(QU5),0)=TIME(HOUR('ANALISE AGENTE'!$G8),MINUTE('ANALISE AGENTE'!$G8),0)),3,IF(OR(TIME(HOUR(QU5),MINUTE(QU5),0)=TIME(HOUR('ANALISE AGENTE'!$H8),MINUTE('ANALISE AGENTE'!$H8),0),TIME(HOUR(QU5),MINUTE(QU5),0)=TIME(HOUR('ANALISE AGENTE'!$I8),MINUTE('ANALISE AGENTE'!$I8),0)),2,0))))</f>
        <v>0</v>
      </c>
      <c r="QV11" s="34">
        <f>IF(OR(TIME(HOUR(QV5),MINUTE(QV5),0)=TIME(HOUR('ANALISE AGENTE'!$C8),MINUTE('ANALISE AGENTE'!$C8),0),TIME(HOUR(QV5),MINUTE(QV5),0)=TIME(HOUR('ANALISE AGENTE'!$J8),MINUTE('ANALISE AGENTE'!$J8),0)),1,IF(OR(TIME(HOUR(QV5),MINUTE(QV5),0)=TIME(HOUR('ANALISE AGENTE'!$D8),MINUTE('ANALISE AGENTE'!$D8),0),TIME(HOUR(QV5),MINUTE(QV5),0)=TIME(HOUR('ANALISE AGENTE'!$E8),MINUTE('ANALISE AGENTE'!$E8),0)),2,IF(OR(TIME(HOUR(QV5),MINUTE(QV5),0)=TIME(HOUR('ANALISE AGENTE'!$F8),MINUTE('ANALISE AGENTE'!$F8),0),TIME(HOUR(QV5),MINUTE(QV5),0)=TIME(HOUR('ANALISE AGENTE'!$G8),MINUTE('ANALISE AGENTE'!$G8),0)),3,IF(OR(TIME(HOUR(QV5),MINUTE(QV5),0)=TIME(HOUR('ANALISE AGENTE'!$H8),MINUTE('ANALISE AGENTE'!$H8),0),TIME(HOUR(QV5),MINUTE(QV5),0)=TIME(HOUR('ANALISE AGENTE'!$I8),MINUTE('ANALISE AGENTE'!$I8),0)),2,0))))</f>
        <v>0</v>
      </c>
      <c r="QW11" s="34">
        <f>IF(OR(TIME(HOUR(QW5),MINUTE(QW5),0)=TIME(HOUR('ANALISE AGENTE'!$C8),MINUTE('ANALISE AGENTE'!$C8),0),TIME(HOUR(QW5),MINUTE(QW5),0)=TIME(HOUR('ANALISE AGENTE'!$J8),MINUTE('ANALISE AGENTE'!$J8),0)),1,IF(OR(TIME(HOUR(QW5),MINUTE(QW5),0)=TIME(HOUR('ANALISE AGENTE'!$D8),MINUTE('ANALISE AGENTE'!$D8),0),TIME(HOUR(QW5),MINUTE(QW5),0)=TIME(HOUR('ANALISE AGENTE'!$E8),MINUTE('ANALISE AGENTE'!$E8),0)),2,IF(OR(TIME(HOUR(QW5),MINUTE(QW5),0)=TIME(HOUR('ANALISE AGENTE'!$F8),MINUTE('ANALISE AGENTE'!$F8),0),TIME(HOUR(QW5),MINUTE(QW5),0)=TIME(HOUR('ANALISE AGENTE'!$G8),MINUTE('ANALISE AGENTE'!$G8),0)),3,IF(OR(TIME(HOUR(QW5),MINUTE(QW5),0)=TIME(HOUR('ANALISE AGENTE'!$H8),MINUTE('ANALISE AGENTE'!$H8),0),TIME(HOUR(QW5),MINUTE(QW5),0)=TIME(HOUR('ANALISE AGENTE'!$I8),MINUTE('ANALISE AGENTE'!$I8),0)),2,0))))</f>
        <v>0</v>
      </c>
      <c r="QX11" s="34">
        <f>IF(OR(TIME(HOUR(QX5),MINUTE(QX5),0)=TIME(HOUR('ANALISE AGENTE'!$C8),MINUTE('ANALISE AGENTE'!$C8),0),TIME(HOUR(QX5),MINUTE(QX5),0)=TIME(HOUR('ANALISE AGENTE'!$J8),MINUTE('ANALISE AGENTE'!$J8),0)),1,IF(OR(TIME(HOUR(QX5),MINUTE(QX5),0)=TIME(HOUR('ANALISE AGENTE'!$D8),MINUTE('ANALISE AGENTE'!$D8),0),TIME(HOUR(QX5),MINUTE(QX5),0)=TIME(HOUR('ANALISE AGENTE'!$E8),MINUTE('ANALISE AGENTE'!$E8),0)),2,IF(OR(TIME(HOUR(QX5),MINUTE(QX5),0)=TIME(HOUR('ANALISE AGENTE'!$F8),MINUTE('ANALISE AGENTE'!$F8),0),TIME(HOUR(QX5),MINUTE(QX5),0)=TIME(HOUR('ANALISE AGENTE'!$G8),MINUTE('ANALISE AGENTE'!$G8),0)),3,IF(OR(TIME(HOUR(QX5),MINUTE(QX5),0)=TIME(HOUR('ANALISE AGENTE'!$H8),MINUTE('ANALISE AGENTE'!$H8),0),TIME(HOUR(QX5),MINUTE(QX5),0)=TIME(HOUR('ANALISE AGENTE'!$I8),MINUTE('ANALISE AGENTE'!$I8),0)),2,0))))</f>
        <v>0</v>
      </c>
      <c r="QY11" s="34">
        <f>IF(OR(TIME(HOUR(QY5),MINUTE(QY5),0)=TIME(HOUR('ANALISE AGENTE'!$C8),MINUTE('ANALISE AGENTE'!$C8),0),TIME(HOUR(QY5),MINUTE(QY5),0)=TIME(HOUR('ANALISE AGENTE'!$J8),MINUTE('ANALISE AGENTE'!$J8),0)),1,IF(OR(TIME(HOUR(QY5),MINUTE(QY5),0)=TIME(HOUR('ANALISE AGENTE'!$D8),MINUTE('ANALISE AGENTE'!$D8),0),TIME(HOUR(QY5),MINUTE(QY5),0)=TIME(HOUR('ANALISE AGENTE'!$E8),MINUTE('ANALISE AGENTE'!$E8),0)),2,IF(OR(TIME(HOUR(QY5),MINUTE(QY5),0)=TIME(HOUR('ANALISE AGENTE'!$F8),MINUTE('ANALISE AGENTE'!$F8),0),TIME(HOUR(QY5),MINUTE(QY5),0)=TIME(HOUR('ANALISE AGENTE'!$G8),MINUTE('ANALISE AGENTE'!$G8),0)),3,IF(OR(TIME(HOUR(QY5),MINUTE(QY5),0)=TIME(HOUR('ANALISE AGENTE'!$H8),MINUTE('ANALISE AGENTE'!$H8),0),TIME(HOUR(QY5),MINUTE(QY5),0)=TIME(HOUR('ANALISE AGENTE'!$I8),MINUTE('ANALISE AGENTE'!$I8),0)),2,0))))</f>
        <v>0</v>
      </c>
      <c r="QZ11" s="34">
        <f>IF(OR(TIME(HOUR(QZ5),MINUTE(QZ5),0)=TIME(HOUR('ANALISE AGENTE'!$C8),MINUTE('ANALISE AGENTE'!$C8),0),TIME(HOUR(QZ5),MINUTE(QZ5),0)=TIME(HOUR('ANALISE AGENTE'!$J8),MINUTE('ANALISE AGENTE'!$J8),0)),1,IF(OR(TIME(HOUR(QZ5),MINUTE(QZ5),0)=TIME(HOUR('ANALISE AGENTE'!$D8),MINUTE('ANALISE AGENTE'!$D8),0),TIME(HOUR(QZ5),MINUTE(QZ5),0)=TIME(HOUR('ANALISE AGENTE'!$E8),MINUTE('ANALISE AGENTE'!$E8),0)),2,IF(OR(TIME(HOUR(QZ5),MINUTE(QZ5),0)=TIME(HOUR('ANALISE AGENTE'!$F8),MINUTE('ANALISE AGENTE'!$F8),0),TIME(HOUR(QZ5),MINUTE(QZ5),0)=TIME(HOUR('ANALISE AGENTE'!$G8),MINUTE('ANALISE AGENTE'!$G8),0)),3,IF(OR(TIME(HOUR(QZ5),MINUTE(QZ5),0)=TIME(HOUR('ANALISE AGENTE'!$H8),MINUTE('ANALISE AGENTE'!$H8),0),TIME(HOUR(QZ5),MINUTE(QZ5),0)=TIME(HOUR('ANALISE AGENTE'!$I8),MINUTE('ANALISE AGENTE'!$I8),0)),2,0))))</f>
        <v>0</v>
      </c>
      <c r="RA11" s="34">
        <f>IF(OR(TIME(HOUR(RA5),MINUTE(RA5),0)=TIME(HOUR('ANALISE AGENTE'!$C8),MINUTE('ANALISE AGENTE'!$C8),0),TIME(HOUR(RA5),MINUTE(RA5),0)=TIME(HOUR('ANALISE AGENTE'!$J8),MINUTE('ANALISE AGENTE'!$J8),0)),1,IF(OR(TIME(HOUR(RA5),MINUTE(RA5),0)=TIME(HOUR('ANALISE AGENTE'!$D8),MINUTE('ANALISE AGENTE'!$D8),0),TIME(HOUR(RA5),MINUTE(RA5),0)=TIME(HOUR('ANALISE AGENTE'!$E8),MINUTE('ANALISE AGENTE'!$E8),0)),2,IF(OR(TIME(HOUR(RA5),MINUTE(RA5),0)=TIME(HOUR('ANALISE AGENTE'!$F8),MINUTE('ANALISE AGENTE'!$F8),0),TIME(HOUR(RA5),MINUTE(RA5),0)=TIME(HOUR('ANALISE AGENTE'!$G8),MINUTE('ANALISE AGENTE'!$G8),0)),3,IF(OR(TIME(HOUR(RA5),MINUTE(RA5),0)=TIME(HOUR('ANALISE AGENTE'!$H8),MINUTE('ANALISE AGENTE'!$H8),0),TIME(HOUR(RA5),MINUTE(RA5),0)=TIME(HOUR('ANALISE AGENTE'!$I8),MINUTE('ANALISE AGENTE'!$I8),0)),2,0))))</f>
        <v>0</v>
      </c>
      <c r="RB11" s="34">
        <f>IF(OR(TIME(HOUR(RB5),MINUTE(RB5),0)=TIME(HOUR('ANALISE AGENTE'!$C8),MINUTE('ANALISE AGENTE'!$C8),0),TIME(HOUR(RB5),MINUTE(RB5),0)=TIME(HOUR('ANALISE AGENTE'!$J8),MINUTE('ANALISE AGENTE'!$J8),0)),1,IF(OR(TIME(HOUR(RB5),MINUTE(RB5),0)=TIME(HOUR('ANALISE AGENTE'!$D8),MINUTE('ANALISE AGENTE'!$D8),0),TIME(HOUR(RB5),MINUTE(RB5),0)=TIME(HOUR('ANALISE AGENTE'!$E8),MINUTE('ANALISE AGENTE'!$E8),0)),2,IF(OR(TIME(HOUR(RB5),MINUTE(RB5),0)=TIME(HOUR('ANALISE AGENTE'!$F8),MINUTE('ANALISE AGENTE'!$F8),0),TIME(HOUR(RB5),MINUTE(RB5),0)=TIME(HOUR('ANALISE AGENTE'!$G8),MINUTE('ANALISE AGENTE'!$G8),0)),3,IF(OR(TIME(HOUR(RB5),MINUTE(RB5),0)=TIME(HOUR('ANALISE AGENTE'!$H8),MINUTE('ANALISE AGENTE'!$H8),0),TIME(HOUR(RB5),MINUTE(RB5),0)=TIME(HOUR('ANALISE AGENTE'!$I8),MINUTE('ANALISE AGENTE'!$I8),0)),2,0))))</f>
        <v>0</v>
      </c>
      <c r="RC11" s="34">
        <f>IF(OR(TIME(HOUR(RC5),MINUTE(RC5),0)=TIME(HOUR('ANALISE AGENTE'!$C8),MINUTE('ANALISE AGENTE'!$C8),0),TIME(HOUR(RC5),MINUTE(RC5),0)=TIME(HOUR('ANALISE AGENTE'!$J8),MINUTE('ANALISE AGENTE'!$J8),0)),1,IF(OR(TIME(HOUR(RC5),MINUTE(RC5),0)=TIME(HOUR('ANALISE AGENTE'!$D8),MINUTE('ANALISE AGENTE'!$D8),0),TIME(HOUR(RC5),MINUTE(RC5),0)=TIME(HOUR('ANALISE AGENTE'!$E8),MINUTE('ANALISE AGENTE'!$E8),0)),2,IF(OR(TIME(HOUR(RC5),MINUTE(RC5),0)=TIME(HOUR('ANALISE AGENTE'!$F8),MINUTE('ANALISE AGENTE'!$F8),0),TIME(HOUR(RC5),MINUTE(RC5),0)=TIME(HOUR('ANALISE AGENTE'!$G8),MINUTE('ANALISE AGENTE'!$G8),0)),3,IF(OR(TIME(HOUR(RC5),MINUTE(RC5),0)=TIME(HOUR('ANALISE AGENTE'!$H8),MINUTE('ANALISE AGENTE'!$H8),0),TIME(HOUR(RC5),MINUTE(RC5),0)=TIME(HOUR('ANALISE AGENTE'!$I8),MINUTE('ANALISE AGENTE'!$I8),0)),2,0))))</f>
        <v>0</v>
      </c>
      <c r="RD11" s="34">
        <f>IF(OR(TIME(HOUR(RD5),MINUTE(RD5),0)=TIME(HOUR('ANALISE AGENTE'!$C8),MINUTE('ANALISE AGENTE'!$C8),0),TIME(HOUR(RD5),MINUTE(RD5),0)=TIME(HOUR('ANALISE AGENTE'!$J8),MINUTE('ANALISE AGENTE'!$J8),0)),1,IF(OR(TIME(HOUR(RD5),MINUTE(RD5),0)=TIME(HOUR('ANALISE AGENTE'!$D8),MINUTE('ANALISE AGENTE'!$D8),0),TIME(HOUR(RD5),MINUTE(RD5),0)=TIME(HOUR('ANALISE AGENTE'!$E8),MINUTE('ANALISE AGENTE'!$E8),0)),2,IF(OR(TIME(HOUR(RD5),MINUTE(RD5),0)=TIME(HOUR('ANALISE AGENTE'!$F8),MINUTE('ANALISE AGENTE'!$F8),0),TIME(HOUR(RD5),MINUTE(RD5),0)=TIME(HOUR('ANALISE AGENTE'!$G8),MINUTE('ANALISE AGENTE'!$G8),0)),3,IF(OR(TIME(HOUR(RD5),MINUTE(RD5),0)=TIME(HOUR('ANALISE AGENTE'!$H8),MINUTE('ANALISE AGENTE'!$H8),0),TIME(HOUR(RD5),MINUTE(RD5),0)=TIME(HOUR('ANALISE AGENTE'!$I8),MINUTE('ANALISE AGENTE'!$I8),0)),2,0))))</f>
        <v>0</v>
      </c>
      <c r="RE11" s="34">
        <f>IF(OR(TIME(HOUR(RE5),MINUTE(RE5),0)=TIME(HOUR('ANALISE AGENTE'!$C8),MINUTE('ANALISE AGENTE'!$C8),0),TIME(HOUR(RE5),MINUTE(RE5),0)=TIME(HOUR('ANALISE AGENTE'!$J8),MINUTE('ANALISE AGENTE'!$J8),0)),1,IF(OR(TIME(HOUR(RE5),MINUTE(RE5),0)=TIME(HOUR('ANALISE AGENTE'!$D8),MINUTE('ANALISE AGENTE'!$D8),0),TIME(HOUR(RE5),MINUTE(RE5),0)=TIME(HOUR('ANALISE AGENTE'!$E8),MINUTE('ANALISE AGENTE'!$E8),0)),2,IF(OR(TIME(HOUR(RE5),MINUTE(RE5),0)=TIME(HOUR('ANALISE AGENTE'!$F8),MINUTE('ANALISE AGENTE'!$F8),0),TIME(HOUR(RE5),MINUTE(RE5),0)=TIME(HOUR('ANALISE AGENTE'!$G8),MINUTE('ANALISE AGENTE'!$G8),0)),3,IF(OR(TIME(HOUR(RE5),MINUTE(RE5),0)=TIME(HOUR('ANALISE AGENTE'!$H8),MINUTE('ANALISE AGENTE'!$H8),0),TIME(HOUR(RE5),MINUTE(RE5),0)=TIME(HOUR('ANALISE AGENTE'!$I8),MINUTE('ANALISE AGENTE'!$I8),0)),2,0))))</f>
        <v>0</v>
      </c>
      <c r="RF11" s="34">
        <f>IF(OR(TIME(HOUR(RF5),MINUTE(RF5),0)=TIME(HOUR('ANALISE AGENTE'!$C8),MINUTE('ANALISE AGENTE'!$C8),0),TIME(HOUR(RF5),MINUTE(RF5),0)=TIME(HOUR('ANALISE AGENTE'!$J8),MINUTE('ANALISE AGENTE'!$J8),0)),1,IF(OR(TIME(HOUR(RF5),MINUTE(RF5),0)=TIME(HOUR('ANALISE AGENTE'!$D8),MINUTE('ANALISE AGENTE'!$D8),0),TIME(HOUR(RF5),MINUTE(RF5),0)=TIME(HOUR('ANALISE AGENTE'!$E8),MINUTE('ANALISE AGENTE'!$E8),0)),2,IF(OR(TIME(HOUR(RF5),MINUTE(RF5),0)=TIME(HOUR('ANALISE AGENTE'!$F8),MINUTE('ANALISE AGENTE'!$F8),0),TIME(HOUR(RF5),MINUTE(RF5),0)=TIME(HOUR('ANALISE AGENTE'!$G8),MINUTE('ANALISE AGENTE'!$G8),0)),3,IF(OR(TIME(HOUR(RF5),MINUTE(RF5),0)=TIME(HOUR('ANALISE AGENTE'!$H8),MINUTE('ANALISE AGENTE'!$H8),0),TIME(HOUR(RF5),MINUTE(RF5),0)=TIME(HOUR('ANALISE AGENTE'!$I8),MINUTE('ANALISE AGENTE'!$I8),0)),2,0))))</f>
        <v>0</v>
      </c>
      <c r="RG11" s="34">
        <f>IF(OR(TIME(HOUR(RG5),MINUTE(RG5),0)=TIME(HOUR('ANALISE AGENTE'!$C8),MINUTE('ANALISE AGENTE'!$C8),0),TIME(HOUR(RG5),MINUTE(RG5),0)=TIME(HOUR('ANALISE AGENTE'!$J8),MINUTE('ANALISE AGENTE'!$J8),0)),1,IF(OR(TIME(HOUR(RG5),MINUTE(RG5),0)=TIME(HOUR('ANALISE AGENTE'!$D8),MINUTE('ANALISE AGENTE'!$D8),0),TIME(HOUR(RG5),MINUTE(RG5),0)=TIME(HOUR('ANALISE AGENTE'!$E8),MINUTE('ANALISE AGENTE'!$E8),0)),2,IF(OR(TIME(HOUR(RG5),MINUTE(RG5),0)=TIME(HOUR('ANALISE AGENTE'!$F8),MINUTE('ANALISE AGENTE'!$F8),0),TIME(HOUR(RG5),MINUTE(RG5),0)=TIME(HOUR('ANALISE AGENTE'!$G8),MINUTE('ANALISE AGENTE'!$G8),0)),3,IF(OR(TIME(HOUR(RG5),MINUTE(RG5),0)=TIME(HOUR('ANALISE AGENTE'!$H8),MINUTE('ANALISE AGENTE'!$H8),0),TIME(HOUR(RG5),MINUTE(RG5),0)=TIME(HOUR('ANALISE AGENTE'!$I8),MINUTE('ANALISE AGENTE'!$I8),0)),2,0))))</f>
        <v>0</v>
      </c>
      <c r="RH11" s="34">
        <f>IF(OR(TIME(HOUR(RH5),MINUTE(RH5),0)=TIME(HOUR('ANALISE AGENTE'!$C8),MINUTE('ANALISE AGENTE'!$C8),0),TIME(HOUR(RH5),MINUTE(RH5),0)=TIME(HOUR('ANALISE AGENTE'!$J8),MINUTE('ANALISE AGENTE'!$J8),0)),1,IF(OR(TIME(HOUR(RH5),MINUTE(RH5),0)=TIME(HOUR('ANALISE AGENTE'!$D8),MINUTE('ANALISE AGENTE'!$D8),0),TIME(HOUR(RH5),MINUTE(RH5),0)=TIME(HOUR('ANALISE AGENTE'!$E8),MINUTE('ANALISE AGENTE'!$E8),0)),2,IF(OR(TIME(HOUR(RH5),MINUTE(RH5),0)=TIME(HOUR('ANALISE AGENTE'!$F8),MINUTE('ANALISE AGENTE'!$F8),0),TIME(HOUR(RH5),MINUTE(RH5),0)=TIME(HOUR('ANALISE AGENTE'!$G8),MINUTE('ANALISE AGENTE'!$G8),0)),3,IF(OR(TIME(HOUR(RH5),MINUTE(RH5),0)=TIME(HOUR('ANALISE AGENTE'!$H8),MINUTE('ANALISE AGENTE'!$H8),0),TIME(HOUR(RH5),MINUTE(RH5),0)=TIME(HOUR('ANALISE AGENTE'!$I8),MINUTE('ANALISE AGENTE'!$I8),0)),2,0))))</f>
        <v>0</v>
      </c>
      <c r="RI11" s="34">
        <f>IF(OR(TIME(HOUR(RI5),MINUTE(RI5),0)=TIME(HOUR('ANALISE AGENTE'!$C8),MINUTE('ANALISE AGENTE'!$C8),0),TIME(HOUR(RI5),MINUTE(RI5),0)=TIME(HOUR('ANALISE AGENTE'!$J8),MINUTE('ANALISE AGENTE'!$J8),0)),1,IF(OR(TIME(HOUR(RI5),MINUTE(RI5),0)=TIME(HOUR('ANALISE AGENTE'!$D8),MINUTE('ANALISE AGENTE'!$D8),0),TIME(HOUR(RI5),MINUTE(RI5),0)=TIME(HOUR('ANALISE AGENTE'!$E8),MINUTE('ANALISE AGENTE'!$E8),0)),2,IF(OR(TIME(HOUR(RI5),MINUTE(RI5),0)=TIME(HOUR('ANALISE AGENTE'!$F8),MINUTE('ANALISE AGENTE'!$F8),0),TIME(HOUR(RI5),MINUTE(RI5),0)=TIME(HOUR('ANALISE AGENTE'!$G8),MINUTE('ANALISE AGENTE'!$G8),0)),3,IF(OR(TIME(HOUR(RI5),MINUTE(RI5),0)=TIME(HOUR('ANALISE AGENTE'!$H8),MINUTE('ANALISE AGENTE'!$H8),0),TIME(HOUR(RI5),MINUTE(RI5),0)=TIME(HOUR('ANALISE AGENTE'!$I8),MINUTE('ANALISE AGENTE'!$I8),0)),2,0))))</f>
        <v>0</v>
      </c>
      <c r="RJ11" s="34">
        <f>IF(OR(TIME(HOUR(RJ5),MINUTE(RJ5),0)=TIME(HOUR('ANALISE AGENTE'!$C8),MINUTE('ANALISE AGENTE'!$C8),0),TIME(HOUR(RJ5),MINUTE(RJ5),0)=TIME(HOUR('ANALISE AGENTE'!$J8),MINUTE('ANALISE AGENTE'!$J8),0)),1,IF(OR(TIME(HOUR(RJ5),MINUTE(RJ5),0)=TIME(HOUR('ANALISE AGENTE'!$D8),MINUTE('ANALISE AGENTE'!$D8),0),TIME(HOUR(RJ5),MINUTE(RJ5),0)=TIME(HOUR('ANALISE AGENTE'!$E8),MINUTE('ANALISE AGENTE'!$E8),0)),2,IF(OR(TIME(HOUR(RJ5),MINUTE(RJ5),0)=TIME(HOUR('ANALISE AGENTE'!$F8),MINUTE('ANALISE AGENTE'!$F8),0),TIME(HOUR(RJ5),MINUTE(RJ5),0)=TIME(HOUR('ANALISE AGENTE'!$G8),MINUTE('ANALISE AGENTE'!$G8),0)),3,IF(OR(TIME(HOUR(RJ5),MINUTE(RJ5),0)=TIME(HOUR('ANALISE AGENTE'!$H8),MINUTE('ANALISE AGENTE'!$H8),0),TIME(HOUR(RJ5),MINUTE(RJ5),0)=TIME(HOUR('ANALISE AGENTE'!$I8),MINUTE('ANALISE AGENTE'!$I8),0)),2,0))))</f>
        <v>0</v>
      </c>
      <c r="RK11" s="34">
        <f>IF(OR(TIME(HOUR(RK5),MINUTE(RK5),0)=TIME(HOUR('ANALISE AGENTE'!$C8),MINUTE('ANALISE AGENTE'!$C8),0),TIME(HOUR(RK5),MINUTE(RK5),0)=TIME(HOUR('ANALISE AGENTE'!$J8),MINUTE('ANALISE AGENTE'!$J8),0)),1,IF(OR(TIME(HOUR(RK5),MINUTE(RK5),0)=TIME(HOUR('ANALISE AGENTE'!$D8),MINUTE('ANALISE AGENTE'!$D8),0),TIME(HOUR(RK5),MINUTE(RK5),0)=TIME(HOUR('ANALISE AGENTE'!$E8),MINUTE('ANALISE AGENTE'!$E8),0)),2,IF(OR(TIME(HOUR(RK5),MINUTE(RK5),0)=TIME(HOUR('ANALISE AGENTE'!$F8),MINUTE('ANALISE AGENTE'!$F8),0),TIME(HOUR(RK5),MINUTE(RK5),0)=TIME(HOUR('ANALISE AGENTE'!$G8),MINUTE('ANALISE AGENTE'!$G8),0)),3,IF(OR(TIME(HOUR(RK5),MINUTE(RK5),0)=TIME(HOUR('ANALISE AGENTE'!$H8),MINUTE('ANALISE AGENTE'!$H8),0),TIME(HOUR(RK5),MINUTE(RK5),0)=TIME(HOUR('ANALISE AGENTE'!$I8),MINUTE('ANALISE AGENTE'!$I8),0)),2,0))))</f>
        <v>0</v>
      </c>
      <c r="RL11" s="34">
        <f>IF(OR(TIME(HOUR(RL5),MINUTE(RL5),0)=TIME(HOUR('ANALISE AGENTE'!$C8),MINUTE('ANALISE AGENTE'!$C8),0),TIME(HOUR(RL5),MINUTE(RL5),0)=TIME(HOUR('ANALISE AGENTE'!$J8),MINUTE('ANALISE AGENTE'!$J8),0)),1,IF(OR(TIME(HOUR(RL5),MINUTE(RL5),0)=TIME(HOUR('ANALISE AGENTE'!$D8),MINUTE('ANALISE AGENTE'!$D8),0),TIME(HOUR(RL5),MINUTE(RL5),0)=TIME(HOUR('ANALISE AGENTE'!$E8),MINUTE('ANALISE AGENTE'!$E8),0)),2,IF(OR(TIME(HOUR(RL5),MINUTE(RL5),0)=TIME(HOUR('ANALISE AGENTE'!$F8),MINUTE('ANALISE AGENTE'!$F8),0),TIME(HOUR(RL5),MINUTE(RL5),0)=TIME(HOUR('ANALISE AGENTE'!$G8),MINUTE('ANALISE AGENTE'!$G8),0)),3,IF(OR(TIME(HOUR(RL5),MINUTE(RL5),0)=TIME(HOUR('ANALISE AGENTE'!$H8),MINUTE('ANALISE AGENTE'!$H8),0),TIME(HOUR(RL5),MINUTE(RL5),0)=TIME(HOUR('ANALISE AGENTE'!$I8),MINUTE('ANALISE AGENTE'!$I8),0)),2,0))))</f>
        <v>0</v>
      </c>
      <c r="RM11" s="34">
        <f>IF(OR(TIME(HOUR(RM5),MINUTE(RM5),0)=TIME(HOUR('ANALISE AGENTE'!$C8),MINUTE('ANALISE AGENTE'!$C8),0),TIME(HOUR(RM5),MINUTE(RM5),0)=TIME(HOUR('ANALISE AGENTE'!$J8),MINUTE('ANALISE AGENTE'!$J8),0)),1,IF(OR(TIME(HOUR(RM5),MINUTE(RM5),0)=TIME(HOUR('ANALISE AGENTE'!$D8),MINUTE('ANALISE AGENTE'!$D8),0),TIME(HOUR(RM5),MINUTE(RM5),0)=TIME(HOUR('ANALISE AGENTE'!$E8),MINUTE('ANALISE AGENTE'!$E8),0)),2,IF(OR(TIME(HOUR(RM5),MINUTE(RM5),0)=TIME(HOUR('ANALISE AGENTE'!$F8),MINUTE('ANALISE AGENTE'!$F8),0),TIME(HOUR(RM5),MINUTE(RM5),0)=TIME(HOUR('ANALISE AGENTE'!$G8),MINUTE('ANALISE AGENTE'!$G8),0)),3,IF(OR(TIME(HOUR(RM5),MINUTE(RM5),0)=TIME(HOUR('ANALISE AGENTE'!$H8),MINUTE('ANALISE AGENTE'!$H8),0),TIME(HOUR(RM5),MINUTE(RM5),0)=TIME(HOUR('ANALISE AGENTE'!$I8),MINUTE('ANALISE AGENTE'!$I8),0)),2,0))))</f>
        <v>0</v>
      </c>
      <c r="RN11" s="34">
        <f>IF(OR(TIME(HOUR(RN5),MINUTE(RN5),0)=TIME(HOUR('ANALISE AGENTE'!$C8),MINUTE('ANALISE AGENTE'!$C8),0),TIME(HOUR(RN5),MINUTE(RN5),0)=TIME(HOUR('ANALISE AGENTE'!$J8),MINUTE('ANALISE AGENTE'!$J8),0)),1,IF(OR(TIME(HOUR(RN5),MINUTE(RN5),0)=TIME(HOUR('ANALISE AGENTE'!$D8),MINUTE('ANALISE AGENTE'!$D8),0),TIME(HOUR(RN5),MINUTE(RN5),0)=TIME(HOUR('ANALISE AGENTE'!$E8),MINUTE('ANALISE AGENTE'!$E8),0)),2,IF(OR(TIME(HOUR(RN5),MINUTE(RN5),0)=TIME(HOUR('ANALISE AGENTE'!$F8),MINUTE('ANALISE AGENTE'!$F8),0),TIME(HOUR(RN5),MINUTE(RN5),0)=TIME(HOUR('ANALISE AGENTE'!$G8),MINUTE('ANALISE AGENTE'!$G8),0)),3,IF(OR(TIME(HOUR(RN5),MINUTE(RN5),0)=TIME(HOUR('ANALISE AGENTE'!$H8),MINUTE('ANALISE AGENTE'!$H8),0),TIME(HOUR(RN5),MINUTE(RN5),0)=TIME(HOUR('ANALISE AGENTE'!$I8),MINUTE('ANALISE AGENTE'!$I8),0)),2,0))))</f>
        <v>0</v>
      </c>
      <c r="RO11" s="34">
        <f>IF(OR(TIME(HOUR(RO5),MINUTE(RO5),0)=TIME(HOUR('ANALISE AGENTE'!$C8),MINUTE('ANALISE AGENTE'!$C8),0),TIME(HOUR(RO5),MINUTE(RO5),0)=TIME(HOUR('ANALISE AGENTE'!$J8),MINUTE('ANALISE AGENTE'!$J8),0)),1,IF(OR(TIME(HOUR(RO5),MINUTE(RO5),0)=TIME(HOUR('ANALISE AGENTE'!$D8),MINUTE('ANALISE AGENTE'!$D8),0),TIME(HOUR(RO5),MINUTE(RO5),0)=TIME(HOUR('ANALISE AGENTE'!$E8),MINUTE('ANALISE AGENTE'!$E8),0)),2,IF(OR(TIME(HOUR(RO5),MINUTE(RO5),0)=TIME(HOUR('ANALISE AGENTE'!$F8),MINUTE('ANALISE AGENTE'!$F8),0),TIME(HOUR(RO5),MINUTE(RO5),0)=TIME(HOUR('ANALISE AGENTE'!$G8),MINUTE('ANALISE AGENTE'!$G8),0)),3,IF(OR(TIME(HOUR(RO5),MINUTE(RO5),0)=TIME(HOUR('ANALISE AGENTE'!$H8),MINUTE('ANALISE AGENTE'!$H8),0),TIME(HOUR(RO5),MINUTE(RO5),0)=TIME(HOUR('ANALISE AGENTE'!$I8),MINUTE('ANALISE AGENTE'!$I8),0)),2,0))))</f>
        <v>0</v>
      </c>
      <c r="RP11" s="34">
        <f>IF(OR(TIME(HOUR(RP5),MINUTE(RP5),0)=TIME(HOUR('ANALISE AGENTE'!$C8),MINUTE('ANALISE AGENTE'!$C8),0),TIME(HOUR(RP5),MINUTE(RP5),0)=TIME(HOUR('ANALISE AGENTE'!$J8),MINUTE('ANALISE AGENTE'!$J8),0)),1,IF(OR(TIME(HOUR(RP5),MINUTE(RP5),0)=TIME(HOUR('ANALISE AGENTE'!$D8),MINUTE('ANALISE AGENTE'!$D8),0),TIME(HOUR(RP5),MINUTE(RP5),0)=TIME(HOUR('ANALISE AGENTE'!$E8),MINUTE('ANALISE AGENTE'!$E8),0)),2,IF(OR(TIME(HOUR(RP5),MINUTE(RP5),0)=TIME(HOUR('ANALISE AGENTE'!$F8),MINUTE('ANALISE AGENTE'!$F8),0),TIME(HOUR(RP5),MINUTE(RP5),0)=TIME(HOUR('ANALISE AGENTE'!$G8),MINUTE('ANALISE AGENTE'!$G8),0)),3,IF(OR(TIME(HOUR(RP5),MINUTE(RP5),0)=TIME(HOUR('ANALISE AGENTE'!$H8),MINUTE('ANALISE AGENTE'!$H8),0),TIME(HOUR(RP5),MINUTE(RP5),0)=TIME(HOUR('ANALISE AGENTE'!$I8),MINUTE('ANALISE AGENTE'!$I8),0)),2,0))))</f>
        <v>0</v>
      </c>
      <c r="RQ11" s="34">
        <f>IF(OR(TIME(HOUR(RQ5),MINUTE(RQ5),0)=TIME(HOUR('ANALISE AGENTE'!$C8),MINUTE('ANALISE AGENTE'!$C8),0),TIME(HOUR(RQ5),MINUTE(RQ5),0)=TIME(HOUR('ANALISE AGENTE'!$J8),MINUTE('ANALISE AGENTE'!$J8),0)),1,IF(OR(TIME(HOUR(RQ5),MINUTE(RQ5),0)=TIME(HOUR('ANALISE AGENTE'!$D8),MINUTE('ANALISE AGENTE'!$D8),0),TIME(HOUR(RQ5),MINUTE(RQ5),0)=TIME(HOUR('ANALISE AGENTE'!$E8),MINUTE('ANALISE AGENTE'!$E8),0)),2,IF(OR(TIME(HOUR(RQ5),MINUTE(RQ5),0)=TIME(HOUR('ANALISE AGENTE'!$F8),MINUTE('ANALISE AGENTE'!$F8),0),TIME(HOUR(RQ5),MINUTE(RQ5),0)=TIME(HOUR('ANALISE AGENTE'!$G8),MINUTE('ANALISE AGENTE'!$G8),0)),3,IF(OR(TIME(HOUR(RQ5),MINUTE(RQ5),0)=TIME(HOUR('ANALISE AGENTE'!$H8),MINUTE('ANALISE AGENTE'!$H8),0),TIME(HOUR(RQ5),MINUTE(RQ5),0)=TIME(HOUR('ANALISE AGENTE'!$I8),MINUTE('ANALISE AGENTE'!$I8),0)),2,0))))</f>
        <v>0</v>
      </c>
      <c r="RR11" s="34">
        <f>IF(OR(TIME(HOUR(RR5),MINUTE(RR5),0)=TIME(HOUR('ANALISE AGENTE'!$C8),MINUTE('ANALISE AGENTE'!$C8),0),TIME(HOUR(RR5),MINUTE(RR5),0)=TIME(HOUR('ANALISE AGENTE'!$J8),MINUTE('ANALISE AGENTE'!$J8),0)),1,IF(OR(TIME(HOUR(RR5),MINUTE(RR5),0)=TIME(HOUR('ANALISE AGENTE'!$D8),MINUTE('ANALISE AGENTE'!$D8),0),TIME(HOUR(RR5),MINUTE(RR5),0)=TIME(HOUR('ANALISE AGENTE'!$E8),MINUTE('ANALISE AGENTE'!$E8),0)),2,IF(OR(TIME(HOUR(RR5),MINUTE(RR5),0)=TIME(HOUR('ANALISE AGENTE'!$F8),MINUTE('ANALISE AGENTE'!$F8),0),TIME(HOUR(RR5),MINUTE(RR5),0)=TIME(HOUR('ANALISE AGENTE'!$G8),MINUTE('ANALISE AGENTE'!$G8),0)),3,IF(OR(TIME(HOUR(RR5),MINUTE(RR5),0)=TIME(HOUR('ANALISE AGENTE'!$H8),MINUTE('ANALISE AGENTE'!$H8),0),TIME(HOUR(RR5),MINUTE(RR5),0)=TIME(HOUR('ANALISE AGENTE'!$I8),MINUTE('ANALISE AGENTE'!$I8),0)),2,0))))</f>
        <v>0</v>
      </c>
      <c r="RS11" s="34">
        <f>IF(OR(TIME(HOUR(RS5),MINUTE(RS5),0)=TIME(HOUR('ANALISE AGENTE'!$C8),MINUTE('ANALISE AGENTE'!$C8),0),TIME(HOUR(RS5),MINUTE(RS5),0)=TIME(HOUR('ANALISE AGENTE'!$J8),MINUTE('ANALISE AGENTE'!$J8),0)),1,IF(OR(TIME(HOUR(RS5),MINUTE(RS5),0)=TIME(HOUR('ANALISE AGENTE'!$D8),MINUTE('ANALISE AGENTE'!$D8),0),TIME(HOUR(RS5),MINUTE(RS5),0)=TIME(HOUR('ANALISE AGENTE'!$E8),MINUTE('ANALISE AGENTE'!$E8),0)),2,IF(OR(TIME(HOUR(RS5),MINUTE(RS5),0)=TIME(HOUR('ANALISE AGENTE'!$F8),MINUTE('ANALISE AGENTE'!$F8),0),TIME(HOUR(RS5),MINUTE(RS5),0)=TIME(HOUR('ANALISE AGENTE'!$G8),MINUTE('ANALISE AGENTE'!$G8),0)),3,IF(OR(TIME(HOUR(RS5),MINUTE(RS5),0)=TIME(HOUR('ANALISE AGENTE'!$H8),MINUTE('ANALISE AGENTE'!$H8),0),TIME(HOUR(RS5),MINUTE(RS5),0)=TIME(HOUR('ANALISE AGENTE'!$I8),MINUTE('ANALISE AGENTE'!$I8),0)),2,0))))</f>
        <v>0</v>
      </c>
      <c r="RT11" s="34">
        <f>IF(OR(TIME(HOUR(RT5),MINUTE(RT5),0)=TIME(HOUR('ANALISE AGENTE'!$C8),MINUTE('ANALISE AGENTE'!$C8),0),TIME(HOUR(RT5),MINUTE(RT5),0)=TIME(HOUR('ANALISE AGENTE'!$J8),MINUTE('ANALISE AGENTE'!$J8),0)),1,IF(OR(TIME(HOUR(RT5),MINUTE(RT5),0)=TIME(HOUR('ANALISE AGENTE'!$D8),MINUTE('ANALISE AGENTE'!$D8),0),TIME(HOUR(RT5),MINUTE(RT5),0)=TIME(HOUR('ANALISE AGENTE'!$E8),MINUTE('ANALISE AGENTE'!$E8),0)),2,IF(OR(TIME(HOUR(RT5),MINUTE(RT5),0)=TIME(HOUR('ANALISE AGENTE'!$F8),MINUTE('ANALISE AGENTE'!$F8),0),TIME(HOUR(RT5),MINUTE(RT5),0)=TIME(HOUR('ANALISE AGENTE'!$G8),MINUTE('ANALISE AGENTE'!$G8),0)),3,IF(OR(TIME(HOUR(RT5),MINUTE(RT5),0)=TIME(HOUR('ANALISE AGENTE'!$H8),MINUTE('ANALISE AGENTE'!$H8),0),TIME(HOUR(RT5),MINUTE(RT5),0)=TIME(HOUR('ANALISE AGENTE'!$I8),MINUTE('ANALISE AGENTE'!$I8),0)),2,0))))</f>
        <v>0</v>
      </c>
      <c r="RU11" s="34">
        <f>IF(OR(TIME(HOUR(RU5),MINUTE(RU5),0)=TIME(HOUR('ANALISE AGENTE'!$C8),MINUTE('ANALISE AGENTE'!$C8),0),TIME(HOUR(RU5),MINUTE(RU5),0)=TIME(HOUR('ANALISE AGENTE'!$J8),MINUTE('ANALISE AGENTE'!$J8),0)),1,IF(OR(TIME(HOUR(RU5),MINUTE(RU5),0)=TIME(HOUR('ANALISE AGENTE'!$D8),MINUTE('ANALISE AGENTE'!$D8),0),TIME(HOUR(RU5),MINUTE(RU5),0)=TIME(HOUR('ANALISE AGENTE'!$E8),MINUTE('ANALISE AGENTE'!$E8),0)),2,IF(OR(TIME(HOUR(RU5),MINUTE(RU5),0)=TIME(HOUR('ANALISE AGENTE'!$F8),MINUTE('ANALISE AGENTE'!$F8),0),TIME(HOUR(RU5),MINUTE(RU5),0)=TIME(HOUR('ANALISE AGENTE'!$G8),MINUTE('ANALISE AGENTE'!$G8),0)),3,IF(OR(TIME(HOUR(RU5),MINUTE(RU5),0)=TIME(HOUR('ANALISE AGENTE'!$H8),MINUTE('ANALISE AGENTE'!$H8),0),TIME(HOUR(RU5),MINUTE(RU5),0)=TIME(HOUR('ANALISE AGENTE'!$I8),MINUTE('ANALISE AGENTE'!$I8),0)),2,0))))</f>
        <v>0</v>
      </c>
      <c r="RV11" s="34">
        <f>IF(OR(TIME(HOUR(RV5),MINUTE(RV5),0)=TIME(HOUR('ANALISE AGENTE'!$C8),MINUTE('ANALISE AGENTE'!$C8),0),TIME(HOUR(RV5),MINUTE(RV5),0)=TIME(HOUR('ANALISE AGENTE'!$J8),MINUTE('ANALISE AGENTE'!$J8),0)),1,IF(OR(TIME(HOUR(RV5),MINUTE(RV5),0)=TIME(HOUR('ANALISE AGENTE'!$D8),MINUTE('ANALISE AGENTE'!$D8),0),TIME(HOUR(RV5),MINUTE(RV5),0)=TIME(HOUR('ANALISE AGENTE'!$E8),MINUTE('ANALISE AGENTE'!$E8),0)),2,IF(OR(TIME(HOUR(RV5),MINUTE(RV5),0)=TIME(HOUR('ANALISE AGENTE'!$F8),MINUTE('ANALISE AGENTE'!$F8),0),TIME(HOUR(RV5),MINUTE(RV5),0)=TIME(HOUR('ANALISE AGENTE'!$G8),MINUTE('ANALISE AGENTE'!$G8),0)),3,IF(OR(TIME(HOUR(RV5),MINUTE(RV5),0)=TIME(HOUR('ANALISE AGENTE'!$H8),MINUTE('ANALISE AGENTE'!$H8),0),TIME(HOUR(RV5),MINUTE(RV5),0)=TIME(HOUR('ANALISE AGENTE'!$I8),MINUTE('ANALISE AGENTE'!$I8),0)),2,0))))</f>
        <v>0</v>
      </c>
      <c r="RW11" s="34">
        <f>IF(OR(TIME(HOUR(RW5),MINUTE(RW5),0)=TIME(HOUR('ANALISE AGENTE'!$C8),MINUTE('ANALISE AGENTE'!$C8),0),TIME(HOUR(RW5),MINUTE(RW5),0)=TIME(HOUR('ANALISE AGENTE'!$J8),MINUTE('ANALISE AGENTE'!$J8),0)),1,IF(OR(TIME(HOUR(RW5),MINUTE(RW5),0)=TIME(HOUR('ANALISE AGENTE'!$D8),MINUTE('ANALISE AGENTE'!$D8),0),TIME(HOUR(RW5),MINUTE(RW5),0)=TIME(HOUR('ANALISE AGENTE'!$E8),MINUTE('ANALISE AGENTE'!$E8),0)),2,IF(OR(TIME(HOUR(RW5),MINUTE(RW5),0)=TIME(HOUR('ANALISE AGENTE'!$F8),MINUTE('ANALISE AGENTE'!$F8),0),TIME(HOUR(RW5),MINUTE(RW5),0)=TIME(HOUR('ANALISE AGENTE'!$G8),MINUTE('ANALISE AGENTE'!$G8),0)),3,IF(OR(TIME(HOUR(RW5),MINUTE(RW5),0)=TIME(HOUR('ANALISE AGENTE'!$H8),MINUTE('ANALISE AGENTE'!$H8),0),TIME(HOUR(RW5),MINUTE(RW5),0)=TIME(HOUR('ANALISE AGENTE'!$I8),MINUTE('ANALISE AGENTE'!$I8),0)),2,0))))</f>
        <v>0</v>
      </c>
      <c r="RX11" s="34">
        <f>IF(OR(TIME(HOUR(RX5),MINUTE(RX5),0)=TIME(HOUR('ANALISE AGENTE'!$C8),MINUTE('ANALISE AGENTE'!$C8),0),TIME(HOUR(RX5),MINUTE(RX5),0)=TIME(HOUR('ANALISE AGENTE'!$J8),MINUTE('ANALISE AGENTE'!$J8),0)),1,IF(OR(TIME(HOUR(RX5),MINUTE(RX5),0)=TIME(HOUR('ANALISE AGENTE'!$D8),MINUTE('ANALISE AGENTE'!$D8),0),TIME(HOUR(RX5),MINUTE(RX5),0)=TIME(HOUR('ANALISE AGENTE'!$E8),MINUTE('ANALISE AGENTE'!$E8),0)),2,IF(OR(TIME(HOUR(RX5),MINUTE(RX5),0)=TIME(HOUR('ANALISE AGENTE'!$F8),MINUTE('ANALISE AGENTE'!$F8),0),TIME(HOUR(RX5),MINUTE(RX5),0)=TIME(HOUR('ANALISE AGENTE'!$G8),MINUTE('ANALISE AGENTE'!$G8),0)),3,IF(OR(TIME(HOUR(RX5),MINUTE(RX5),0)=TIME(HOUR('ANALISE AGENTE'!$H8),MINUTE('ANALISE AGENTE'!$H8),0),TIME(HOUR(RX5),MINUTE(RX5),0)=TIME(HOUR('ANALISE AGENTE'!$I8),MINUTE('ANALISE AGENTE'!$I8),0)),2,0))))</f>
        <v>0</v>
      </c>
      <c r="RY11" s="34">
        <f>IF(OR(TIME(HOUR(RY5),MINUTE(RY5),0)=TIME(HOUR('ANALISE AGENTE'!$C8),MINUTE('ANALISE AGENTE'!$C8),0),TIME(HOUR(RY5),MINUTE(RY5),0)=TIME(HOUR('ANALISE AGENTE'!$J8),MINUTE('ANALISE AGENTE'!$J8),0)),1,IF(OR(TIME(HOUR(RY5),MINUTE(RY5),0)=TIME(HOUR('ANALISE AGENTE'!$D8),MINUTE('ANALISE AGENTE'!$D8),0),TIME(HOUR(RY5),MINUTE(RY5),0)=TIME(HOUR('ANALISE AGENTE'!$E8),MINUTE('ANALISE AGENTE'!$E8),0)),2,IF(OR(TIME(HOUR(RY5),MINUTE(RY5),0)=TIME(HOUR('ANALISE AGENTE'!$F8),MINUTE('ANALISE AGENTE'!$F8),0),TIME(HOUR(RY5),MINUTE(RY5),0)=TIME(HOUR('ANALISE AGENTE'!$G8),MINUTE('ANALISE AGENTE'!$G8),0)),3,IF(OR(TIME(HOUR(RY5),MINUTE(RY5),0)=TIME(HOUR('ANALISE AGENTE'!$H8),MINUTE('ANALISE AGENTE'!$H8),0),TIME(HOUR(RY5),MINUTE(RY5),0)=TIME(HOUR('ANALISE AGENTE'!$I8),MINUTE('ANALISE AGENTE'!$I8),0)),2,0))))</f>
        <v>0</v>
      </c>
      <c r="RZ11" s="34">
        <f>IF(OR(TIME(HOUR(RZ5),MINUTE(RZ5),0)=TIME(HOUR('ANALISE AGENTE'!$C8),MINUTE('ANALISE AGENTE'!$C8),0),TIME(HOUR(RZ5),MINUTE(RZ5),0)=TIME(HOUR('ANALISE AGENTE'!$J8),MINUTE('ANALISE AGENTE'!$J8),0)),1,IF(OR(TIME(HOUR(RZ5),MINUTE(RZ5),0)=TIME(HOUR('ANALISE AGENTE'!$D8),MINUTE('ANALISE AGENTE'!$D8),0),TIME(HOUR(RZ5),MINUTE(RZ5),0)=TIME(HOUR('ANALISE AGENTE'!$E8),MINUTE('ANALISE AGENTE'!$E8),0)),2,IF(OR(TIME(HOUR(RZ5),MINUTE(RZ5),0)=TIME(HOUR('ANALISE AGENTE'!$F8),MINUTE('ANALISE AGENTE'!$F8),0),TIME(HOUR(RZ5),MINUTE(RZ5),0)=TIME(HOUR('ANALISE AGENTE'!$G8),MINUTE('ANALISE AGENTE'!$G8),0)),3,IF(OR(TIME(HOUR(RZ5),MINUTE(RZ5),0)=TIME(HOUR('ANALISE AGENTE'!$H8),MINUTE('ANALISE AGENTE'!$H8),0),TIME(HOUR(RZ5),MINUTE(RZ5),0)=TIME(HOUR('ANALISE AGENTE'!$I8),MINUTE('ANALISE AGENTE'!$I8),0)),2,0))))</f>
        <v>0</v>
      </c>
      <c r="SA11" s="34">
        <f>IF(OR(TIME(HOUR(SA5),MINUTE(SA5),0)=TIME(HOUR('ANALISE AGENTE'!$C8),MINUTE('ANALISE AGENTE'!$C8),0),TIME(HOUR(SA5),MINUTE(SA5),0)=TIME(HOUR('ANALISE AGENTE'!$J8),MINUTE('ANALISE AGENTE'!$J8),0)),1,IF(OR(TIME(HOUR(SA5),MINUTE(SA5),0)=TIME(HOUR('ANALISE AGENTE'!$D8),MINUTE('ANALISE AGENTE'!$D8),0),TIME(HOUR(SA5),MINUTE(SA5),0)=TIME(HOUR('ANALISE AGENTE'!$E8),MINUTE('ANALISE AGENTE'!$E8),0)),2,IF(OR(TIME(HOUR(SA5),MINUTE(SA5),0)=TIME(HOUR('ANALISE AGENTE'!$F8),MINUTE('ANALISE AGENTE'!$F8),0),TIME(HOUR(SA5),MINUTE(SA5),0)=TIME(HOUR('ANALISE AGENTE'!$G8),MINUTE('ANALISE AGENTE'!$G8),0)),3,IF(OR(TIME(HOUR(SA5),MINUTE(SA5),0)=TIME(HOUR('ANALISE AGENTE'!$H8),MINUTE('ANALISE AGENTE'!$H8),0),TIME(HOUR(SA5),MINUTE(SA5),0)=TIME(HOUR('ANALISE AGENTE'!$I8),MINUTE('ANALISE AGENTE'!$I8),0)),2,0))))</f>
        <v>0</v>
      </c>
      <c r="SB11" s="34">
        <f>IF(OR(TIME(HOUR(SB5),MINUTE(SB5),0)=TIME(HOUR('ANALISE AGENTE'!$C8),MINUTE('ANALISE AGENTE'!$C8),0),TIME(HOUR(SB5),MINUTE(SB5),0)=TIME(HOUR('ANALISE AGENTE'!$J8),MINUTE('ANALISE AGENTE'!$J8),0)),1,IF(OR(TIME(HOUR(SB5),MINUTE(SB5),0)=TIME(HOUR('ANALISE AGENTE'!$D8),MINUTE('ANALISE AGENTE'!$D8),0),TIME(HOUR(SB5),MINUTE(SB5),0)=TIME(HOUR('ANALISE AGENTE'!$E8),MINUTE('ANALISE AGENTE'!$E8),0)),2,IF(OR(TIME(HOUR(SB5),MINUTE(SB5),0)=TIME(HOUR('ANALISE AGENTE'!$F8),MINUTE('ANALISE AGENTE'!$F8),0),TIME(HOUR(SB5),MINUTE(SB5),0)=TIME(HOUR('ANALISE AGENTE'!$G8),MINUTE('ANALISE AGENTE'!$G8),0)),3,IF(OR(TIME(HOUR(SB5),MINUTE(SB5),0)=TIME(HOUR('ANALISE AGENTE'!$H8),MINUTE('ANALISE AGENTE'!$H8),0),TIME(HOUR(SB5),MINUTE(SB5),0)=TIME(HOUR('ANALISE AGENTE'!$I8),MINUTE('ANALISE AGENTE'!$I8),0)),2,0))))</f>
        <v>0</v>
      </c>
      <c r="SC11" s="34">
        <f>IF(OR(TIME(HOUR(SC5),MINUTE(SC5),0)=TIME(HOUR('ANALISE AGENTE'!$C8),MINUTE('ANALISE AGENTE'!$C8),0),TIME(HOUR(SC5),MINUTE(SC5),0)=TIME(HOUR('ANALISE AGENTE'!$J8),MINUTE('ANALISE AGENTE'!$J8),0)),1,IF(OR(TIME(HOUR(SC5),MINUTE(SC5),0)=TIME(HOUR('ANALISE AGENTE'!$D8),MINUTE('ANALISE AGENTE'!$D8),0),TIME(HOUR(SC5),MINUTE(SC5),0)=TIME(HOUR('ANALISE AGENTE'!$E8),MINUTE('ANALISE AGENTE'!$E8),0)),2,IF(OR(TIME(HOUR(SC5),MINUTE(SC5),0)=TIME(HOUR('ANALISE AGENTE'!$F8),MINUTE('ANALISE AGENTE'!$F8),0),TIME(HOUR(SC5),MINUTE(SC5),0)=TIME(HOUR('ANALISE AGENTE'!$G8),MINUTE('ANALISE AGENTE'!$G8),0)),3,IF(OR(TIME(HOUR(SC5),MINUTE(SC5),0)=TIME(HOUR('ANALISE AGENTE'!$H8),MINUTE('ANALISE AGENTE'!$H8),0),TIME(HOUR(SC5),MINUTE(SC5),0)=TIME(HOUR('ANALISE AGENTE'!$I8),MINUTE('ANALISE AGENTE'!$I8),0)),2,0))))</f>
        <v>0</v>
      </c>
      <c r="SD11" s="34">
        <f>IF(OR(TIME(HOUR(SD5),MINUTE(SD5),0)=TIME(HOUR('ANALISE AGENTE'!$C8),MINUTE('ANALISE AGENTE'!$C8),0),TIME(HOUR(SD5),MINUTE(SD5),0)=TIME(HOUR('ANALISE AGENTE'!$J8),MINUTE('ANALISE AGENTE'!$J8),0)),1,IF(OR(TIME(HOUR(SD5),MINUTE(SD5),0)=TIME(HOUR('ANALISE AGENTE'!$D8),MINUTE('ANALISE AGENTE'!$D8),0),TIME(HOUR(SD5),MINUTE(SD5),0)=TIME(HOUR('ANALISE AGENTE'!$E8),MINUTE('ANALISE AGENTE'!$E8),0)),2,IF(OR(TIME(HOUR(SD5),MINUTE(SD5),0)=TIME(HOUR('ANALISE AGENTE'!$F8),MINUTE('ANALISE AGENTE'!$F8),0),TIME(HOUR(SD5),MINUTE(SD5),0)=TIME(HOUR('ANALISE AGENTE'!$G8),MINUTE('ANALISE AGENTE'!$G8),0)),3,IF(OR(TIME(HOUR(SD5),MINUTE(SD5),0)=TIME(HOUR('ANALISE AGENTE'!$H8),MINUTE('ANALISE AGENTE'!$H8),0),TIME(HOUR(SD5),MINUTE(SD5),0)=TIME(HOUR('ANALISE AGENTE'!$I8),MINUTE('ANALISE AGENTE'!$I8),0)),2,0))))</f>
        <v>0</v>
      </c>
      <c r="SE11" s="34">
        <f>IF(OR(TIME(HOUR(SE5),MINUTE(SE5),0)=TIME(HOUR('ANALISE AGENTE'!$C8),MINUTE('ANALISE AGENTE'!$C8),0),TIME(HOUR(SE5),MINUTE(SE5),0)=TIME(HOUR('ANALISE AGENTE'!$J8),MINUTE('ANALISE AGENTE'!$J8),0)),1,IF(OR(TIME(HOUR(SE5),MINUTE(SE5),0)=TIME(HOUR('ANALISE AGENTE'!$D8),MINUTE('ANALISE AGENTE'!$D8),0),TIME(HOUR(SE5),MINUTE(SE5),0)=TIME(HOUR('ANALISE AGENTE'!$E8),MINUTE('ANALISE AGENTE'!$E8),0)),2,IF(OR(TIME(HOUR(SE5),MINUTE(SE5),0)=TIME(HOUR('ANALISE AGENTE'!$F8),MINUTE('ANALISE AGENTE'!$F8),0),TIME(HOUR(SE5),MINUTE(SE5),0)=TIME(HOUR('ANALISE AGENTE'!$G8),MINUTE('ANALISE AGENTE'!$G8),0)),3,IF(OR(TIME(HOUR(SE5),MINUTE(SE5),0)=TIME(HOUR('ANALISE AGENTE'!$H8),MINUTE('ANALISE AGENTE'!$H8),0),TIME(HOUR(SE5),MINUTE(SE5),0)=TIME(HOUR('ANALISE AGENTE'!$I8),MINUTE('ANALISE AGENTE'!$I8),0)),2,0))))</f>
        <v>0</v>
      </c>
      <c r="SF11" s="34">
        <f>IF(OR(TIME(HOUR(SF5),MINUTE(SF5),0)=TIME(HOUR('ANALISE AGENTE'!$C8),MINUTE('ANALISE AGENTE'!$C8),0),TIME(HOUR(SF5),MINUTE(SF5),0)=TIME(HOUR('ANALISE AGENTE'!$J8),MINUTE('ANALISE AGENTE'!$J8),0)),1,IF(OR(TIME(HOUR(SF5),MINUTE(SF5),0)=TIME(HOUR('ANALISE AGENTE'!$D8),MINUTE('ANALISE AGENTE'!$D8),0),TIME(HOUR(SF5),MINUTE(SF5),0)=TIME(HOUR('ANALISE AGENTE'!$E8),MINUTE('ANALISE AGENTE'!$E8),0)),2,IF(OR(TIME(HOUR(SF5),MINUTE(SF5),0)=TIME(HOUR('ANALISE AGENTE'!$F8),MINUTE('ANALISE AGENTE'!$F8),0),TIME(HOUR(SF5),MINUTE(SF5),0)=TIME(HOUR('ANALISE AGENTE'!$G8),MINUTE('ANALISE AGENTE'!$G8),0)),3,IF(OR(TIME(HOUR(SF5),MINUTE(SF5),0)=TIME(HOUR('ANALISE AGENTE'!$H8),MINUTE('ANALISE AGENTE'!$H8),0),TIME(HOUR(SF5),MINUTE(SF5),0)=TIME(HOUR('ANALISE AGENTE'!$I8),MINUTE('ANALISE AGENTE'!$I8),0)),2,0))))</f>
        <v>0</v>
      </c>
      <c r="SG11" s="34">
        <f>IF(OR(TIME(HOUR(SG5),MINUTE(SG5),0)=TIME(HOUR('ANALISE AGENTE'!$C8),MINUTE('ANALISE AGENTE'!$C8),0),TIME(HOUR(SG5),MINUTE(SG5),0)=TIME(HOUR('ANALISE AGENTE'!$J8),MINUTE('ANALISE AGENTE'!$J8),0)),1,IF(OR(TIME(HOUR(SG5),MINUTE(SG5),0)=TIME(HOUR('ANALISE AGENTE'!$D8),MINUTE('ANALISE AGENTE'!$D8),0),TIME(HOUR(SG5),MINUTE(SG5),0)=TIME(HOUR('ANALISE AGENTE'!$E8),MINUTE('ANALISE AGENTE'!$E8),0)),2,IF(OR(TIME(HOUR(SG5),MINUTE(SG5),0)=TIME(HOUR('ANALISE AGENTE'!$F8),MINUTE('ANALISE AGENTE'!$F8),0),TIME(HOUR(SG5),MINUTE(SG5),0)=TIME(HOUR('ANALISE AGENTE'!$G8),MINUTE('ANALISE AGENTE'!$G8),0)),3,IF(OR(TIME(HOUR(SG5),MINUTE(SG5),0)=TIME(HOUR('ANALISE AGENTE'!$H8),MINUTE('ANALISE AGENTE'!$H8),0),TIME(HOUR(SG5),MINUTE(SG5),0)=TIME(HOUR('ANALISE AGENTE'!$I8),MINUTE('ANALISE AGENTE'!$I8),0)),2,0))))</f>
        <v>0</v>
      </c>
      <c r="SH11" s="34">
        <f>IF(OR(TIME(HOUR(SH5),MINUTE(SH5),0)=TIME(HOUR('ANALISE AGENTE'!$C8),MINUTE('ANALISE AGENTE'!$C8),0),TIME(HOUR(SH5),MINUTE(SH5),0)=TIME(HOUR('ANALISE AGENTE'!$J8),MINUTE('ANALISE AGENTE'!$J8),0)),1,IF(OR(TIME(HOUR(SH5),MINUTE(SH5),0)=TIME(HOUR('ANALISE AGENTE'!$D8),MINUTE('ANALISE AGENTE'!$D8),0),TIME(HOUR(SH5),MINUTE(SH5),0)=TIME(HOUR('ANALISE AGENTE'!$E8),MINUTE('ANALISE AGENTE'!$E8),0)),2,IF(OR(TIME(HOUR(SH5),MINUTE(SH5),0)=TIME(HOUR('ANALISE AGENTE'!$F8),MINUTE('ANALISE AGENTE'!$F8),0),TIME(HOUR(SH5),MINUTE(SH5),0)=TIME(HOUR('ANALISE AGENTE'!$G8),MINUTE('ANALISE AGENTE'!$G8),0)),3,IF(OR(TIME(HOUR(SH5),MINUTE(SH5),0)=TIME(HOUR('ANALISE AGENTE'!$H8),MINUTE('ANALISE AGENTE'!$H8),0),TIME(HOUR(SH5),MINUTE(SH5),0)=TIME(HOUR('ANALISE AGENTE'!$I8),MINUTE('ANALISE AGENTE'!$I8),0)),2,0))))</f>
        <v>0</v>
      </c>
      <c r="SI11" s="34">
        <f>IF(OR(TIME(HOUR(SI5),MINUTE(SI5),0)=TIME(HOUR('ANALISE AGENTE'!$C8),MINUTE('ANALISE AGENTE'!$C8),0),TIME(HOUR(SI5),MINUTE(SI5),0)=TIME(HOUR('ANALISE AGENTE'!$J8),MINUTE('ANALISE AGENTE'!$J8),0)),1,IF(OR(TIME(HOUR(SI5),MINUTE(SI5),0)=TIME(HOUR('ANALISE AGENTE'!$D8),MINUTE('ANALISE AGENTE'!$D8),0),TIME(HOUR(SI5),MINUTE(SI5),0)=TIME(HOUR('ANALISE AGENTE'!$E8),MINUTE('ANALISE AGENTE'!$E8),0)),2,IF(OR(TIME(HOUR(SI5),MINUTE(SI5),0)=TIME(HOUR('ANALISE AGENTE'!$F8),MINUTE('ANALISE AGENTE'!$F8),0),TIME(HOUR(SI5),MINUTE(SI5),0)=TIME(HOUR('ANALISE AGENTE'!$G8),MINUTE('ANALISE AGENTE'!$G8),0)),3,IF(OR(TIME(HOUR(SI5),MINUTE(SI5),0)=TIME(HOUR('ANALISE AGENTE'!$H8),MINUTE('ANALISE AGENTE'!$H8),0),TIME(HOUR(SI5),MINUTE(SI5),0)=TIME(HOUR('ANALISE AGENTE'!$I8),MINUTE('ANALISE AGENTE'!$I8),0)),2,0))))</f>
        <v>0</v>
      </c>
      <c r="SJ11" s="34">
        <f>IF(OR(TIME(HOUR(SJ5),MINUTE(SJ5),0)=TIME(HOUR('ANALISE AGENTE'!$C8),MINUTE('ANALISE AGENTE'!$C8),0),TIME(HOUR(SJ5),MINUTE(SJ5),0)=TIME(HOUR('ANALISE AGENTE'!$J8),MINUTE('ANALISE AGENTE'!$J8),0)),1,IF(OR(TIME(HOUR(SJ5),MINUTE(SJ5),0)=TIME(HOUR('ANALISE AGENTE'!$D8),MINUTE('ANALISE AGENTE'!$D8),0),TIME(HOUR(SJ5),MINUTE(SJ5),0)=TIME(HOUR('ANALISE AGENTE'!$E8),MINUTE('ANALISE AGENTE'!$E8),0)),2,IF(OR(TIME(HOUR(SJ5),MINUTE(SJ5),0)=TIME(HOUR('ANALISE AGENTE'!$F8),MINUTE('ANALISE AGENTE'!$F8),0),TIME(HOUR(SJ5),MINUTE(SJ5),0)=TIME(HOUR('ANALISE AGENTE'!$G8),MINUTE('ANALISE AGENTE'!$G8),0)),3,IF(OR(TIME(HOUR(SJ5),MINUTE(SJ5),0)=TIME(HOUR('ANALISE AGENTE'!$H8),MINUTE('ANALISE AGENTE'!$H8),0),TIME(HOUR(SJ5),MINUTE(SJ5),0)=TIME(HOUR('ANALISE AGENTE'!$I8),MINUTE('ANALISE AGENTE'!$I8),0)),2,0))))</f>
        <v>0</v>
      </c>
      <c r="SK11" s="34">
        <f>IF(OR(TIME(HOUR(SK5),MINUTE(SK5),0)=TIME(HOUR('ANALISE AGENTE'!$C8),MINUTE('ANALISE AGENTE'!$C8),0),TIME(HOUR(SK5),MINUTE(SK5),0)=TIME(HOUR('ANALISE AGENTE'!$J8),MINUTE('ANALISE AGENTE'!$J8),0)),1,IF(OR(TIME(HOUR(SK5),MINUTE(SK5),0)=TIME(HOUR('ANALISE AGENTE'!$D8),MINUTE('ANALISE AGENTE'!$D8),0),TIME(HOUR(SK5),MINUTE(SK5),0)=TIME(HOUR('ANALISE AGENTE'!$E8),MINUTE('ANALISE AGENTE'!$E8),0)),2,IF(OR(TIME(HOUR(SK5),MINUTE(SK5),0)=TIME(HOUR('ANALISE AGENTE'!$F8),MINUTE('ANALISE AGENTE'!$F8),0),TIME(HOUR(SK5),MINUTE(SK5),0)=TIME(HOUR('ANALISE AGENTE'!$G8),MINUTE('ANALISE AGENTE'!$G8),0)),3,IF(OR(TIME(HOUR(SK5),MINUTE(SK5),0)=TIME(HOUR('ANALISE AGENTE'!$H8),MINUTE('ANALISE AGENTE'!$H8),0),TIME(HOUR(SK5),MINUTE(SK5),0)=TIME(HOUR('ANALISE AGENTE'!$I8),MINUTE('ANALISE AGENTE'!$I8),0)),2,0))))</f>
        <v>0</v>
      </c>
      <c r="SL11" s="34">
        <f>IF(OR(TIME(HOUR(SL5),MINUTE(SL5),0)=TIME(HOUR('ANALISE AGENTE'!$C8),MINUTE('ANALISE AGENTE'!$C8),0),TIME(HOUR(SL5),MINUTE(SL5),0)=TIME(HOUR('ANALISE AGENTE'!$J8),MINUTE('ANALISE AGENTE'!$J8),0)),1,IF(OR(TIME(HOUR(SL5),MINUTE(SL5),0)=TIME(HOUR('ANALISE AGENTE'!$D8),MINUTE('ANALISE AGENTE'!$D8),0),TIME(HOUR(SL5),MINUTE(SL5),0)=TIME(HOUR('ANALISE AGENTE'!$E8),MINUTE('ANALISE AGENTE'!$E8),0)),2,IF(OR(TIME(HOUR(SL5),MINUTE(SL5),0)=TIME(HOUR('ANALISE AGENTE'!$F8),MINUTE('ANALISE AGENTE'!$F8),0),TIME(HOUR(SL5),MINUTE(SL5),0)=TIME(HOUR('ANALISE AGENTE'!$G8),MINUTE('ANALISE AGENTE'!$G8),0)),3,IF(OR(TIME(HOUR(SL5),MINUTE(SL5),0)=TIME(HOUR('ANALISE AGENTE'!$H8),MINUTE('ANALISE AGENTE'!$H8),0),TIME(HOUR(SL5),MINUTE(SL5),0)=TIME(HOUR('ANALISE AGENTE'!$I8),MINUTE('ANALISE AGENTE'!$I8),0)),2,0))))</f>
        <v>0</v>
      </c>
      <c r="SM11" s="34">
        <f>IF(OR(TIME(HOUR(SM5),MINUTE(SM5),0)=TIME(HOUR('ANALISE AGENTE'!$C8),MINUTE('ANALISE AGENTE'!$C8),0),TIME(HOUR(SM5),MINUTE(SM5),0)=TIME(HOUR('ANALISE AGENTE'!$J8),MINUTE('ANALISE AGENTE'!$J8),0)),1,IF(OR(TIME(HOUR(SM5),MINUTE(SM5),0)=TIME(HOUR('ANALISE AGENTE'!$D8),MINUTE('ANALISE AGENTE'!$D8),0),TIME(HOUR(SM5),MINUTE(SM5),0)=TIME(HOUR('ANALISE AGENTE'!$E8),MINUTE('ANALISE AGENTE'!$E8),0)),2,IF(OR(TIME(HOUR(SM5),MINUTE(SM5),0)=TIME(HOUR('ANALISE AGENTE'!$F8),MINUTE('ANALISE AGENTE'!$F8),0),TIME(HOUR(SM5),MINUTE(SM5),0)=TIME(HOUR('ANALISE AGENTE'!$G8),MINUTE('ANALISE AGENTE'!$G8),0)),3,IF(OR(TIME(HOUR(SM5),MINUTE(SM5),0)=TIME(HOUR('ANALISE AGENTE'!$H8),MINUTE('ANALISE AGENTE'!$H8),0),TIME(HOUR(SM5),MINUTE(SM5),0)=TIME(HOUR('ANALISE AGENTE'!$I8),MINUTE('ANALISE AGENTE'!$I8),0)),2,0))))</f>
        <v>0</v>
      </c>
      <c r="SN11" s="34">
        <f>IF(OR(TIME(HOUR(SN5),MINUTE(SN5),0)=TIME(HOUR('ANALISE AGENTE'!$C8),MINUTE('ANALISE AGENTE'!$C8),0),TIME(HOUR(SN5),MINUTE(SN5),0)=TIME(HOUR('ANALISE AGENTE'!$J8),MINUTE('ANALISE AGENTE'!$J8),0)),1,IF(OR(TIME(HOUR(SN5),MINUTE(SN5),0)=TIME(HOUR('ANALISE AGENTE'!$D8),MINUTE('ANALISE AGENTE'!$D8),0),TIME(HOUR(SN5),MINUTE(SN5),0)=TIME(HOUR('ANALISE AGENTE'!$E8),MINUTE('ANALISE AGENTE'!$E8),0)),2,IF(OR(TIME(HOUR(SN5),MINUTE(SN5),0)=TIME(HOUR('ANALISE AGENTE'!$F8),MINUTE('ANALISE AGENTE'!$F8),0),TIME(HOUR(SN5),MINUTE(SN5),0)=TIME(HOUR('ANALISE AGENTE'!$G8),MINUTE('ANALISE AGENTE'!$G8),0)),3,IF(OR(TIME(HOUR(SN5),MINUTE(SN5),0)=TIME(HOUR('ANALISE AGENTE'!$H8),MINUTE('ANALISE AGENTE'!$H8),0),TIME(HOUR(SN5),MINUTE(SN5),0)=TIME(HOUR('ANALISE AGENTE'!$I8),MINUTE('ANALISE AGENTE'!$I8),0)),2,0))))</f>
        <v>0</v>
      </c>
      <c r="SO11" s="34">
        <f>IF(OR(TIME(HOUR(SO5),MINUTE(SO5),0)=TIME(HOUR('ANALISE AGENTE'!$C8),MINUTE('ANALISE AGENTE'!$C8),0),TIME(HOUR(SO5),MINUTE(SO5),0)=TIME(HOUR('ANALISE AGENTE'!$J8),MINUTE('ANALISE AGENTE'!$J8),0)),1,IF(OR(TIME(HOUR(SO5),MINUTE(SO5),0)=TIME(HOUR('ANALISE AGENTE'!$D8),MINUTE('ANALISE AGENTE'!$D8),0),TIME(HOUR(SO5),MINUTE(SO5),0)=TIME(HOUR('ANALISE AGENTE'!$E8),MINUTE('ANALISE AGENTE'!$E8),0)),2,IF(OR(TIME(HOUR(SO5),MINUTE(SO5),0)=TIME(HOUR('ANALISE AGENTE'!$F8),MINUTE('ANALISE AGENTE'!$F8),0),TIME(HOUR(SO5),MINUTE(SO5),0)=TIME(HOUR('ANALISE AGENTE'!$G8),MINUTE('ANALISE AGENTE'!$G8),0)),3,IF(OR(TIME(HOUR(SO5),MINUTE(SO5),0)=TIME(HOUR('ANALISE AGENTE'!$H8),MINUTE('ANALISE AGENTE'!$H8),0),TIME(HOUR(SO5),MINUTE(SO5),0)=TIME(HOUR('ANALISE AGENTE'!$I8),MINUTE('ANALISE AGENTE'!$I8),0)),2,0))))</f>
        <v>0</v>
      </c>
      <c r="SP11" s="34">
        <f>IF(OR(TIME(HOUR(SP5),MINUTE(SP5),0)=TIME(HOUR('ANALISE AGENTE'!$C8),MINUTE('ANALISE AGENTE'!$C8),0),TIME(HOUR(SP5),MINUTE(SP5),0)=TIME(HOUR('ANALISE AGENTE'!$J8),MINUTE('ANALISE AGENTE'!$J8),0)),1,IF(OR(TIME(HOUR(SP5),MINUTE(SP5),0)=TIME(HOUR('ANALISE AGENTE'!$D8),MINUTE('ANALISE AGENTE'!$D8),0),TIME(HOUR(SP5),MINUTE(SP5),0)=TIME(HOUR('ANALISE AGENTE'!$E8),MINUTE('ANALISE AGENTE'!$E8),0)),2,IF(OR(TIME(HOUR(SP5),MINUTE(SP5),0)=TIME(HOUR('ANALISE AGENTE'!$F8),MINUTE('ANALISE AGENTE'!$F8),0),TIME(HOUR(SP5),MINUTE(SP5),0)=TIME(HOUR('ANALISE AGENTE'!$G8),MINUTE('ANALISE AGENTE'!$G8),0)),3,IF(OR(TIME(HOUR(SP5),MINUTE(SP5),0)=TIME(HOUR('ANALISE AGENTE'!$H8),MINUTE('ANALISE AGENTE'!$H8),0),TIME(HOUR(SP5),MINUTE(SP5),0)=TIME(HOUR('ANALISE AGENTE'!$I8),MINUTE('ANALISE AGENTE'!$I8),0)),2,0))))</f>
        <v>0</v>
      </c>
      <c r="SQ11" s="34">
        <f>IF(OR(TIME(HOUR(SQ5),MINUTE(SQ5),0)=TIME(HOUR('ANALISE AGENTE'!$C8),MINUTE('ANALISE AGENTE'!$C8),0),TIME(HOUR(SQ5),MINUTE(SQ5),0)=TIME(HOUR('ANALISE AGENTE'!$J8),MINUTE('ANALISE AGENTE'!$J8),0)),1,IF(OR(TIME(HOUR(SQ5),MINUTE(SQ5),0)=TIME(HOUR('ANALISE AGENTE'!$D8),MINUTE('ANALISE AGENTE'!$D8),0),TIME(HOUR(SQ5),MINUTE(SQ5),0)=TIME(HOUR('ANALISE AGENTE'!$E8),MINUTE('ANALISE AGENTE'!$E8),0)),2,IF(OR(TIME(HOUR(SQ5),MINUTE(SQ5),0)=TIME(HOUR('ANALISE AGENTE'!$F8),MINUTE('ANALISE AGENTE'!$F8),0),TIME(HOUR(SQ5),MINUTE(SQ5),0)=TIME(HOUR('ANALISE AGENTE'!$G8),MINUTE('ANALISE AGENTE'!$G8),0)),3,IF(OR(TIME(HOUR(SQ5),MINUTE(SQ5),0)=TIME(HOUR('ANALISE AGENTE'!$H8),MINUTE('ANALISE AGENTE'!$H8),0),TIME(HOUR(SQ5),MINUTE(SQ5),0)=TIME(HOUR('ANALISE AGENTE'!$I8),MINUTE('ANALISE AGENTE'!$I8),0)),2,0))))</f>
        <v>0</v>
      </c>
      <c r="SR11" s="34">
        <f>IF(OR(TIME(HOUR(SR5),MINUTE(SR5),0)=TIME(HOUR('ANALISE AGENTE'!$C8),MINUTE('ANALISE AGENTE'!$C8),0),TIME(HOUR(SR5),MINUTE(SR5),0)=TIME(HOUR('ANALISE AGENTE'!$J8),MINUTE('ANALISE AGENTE'!$J8),0)),1,IF(OR(TIME(HOUR(SR5),MINUTE(SR5),0)=TIME(HOUR('ANALISE AGENTE'!$D8),MINUTE('ANALISE AGENTE'!$D8),0),TIME(HOUR(SR5),MINUTE(SR5),0)=TIME(HOUR('ANALISE AGENTE'!$E8),MINUTE('ANALISE AGENTE'!$E8),0)),2,IF(OR(TIME(HOUR(SR5),MINUTE(SR5),0)=TIME(HOUR('ANALISE AGENTE'!$F8),MINUTE('ANALISE AGENTE'!$F8),0),TIME(HOUR(SR5),MINUTE(SR5),0)=TIME(HOUR('ANALISE AGENTE'!$G8),MINUTE('ANALISE AGENTE'!$G8),0)),3,IF(OR(TIME(HOUR(SR5),MINUTE(SR5),0)=TIME(HOUR('ANALISE AGENTE'!$H8),MINUTE('ANALISE AGENTE'!$H8),0),TIME(HOUR(SR5),MINUTE(SR5),0)=TIME(HOUR('ANALISE AGENTE'!$I8),MINUTE('ANALISE AGENTE'!$I8),0)),2,0))))</f>
        <v>0</v>
      </c>
      <c r="SS11" s="34">
        <f>IF(OR(TIME(HOUR(SS5),MINUTE(SS5),0)=TIME(HOUR('ANALISE AGENTE'!$C8),MINUTE('ANALISE AGENTE'!$C8),0),TIME(HOUR(SS5),MINUTE(SS5),0)=TIME(HOUR('ANALISE AGENTE'!$J8),MINUTE('ANALISE AGENTE'!$J8),0)),1,IF(OR(TIME(HOUR(SS5),MINUTE(SS5),0)=TIME(HOUR('ANALISE AGENTE'!$D8),MINUTE('ANALISE AGENTE'!$D8),0),TIME(HOUR(SS5),MINUTE(SS5),0)=TIME(HOUR('ANALISE AGENTE'!$E8),MINUTE('ANALISE AGENTE'!$E8),0)),2,IF(OR(TIME(HOUR(SS5),MINUTE(SS5),0)=TIME(HOUR('ANALISE AGENTE'!$F8),MINUTE('ANALISE AGENTE'!$F8),0),TIME(HOUR(SS5),MINUTE(SS5),0)=TIME(HOUR('ANALISE AGENTE'!$G8),MINUTE('ANALISE AGENTE'!$G8),0)),3,IF(OR(TIME(HOUR(SS5),MINUTE(SS5),0)=TIME(HOUR('ANALISE AGENTE'!$H8),MINUTE('ANALISE AGENTE'!$H8),0),TIME(HOUR(SS5),MINUTE(SS5),0)=TIME(HOUR('ANALISE AGENTE'!$I8),MINUTE('ANALISE AGENTE'!$I8),0)),2,0))))</f>
        <v>0</v>
      </c>
      <c r="ST11" s="34">
        <f>IF(OR(TIME(HOUR(ST5),MINUTE(ST5),0)=TIME(HOUR('ANALISE AGENTE'!$C8),MINUTE('ANALISE AGENTE'!$C8),0),TIME(HOUR(ST5),MINUTE(ST5),0)=TIME(HOUR('ANALISE AGENTE'!$J8),MINUTE('ANALISE AGENTE'!$J8),0)),1,IF(OR(TIME(HOUR(ST5),MINUTE(ST5),0)=TIME(HOUR('ANALISE AGENTE'!$D8),MINUTE('ANALISE AGENTE'!$D8),0),TIME(HOUR(ST5),MINUTE(ST5),0)=TIME(HOUR('ANALISE AGENTE'!$E8),MINUTE('ANALISE AGENTE'!$E8),0)),2,IF(OR(TIME(HOUR(ST5),MINUTE(ST5),0)=TIME(HOUR('ANALISE AGENTE'!$F8),MINUTE('ANALISE AGENTE'!$F8),0),TIME(HOUR(ST5),MINUTE(ST5),0)=TIME(HOUR('ANALISE AGENTE'!$G8),MINUTE('ANALISE AGENTE'!$G8),0)),3,IF(OR(TIME(HOUR(ST5),MINUTE(ST5),0)=TIME(HOUR('ANALISE AGENTE'!$H8),MINUTE('ANALISE AGENTE'!$H8),0),TIME(HOUR(ST5),MINUTE(ST5),0)=TIME(HOUR('ANALISE AGENTE'!$I8),MINUTE('ANALISE AGENTE'!$I8),0)),2,0))))</f>
        <v>0</v>
      </c>
      <c r="SU11" s="34">
        <f>IF(OR(TIME(HOUR(SU5),MINUTE(SU5),0)=TIME(HOUR('ANALISE AGENTE'!$C8),MINUTE('ANALISE AGENTE'!$C8),0),TIME(HOUR(SU5),MINUTE(SU5),0)=TIME(HOUR('ANALISE AGENTE'!$J8),MINUTE('ANALISE AGENTE'!$J8),0)),1,IF(OR(TIME(HOUR(SU5),MINUTE(SU5),0)=TIME(HOUR('ANALISE AGENTE'!$D8),MINUTE('ANALISE AGENTE'!$D8),0),TIME(HOUR(SU5),MINUTE(SU5),0)=TIME(HOUR('ANALISE AGENTE'!$E8),MINUTE('ANALISE AGENTE'!$E8),0)),2,IF(OR(TIME(HOUR(SU5),MINUTE(SU5),0)=TIME(HOUR('ANALISE AGENTE'!$F8),MINUTE('ANALISE AGENTE'!$F8),0),TIME(HOUR(SU5),MINUTE(SU5),0)=TIME(HOUR('ANALISE AGENTE'!$G8),MINUTE('ANALISE AGENTE'!$G8),0)),3,IF(OR(TIME(HOUR(SU5),MINUTE(SU5),0)=TIME(HOUR('ANALISE AGENTE'!$H8),MINUTE('ANALISE AGENTE'!$H8),0),TIME(HOUR(SU5),MINUTE(SU5),0)=TIME(HOUR('ANALISE AGENTE'!$I8),MINUTE('ANALISE AGENTE'!$I8),0)),2,0))))</f>
        <v>0</v>
      </c>
      <c r="SV11" s="34">
        <f>IF(OR(TIME(HOUR(SV5),MINUTE(SV5),0)=TIME(HOUR('ANALISE AGENTE'!$C8),MINUTE('ANALISE AGENTE'!$C8),0),TIME(HOUR(SV5),MINUTE(SV5),0)=TIME(HOUR('ANALISE AGENTE'!$J8),MINUTE('ANALISE AGENTE'!$J8),0)),1,IF(OR(TIME(HOUR(SV5),MINUTE(SV5),0)=TIME(HOUR('ANALISE AGENTE'!$D8),MINUTE('ANALISE AGENTE'!$D8),0),TIME(HOUR(SV5),MINUTE(SV5),0)=TIME(HOUR('ANALISE AGENTE'!$E8),MINUTE('ANALISE AGENTE'!$E8),0)),2,IF(OR(TIME(HOUR(SV5),MINUTE(SV5),0)=TIME(HOUR('ANALISE AGENTE'!$F8),MINUTE('ANALISE AGENTE'!$F8),0),TIME(HOUR(SV5),MINUTE(SV5),0)=TIME(HOUR('ANALISE AGENTE'!$G8),MINUTE('ANALISE AGENTE'!$G8),0)),3,IF(OR(TIME(HOUR(SV5),MINUTE(SV5),0)=TIME(HOUR('ANALISE AGENTE'!$H8),MINUTE('ANALISE AGENTE'!$H8),0),TIME(HOUR(SV5),MINUTE(SV5),0)=TIME(HOUR('ANALISE AGENTE'!$I8),MINUTE('ANALISE AGENTE'!$I8),0)),2,0))))</f>
        <v>0</v>
      </c>
      <c r="SW11" s="34">
        <f>IF(OR(TIME(HOUR(SW5),MINUTE(SW5),0)=TIME(HOUR('ANALISE AGENTE'!$C8),MINUTE('ANALISE AGENTE'!$C8),0),TIME(HOUR(SW5),MINUTE(SW5),0)=TIME(HOUR('ANALISE AGENTE'!$J8),MINUTE('ANALISE AGENTE'!$J8),0)),1,IF(OR(TIME(HOUR(SW5),MINUTE(SW5),0)=TIME(HOUR('ANALISE AGENTE'!$D8),MINUTE('ANALISE AGENTE'!$D8),0),TIME(HOUR(SW5),MINUTE(SW5),0)=TIME(HOUR('ANALISE AGENTE'!$E8),MINUTE('ANALISE AGENTE'!$E8),0)),2,IF(OR(TIME(HOUR(SW5),MINUTE(SW5),0)=TIME(HOUR('ANALISE AGENTE'!$F8),MINUTE('ANALISE AGENTE'!$F8),0),TIME(HOUR(SW5),MINUTE(SW5),0)=TIME(HOUR('ANALISE AGENTE'!$G8),MINUTE('ANALISE AGENTE'!$G8),0)),3,IF(OR(TIME(HOUR(SW5),MINUTE(SW5),0)=TIME(HOUR('ANALISE AGENTE'!$H8),MINUTE('ANALISE AGENTE'!$H8),0),TIME(HOUR(SW5),MINUTE(SW5),0)=TIME(HOUR('ANALISE AGENTE'!$I8),MINUTE('ANALISE AGENTE'!$I8),0)),2,0))))</f>
        <v>0</v>
      </c>
      <c r="SX11" s="34">
        <f>IF(OR(TIME(HOUR(SX5),MINUTE(SX5),0)=TIME(HOUR('ANALISE AGENTE'!$C8),MINUTE('ANALISE AGENTE'!$C8),0),TIME(HOUR(SX5),MINUTE(SX5),0)=TIME(HOUR('ANALISE AGENTE'!$J8),MINUTE('ANALISE AGENTE'!$J8),0)),1,IF(OR(TIME(HOUR(SX5),MINUTE(SX5),0)=TIME(HOUR('ANALISE AGENTE'!$D8),MINUTE('ANALISE AGENTE'!$D8),0),TIME(HOUR(SX5),MINUTE(SX5),0)=TIME(HOUR('ANALISE AGENTE'!$E8),MINUTE('ANALISE AGENTE'!$E8),0)),2,IF(OR(TIME(HOUR(SX5),MINUTE(SX5),0)=TIME(HOUR('ANALISE AGENTE'!$F8),MINUTE('ANALISE AGENTE'!$F8),0),TIME(HOUR(SX5),MINUTE(SX5),0)=TIME(HOUR('ANALISE AGENTE'!$G8),MINUTE('ANALISE AGENTE'!$G8),0)),3,IF(OR(TIME(HOUR(SX5),MINUTE(SX5),0)=TIME(HOUR('ANALISE AGENTE'!$H8),MINUTE('ANALISE AGENTE'!$H8),0),TIME(HOUR(SX5),MINUTE(SX5),0)=TIME(HOUR('ANALISE AGENTE'!$I8),MINUTE('ANALISE AGENTE'!$I8),0)),2,0))))</f>
        <v>0</v>
      </c>
      <c r="SY11" s="34">
        <f>IF(OR(TIME(HOUR(SY5),MINUTE(SY5),0)=TIME(HOUR('ANALISE AGENTE'!$C8),MINUTE('ANALISE AGENTE'!$C8),0),TIME(HOUR(SY5),MINUTE(SY5),0)=TIME(HOUR('ANALISE AGENTE'!$J8),MINUTE('ANALISE AGENTE'!$J8),0)),1,IF(OR(TIME(HOUR(SY5),MINUTE(SY5),0)=TIME(HOUR('ANALISE AGENTE'!$D8),MINUTE('ANALISE AGENTE'!$D8),0),TIME(HOUR(SY5),MINUTE(SY5),0)=TIME(HOUR('ANALISE AGENTE'!$E8),MINUTE('ANALISE AGENTE'!$E8),0)),2,IF(OR(TIME(HOUR(SY5),MINUTE(SY5),0)=TIME(HOUR('ANALISE AGENTE'!$F8),MINUTE('ANALISE AGENTE'!$F8),0),TIME(HOUR(SY5),MINUTE(SY5),0)=TIME(HOUR('ANALISE AGENTE'!$G8),MINUTE('ANALISE AGENTE'!$G8),0)),3,IF(OR(TIME(HOUR(SY5),MINUTE(SY5),0)=TIME(HOUR('ANALISE AGENTE'!$H8),MINUTE('ANALISE AGENTE'!$H8),0),TIME(HOUR(SY5),MINUTE(SY5),0)=TIME(HOUR('ANALISE AGENTE'!$I8),MINUTE('ANALISE AGENTE'!$I8),0)),2,0))))</f>
        <v>0</v>
      </c>
      <c r="SZ11" s="34">
        <f>IF(OR(TIME(HOUR(SZ5),MINUTE(SZ5),0)=TIME(HOUR('ANALISE AGENTE'!$C8),MINUTE('ANALISE AGENTE'!$C8),0),TIME(HOUR(SZ5),MINUTE(SZ5),0)=TIME(HOUR('ANALISE AGENTE'!$J8),MINUTE('ANALISE AGENTE'!$J8),0)),1,IF(OR(TIME(HOUR(SZ5),MINUTE(SZ5),0)=TIME(HOUR('ANALISE AGENTE'!$D8),MINUTE('ANALISE AGENTE'!$D8),0),TIME(HOUR(SZ5),MINUTE(SZ5),0)=TIME(HOUR('ANALISE AGENTE'!$E8),MINUTE('ANALISE AGENTE'!$E8),0)),2,IF(OR(TIME(HOUR(SZ5),MINUTE(SZ5),0)=TIME(HOUR('ANALISE AGENTE'!$F8),MINUTE('ANALISE AGENTE'!$F8),0),TIME(HOUR(SZ5),MINUTE(SZ5),0)=TIME(HOUR('ANALISE AGENTE'!$G8),MINUTE('ANALISE AGENTE'!$G8),0)),3,IF(OR(TIME(HOUR(SZ5),MINUTE(SZ5),0)=TIME(HOUR('ANALISE AGENTE'!$H8),MINUTE('ANALISE AGENTE'!$H8),0),TIME(HOUR(SZ5),MINUTE(SZ5),0)=TIME(HOUR('ANALISE AGENTE'!$I8),MINUTE('ANALISE AGENTE'!$I8),0)),2,0))))</f>
        <v>0</v>
      </c>
      <c r="TA11" s="34">
        <f>IF(OR(TIME(HOUR(TA5),MINUTE(TA5),0)=TIME(HOUR('ANALISE AGENTE'!$C8),MINUTE('ANALISE AGENTE'!$C8),0),TIME(HOUR(TA5),MINUTE(TA5),0)=TIME(HOUR('ANALISE AGENTE'!$J8),MINUTE('ANALISE AGENTE'!$J8),0)),1,IF(OR(TIME(HOUR(TA5),MINUTE(TA5),0)=TIME(HOUR('ANALISE AGENTE'!$D8),MINUTE('ANALISE AGENTE'!$D8),0),TIME(HOUR(TA5),MINUTE(TA5),0)=TIME(HOUR('ANALISE AGENTE'!$E8),MINUTE('ANALISE AGENTE'!$E8),0)),2,IF(OR(TIME(HOUR(TA5),MINUTE(TA5),0)=TIME(HOUR('ANALISE AGENTE'!$F8),MINUTE('ANALISE AGENTE'!$F8),0),TIME(HOUR(TA5),MINUTE(TA5),0)=TIME(HOUR('ANALISE AGENTE'!$G8),MINUTE('ANALISE AGENTE'!$G8),0)),3,IF(OR(TIME(HOUR(TA5),MINUTE(TA5),0)=TIME(HOUR('ANALISE AGENTE'!$H8),MINUTE('ANALISE AGENTE'!$H8),0),TIME(HOUR(TA5),MINUTE(TA5),0)=TIME(HOUR('ANALISE AGENTE'!$I8),MINUTE('ANALISE AGENTE'!$I8),0)),2,0))))</f>
        <v>0</v>
      </c>
      <c r="TB11" s="34">
        <f>IF(OR(TIME(HOUR(TB5),MINUTE(TB5),0)=TIME(HOUR('ANALISE AGENTE'!$C8),MINUTE('ANALISE AGENTE'!$C8),0),TIME(HOUR(TB5),MINUTE(TB5),0)=TIME(HOUR('ANALISE AGENTE'!$J8),MINUTE('ANALISE AGENTE'!$J8),0)),1,IF(OR(TIME(HOUR(TB5),MINUTE(TB5),0)=TIME(HOUR('ANALISE AGENTE'!$D8),MINUTE('ANALISE AGENTE'!$D8),0),TIME(HOUR(TB5),MINUTE(TB5),0)=TIME(HOUR('ANALISE AGENTE'!$E8),MINUTE('ANALISE AGENTE'!$E8),0)),2,IF(OR(TIME(HOUR(TB5),MINUTE(TB5),0)=TIME(HOUR('ANALISE AGENTE'!$F8),MINUTE('ANALISE AGENTE'!$F8),0),TIME(HOUR(TB5),MINUTE(TB5),0)=TIME(HOUR('ANALISE AGENTE'!$G8),MINUTE('ANALISE AGENTE'!$G8),0)),3,IF(OR(TIME(HOUR(TB5),MINUTE(TB5),0)=TIME(HOUR('ANALISE AGENTE'!$H8),MINUTE('ANALISE AGENTE'!$H8),0),TIME(HOUR(TB5),MINUTE(TB5),0)=TIME(HOUR('ANALISE AGENTE'!$I8),MINUTE('ANALISE AGENTE'!$I8),0)),2,0))))</f>
        <v>0</v>
      </c>
      <c r="TC11" s="34">
        <f>IF(OR(TIME(HOUR(TC5),MINUTE(TC5),0)=TIME(HOUR('ANALISE AGENTE'!$C8),MINUTE('ANALISE AGENTE'!$C8),0),TIME(HOUR(TC5),MINUTE(TC5),0)=TIME(HOUR('ANALISE AGENTE'!$J8),MINUTE('ANALISE AGENTE'!$J8),0)),1,IF(OR(TIME(HOUR(TC5),MINUTE(TC5),0)=TIME(HOUR('ANALISE AGENTE'!$D8),MINUTE('ANALISE AGENTE'!$D8),0),TIME(HOUR(TC5),MINUTE(TC5),0)=TIME(HOUR('ANALISE AGENTE'!$E8),MINUTE('ANALISE AGENTE'!$E8),0)),2,IF(OR(TIME(HOUR(TC5),MINUTE(TC5),0)=TIME(HOUR('ANALISE AGENTE'!$F8),MINUTE('ANALISE AGENTE'!$F8),0),TIME(HOUR(TC5),MINUTE(TC5),0)=TIME(HOUR('ANALISE AGENTE'!$G8),MINUTE('ANALISE AGENTE'!$G8),0)),3,IF(OR(TIME(HOUR(TC5),MINUTE(TC5),0)=TIME(HOUR('ANALISE AGENTE'!$H8),MINUTE('ANALISE AGENTE'!$H8),0),TIME(HOUR(TC5),MINUTE(TC5),0)=TIME(HOUR('ANALISE AGENTE'!$I8),MINUTE('ANALISE AGENTE'!$I8),0)),2,0))))</f>
        <v>0</v>
      </c>
      <c r="TD11" s="34">
        <f>IF(OR(TIME(HOUR(TD5),MINUTE(TD5),0)=TIME(HOUR('ANALISE AGENTE'!$C8),MINUTE('ANALISE AGENTE'!$C8),0),TIME(HOUR(TD5),MINUTE(TD5),0)=TIME(HOUR('ANALISE AGENTE'!$J8),MINUTE('ANALISE AGENTE'!$J8),0)),1,IF(OR(TIME(HOUR(TD5),MINUTE(TD5),0)=TIME(HOUR('ANALISE AGENTE'!$D8),MINUTE('ANALISE AGENTE'!$D8),0),TIME(HOUR(TD5),MINUTE(TD5),0)=TIME(HOUR('ANALISE AGENTE'!$E8),MINUTE('ANALISE AGENTE'!$E8),0)),2,IF(OR(TIME(HOUR(TD5),MINUTE(TD5),0)=TIME(HOUR('ANALISE AGENTE'!$F8),MINUTE('ANALISE AGENTE'!$F8),0),TIME(HOUR(TD5),MINUTE(TD5),0)=TIME(HOUR('ANALISE AGENTE'!$G8),MINUTE('ANALISE AGENTE'!$G8),0)),3,IF(OR(TIME(HOUR(TD5),MINUTE(TD5),0)=TIME(HOUR('ANALISE AGENTE'!$H8),MINUTE('ANALISE AGENTE'!$H8),0),TIME(HOUR(TD5),MINUTE(TD5),0)=TIME(HOUR('ANALISE AGENTE'!$I8),MINUTE('ANALISE AGENTE'!$I8),0)),2,0))))</f>
        <v>0</v>
      </c>
      <c r="TE11" s="34">
        <f>IF(OR(TIME(HOUR(TE5),MINUTE(TE5),0)=TIME(HOUR('ANALISE AGENTE'!$C8),MINUTE('ANALISE AGENTE'!$C8),0),TIME(HOUR(TE5),MINUTE(TE5),0)=TIME(HOUR('ANALISE AGENTE'!$J8),MINUTE('ANALISE AGENTE'!$J8),0)),1,IF(OR(TIME(HOUR(TE5),MINUTE(TE5),0)=TIME(HOUR('ANALISE AGENTE'!$D8),MINUTE('ANALISE AGENTE'!$D8),0),TIME(HOUR(TE5),MINUTE(TE5),0)=TIME(HOUR('ANALISE AGENTE'!$E8),MINUTE('ANALISE AGENTE'!$E8),0)),2,IF(OR(TIME(HOUR(TE5),MINUTE(TE5),0)=TIME(HOUR('ANALISE AGENTE'!$F8),MINUTE('ANALISE AGENTE'!$F8),0),TIME(HOUR(TE5),MINUTE(TE5),0)=TIME(HOUR('ANALISE AGENTE'!$G8),MINUTE('ANALISE AGENTE'!$G8),0)),3,IF(OR(TIME(HOUR(TE5),MINUTE(TE5),0)=TIME(HOUR('ANALISE AGENTE'!$H8),MINUTE('ANALISE AGENTE'!$H8),0),TIME(HOUR(TE5),MINUTE(TE5),0)=TIME(HOUR('ANALISE AGENTE'!$I8),MINUTE('ANALISE AGENTE'!$I8),0)),2,0))))</f>
        <v>0</v>
      </c>
      <c r="TF11" s="34">
        <f>IF(OR(TIME(HOUR(TF5),MINUTE(TF5),0)=TIME(HOUR('ANALISE AGENTE'!$C8),MINUTE('ANALISE AGENTE'!$C8),0),TIME(HOUR(TF5),MINUTE(TF5),0)=TIME(HOUR('ANALISE AGENTE'!$J8),MINUTE('ANALISE AGENTE'!$J8),0)),1,IF(OR(TIME(HOUR(TF5),MINUTE(TF5),0)=TIME(HOUR('ANALISE AGENTE'!$D8),MINUTE('ANALISE AGENTE'!$D8),0),TIME(HOUR(TF5),MINUTE(TF5),0)=TIME(HOUR('ANALISE AGENTE'!$E8),MINUTE('ANALISE AGENTE'!$E8),0)),2,IF(OR(TIME(HOUR(TF5),MINUTE(TF5),0)=TIME(HOUR('ANALISE AGENTE'!$F8),MINUTE('ANALISE AGENTE'!$F8),0),TIME(HOUR(TF5),MINUTE(TF5),0)=TIME(HOUR('ANALISE AGENTE'!$G8),MINUTE('ANALISE AGENTE'!$G8),0)),3,IF(OR(TIME(HOUR(TF5),MINUTE(TF5),0)=TIME(HOUR('ANALISE AGENTE'!$H8),MINUTE('ANALISE AGENTE'!$H8),0),TIME(HOUR(TF5),MINUTE(TF5),0)=TIME(HOUR('ANALISE AGENTE'!$I8),MINUTE('ANALISE AGENTE'!$I8),0)),2,0))))</f>
        <v>0</v>
      </c>
      <c r="TG11" s="34">
        <f>IF(OR(TIME(HOUR(TG5),MINUTE(TG5),0)=TIME(HOUR('ANALISE AGENTE'!$C8),MINUTE('ANALISE AGENTE'!$C8),0),TIME(HOUR(TG5),MINUTE(TG5),0)=TIME(HOUR('ANALISE AGENTE'!$J8),MINUTE('ANALISE AGENTE'!$J8),0)),1,IF(OR(TIME(HOUR(TG5),MINUTE(TG5),0)=TIME(HOUR('ANALISE AGENTE'!$D8),MINUTE('ANALISE AGENTE'!$D8),0),TIME(HOUR(TG5),MINUTE(TG5),0)=TIME(HOUR('ANALISE AGENTE'!$E8),MINUTE('ANALISE AGENTE'!$E8),0)),2,IF(OR(TIME(HOUR(TG5),MINUTE(TG5),0)=TIME(HOUR('ANALISE AGENTE'!$F8),MINUTE('ANALISE AGENTE'!$F8),0),TIME(HOUR(TG5),MINUTE(TG5),0)=TIME(HOUR('ANALISE AGENTE'!$G8),MINUTE('ANALISE AGENTE'!$G8),0)),3,IF(OR(TIME(HOUR(TG5),MINUTE(TG5),0)=TIME(HOUR('ANALISE AGENTE'!$H8),MINUTE('ANALISE AGENTE'!$H8),0),TIME(HOUR(TG5),MINUTE(TG5),0)=TIME(HOUR('ANALISE AGENTE'!$I8),MINUTE('ANALISE AGENTE'!$I8),0)),2,0))))</f>
        <v>0</v>
      </c>
      <c r="TH11" s="34">
        <f>IF(OR(TIME(HOUR(TH5),MINUTE(TH5),0)=TIME(HOUR('ANALISE AGENTE'!$C8),MINUTE('ANALISE AGENTE'!$C8),0),TIME(HOUR(TH5),MINUTE(TH5),0)=TIME(HOUR('ANALISE AGENTE'!$J8),MINUTE('ANALISE AGENTE'!$J8),0)),1,IF(OR(TIME(HOUR(TH5),MINUTE(TH5),0)=TIME(HOUR('ANALISE AGENTE'!$D8),MINUTE('ANALISE AGENTE'!$D8),0),TIME(HOUR(TH5),MINUTE(TH5),0)=TIME(HOUR('ANALISE AGENTE'!$E8),MINUTE('ANALISE AGENTE'!$E8),0)),2,IF(OR(TIME(HOUR(TH5),MINUTE(TH5),0)=TIME(HOUR('ANALISE AGENTE'!$F8),MINUTE('ANALISE AGENTE'!$F8),0),TIME(HOUR(TH5),MINUTE(TH5),0)=TIME(HOUR('ANALISE AGENTE'!$G8),MINUTE('ANALISE AGENTE'!$G8),0)),3,IF(OR(TIME(HOUR(TH5),MINUTE(TH5),0)=TIME(HOUR('ANALISE AGENTE'!$H8),MINUTE('ANALISE AGENTE'!$H8),0),TIME(HOUR(TH5),MINUTE(TH5),0)=TIME(HOUR('ANALISE AGENTE'!$I8),MINUTE('ANALISE AGENTE'!$I8),0)),2,0))))</f>
        <v>0</v>
      </c>
      <c r="TI11" s="34">
        <f>IF(OR(TIME(HOUR(TI5),MINUTE(TI5),0)=TIME(HOUR('ANALISE AGENTE'!$C8),MINUTE('ANALISE AGENTE'!$C8),0),TIME(HOUR(TI5),MINUTE(TI5),0)=TIME(HOUR('ANALISE AGENTE'!$J8),MINUTE('ANALISE AGENTE'!$J8),0)),1,IF(OR(TIME(HOUR(TI5),MINUTE(TI5),0)=TIME(HOUR('ANALISE AGENTE'!$D8),MINUTE('ANALISE AGENTE'!$D8),0),TIME(HOUR(TI5),MINUTE(TI5),0)=TIME(HOUR('ANALISE AGENTE'!$E8),MINUTE('ANALISE AGENTE'!$E8),0)),2,IF(OR(TIME(HOUR(TI5),MINUTE(TI5),0)=TIME(HOUR('ANALISE AGENTE'!$F8),MINUTE('ANALISE AGENTE'!$F8),0),TIME(HOUR(TI5),MINUTE(TI5),0)=TIME(HOUR('ANALISE AGENTE'!$G8),MINUTE('ANALISE AGENTE'!$G8),0)),3,IF(OR(TIME(HOUR(TI5),MINUTE(TI5),0)=TIME(HOUR('ANALISE AGENTE'!$H8),MINUTE('ANALISE AGENTE'!$H8),0),TIME(HOUR(TI5),MINUTE(TI5),0)=TIME(HOUR('ANALISE AGENTE'!$I8),MINUTE('ANALISE AGENTE'!$I8),0)),2,0))))</f>
        <v>0</v>
      </c>
      <c r="TJ11" s="34">
        <f>IF(OR(TIME(HOUR(TJ5),MINUTE(TJ5),0)=TIME(HOUR('ANALISE AGENTE'!$C8),MINUTE('ANALISE AGENTE'!$C8),0),TIME(HOUR(TJ5),MINUTE(TJ5),0)=TIME(HOUR('ANALISE AGENTE'!$J8),MINUTE('ANALISE AGENTE'!$J8),0)),1,IF(OR(TIME(HOUR(TJ5),MINUTE(TJ5),0)=TIME(HOUR('ANALISE AGENTE'!$D8),MINUTE('ANALISE AGENTE'!$D8),0),TIME(HOUR(TJ5),MINUTE(TJ5),0)=TIME(HOUR('ANALISE AGENTE'!$E8),MINUTE('ANALISE AGENTE'!$E8),0)),2,IF(OR(TIME(HOUR(TJ5),MINUTE(TJ5),0)=TIME(HOUR('ANALISE AGENTE'!$F8),MINUTE('ANALISE AGENTE'!$F8),0),TIME(HOUR(TJ5),MINUTE(TJ5),0)=TIME(HOUR('ANALISE AGENTE'!$G8),MINUTE('ANALISE AGENTE'!$G8),0)),3,IF(OR(TIME(HOUR(TJ5),MINUTE(TJ5),0)=TIME(HOUR('ANALISE AGENTE'!$H8),MINUTE('ANALISE AGENTE'!$H8),0),TIME(HOUR(TJ5),MINUTE(TJ5),0)=TIME(HOUR('ANALISE AGENTE'!$I8),MINUTE('ANALISE AGENTE'!$I8),0)),2,0))))</f>
        <v>0</v>
      </c>
      <c r="TK11" s="34">
        <f>IF(OR(TIME(HOUR(TK5),MINUTE(TK5),0)=TIME(HOUR('ANALISE AGENTE'!$C8),MINUTE('ANALISE AGENTE'!$C8),0),TIME(HOUR(TK5),MINUTE(TK5),0)=TIME(HOUR('ANALISE AGENTE'!$J8),MINUTE('ANALISE AGENTE'!$J8),0)),1,IF(OR(TIME(HOUR(TK5),MINUTE(TK5),0)=TIME(HOUR('ANALISE AGENTE'!$D8),MINUTE('ANALISE AGENTE'!$D8),0),TIME(HOUR(TK5),MINUTE(TK5),0)=TIME(HOUR('ANALISE AGENTE'!$E8),MINUTE('ANALISE AGENTE'!$E8),0)),2,IF(OR(TIME(HOUR(TK5),MINUTE(TK5),0)=TIME(HOUR('ANALISE AGENTE'!$F8),MINUTE('ANALISE AGENTE'!$F8),0),TIME(HOUR(TK5),MINUTE(TK5),0)=TIME(HOUR('ANALISE AGENTE'!$G8),MINUTE('ANALISE AGENTE'!$G8),0)),3,IF(OR(TIME(HOUR(TK5),MINUTE(TK5),0)=TIME(HOUR('ANALISE AGENTE'!$H8),MINUTE('ANALISE AGENTE'!$H8),0),TIME(HOUR(TK5),MINUTE(TK5),0)=TIME(HOUR('ANALISE AGENTE'!$I8),MINUTE('ANALISE AGENTE'!$I8),0)),2,0))))</f>
        <v>0</v>
      </c>
      <c r="TL11" s="34">
        <f>IF(OR(TIME(HOUR(TL5),MINUTE(TL5),0)=TIME(HOUR('ANALISE AGENTE'!$C8),MINUTE('ANALISE AGENTE'!$C8),0),TIME(HOUR(TL5),MINUTE(TL5),0)=TIME(HOUR('ANALISE AGENTE'!$J8),MINUTE('ANALISE AGENTE'!$J8),0)),1,IF(OR(TIME(HOUR(TL5),MINUTE(TL5),0)=TIME(HOUR('ANALISE AGENTE'!$D8),MINUTE('ANALISE AGENTE'!$D8),0),TIME(HOUR(TL5),MINUTE(TL5),0)=TIME(HOUR('ANALISE AGENTE'!$E8),MINUTE('ANALISE AGENTE'!$E8),0)),2,IF(OR(TIME(HOUR(TL5),MINUTE(TL5),0)=TIME(HOUR('ANALISE AGENTE'!$F8),MINUTE('ANALISE AGENTE'!$F8),0),TIME(HOUR(TL5),MINUTE(TL5),0)=TIME(HOUR('ANALISE AGENTE'!$G8),MINUTE('ANALISE AGENTE'!$G8),0)),3,IF(OR(TIME(HOUR(TL5),MINUTE(TL5),0)=TIME(HOUR('ANALISE AGENTE'!$H8),MINUTE('ANALISE AGENTE'!$H8),0),TIME(HOUR(TL5),MINUTE(TL5),0)=TIME(HOUR('ANALISE AGENTE'!$I8),MINUTE('ANALISE AGENTE'!$I8),0)),2,0))))</f>
        <v>0</v>
      </c>
      <c r="TM11" s="34">
        <f>IF(OR(TIME(HOUR(TM5),MINUTE(TM5),0)=TIME(HOUR('ANALISE AGENTE'!$C8),MINUTE('ANALISE AGENTE'!$C8),0),TIME(HOUR(TM5),MINUTE(TM5),0)=TIME(HOUR('ANALISE AGENTE'!$J8),MINUTE('ANALISE AGENTE'!$J8),0)),1,IF(OR(TIME(HOUR(TM5),MINUTE(TM5),0)=TIME(HOUR('ANALISE AGENTE'!$D8),MINUTE('ANALISE AGENTE'!$D8),0),TIME(HOUR(TM5),MINUTE(TM5),0)=TIME(HOUR('ANALISE AGENTE'!$E8),MINUTE('ANALISE AGENTE'!$E8),0)),2,IF(OR(TIME(HOUR(TM5),MINUTE(TM5),0)=TIME(HOUR('ANALISE AGENTE'!$F8),MINUTE('ANALISE AGENTE'!$F8),0),TIME(HOUR(TM5),MINUTE(TM5),0)=TIME(HOUR('ANALISE AGENTE'!$G8),MINUTE('ANALISE AGENTE'!$G8),0)),3,IF(OR(TIME(HOUR(TM5),MINUTE(TM5),0)=TIME(HOUR('ANALISE AGENTE'!$H8),MINUTE('ANALISE AGENTE'!$H8),0),TIME(HOUR(TM5),MINUTE(TM5),0)=TIME(HOUR('ANALISE AGENTE'!$I8),MINUTE('ANALISE AGENTE'!$I8),0)),2,0))))</f>
        <v>0</v>
      </c>
      <c r="TN11" s="34">
        <f>IF(OR(TIME(HOUR(TN5),MINUTE(TN5),0)=TIME(HOUR('ANALISE AGENTE'!$C8),MINUTE('ANALISE AGENTE'!$C8),0),TIME(HOUR(TN5),MINUTE(TN5),0)=TIME(HOUR('ANALISE AGENTE'!$J8),MINUTE('ANALISE AGENTE'!$J8),0)),1,IF(OR(TIME(HOUR(TN5),MINUTE(TN5),0)=TIME(HOUR('ANALISE AGENTE'!$D8),MINUTE('ANALISE AGENTE'!$D8),0),TIME(HOUR(TN5),MINUTE(TN5),0)=TIME(HOUR('ANALISE AGENTE'!$E8),MINUTE('ANALISE AGENTE'!$E8),0)),2,IF(OR(TIME(HOUR(TN5),MINUTE(TN5),0)=TIME(HOUR('ANALISE AGENTE'!$F8),MINUTE('ANALISE AGENTE'!$F8),0),TIME(HOUR(TN5),MINUTE(TN5),0)=TIME(HOUR('ANALISE AGENTE'!$G8),MINUTE('ANALISE AGENTE'!$G8),0)),3,IF(OR(TIME(HOUR(TN5),MINUTE(TN5),0)=TIME(HOUR('ANALISE AGENTE'!$H8),MINUTE('ANALISE AGENTE'!$H8),0),TIME(HOUR(TN5),MINUTE(TN5),0)=TIME(HOUR('ANALISE AGENTE'!$I8),MINUTE('ANALISE AGENTE'!$I8),0)),2,0))))</f>
        <v>0</v>
      </c>
      <c r="TO11" s="34">
        <f>IF(OR(TIME(HOUR(TO5),MINUTE(TO5),0)=TIME(HOUR('ANALISE AGENTE'!$C8),MINUTE('ANALISE AGENTE'!$C8),0),TIME(HOUR(TO5),MINUTE(TO5),0)=TIME(HOUR('ANALISE AGENTE'!$J8),MINUTE('ANALISE AGENTE'!$J8),0)),1,IF(OR(TIME(HOUR(TO5),MINUTE(TO5),0)=TIME(HOUR('ANALISE AGENTE'!$D8),MINUTE('ANALISE AGENTE'!$D8),0),TIME(HOUR(TO5),MINUTE(TO5),0)=TIME(HOUR('ANALISE AGENTE'!$E8),MINUTE('ANALISE AGENTE'!$E8),0)),2,IF(OR(TIME(HOUR(TO5),MINUTE(TO5),0)=TIME(HOUR('ANALISE AGENTE'!$F8),MINUTE('ANALISE AGENTE'!$F8),0),TIME(HOUR(TO5),MINUTE(TO5),0)=TIME(HOUR('ANALISE AGENTE'!$G8),MINUTE('ANALISE AGENTE'!$G8),0)),3,IF(OR(TIME(HOUR(TO5),MINUTE(TO5),0)=TIME(HOUR('ANALISE AGENTE'!$H8),MINUTE('ANALISE AGENTE'!$H8),0),TIME(HOUR(TO5),MINUTE(TO5),0)=TIME(HOUR('ANALISE AGENTE'!$I8),MINUTE('ANALISE AGENTE'!$I8),0)),2,0))))</f>
        <v>0</v>
      </c>
      <c r="TP11" s="34">
        <f>IF(OR(TIME(HOUR(TP5),MINUTE(TP5),0)=TIME(HOUR('ANALISE AGENTE'!$C8),MINUTE('ANALISE AGENTE'!$C8),0),TIME(HOUR(TP5),MINUTE(TP5),0)=TIME(HOUR('ANALISE AGENTE'!$J8),MINUTE('ANALISE AGENTE'!$J8),0)),1,IF(OR(TIME(HOUR(TP5),MINUTE(TP5),0)=TIME(HOUR('ANALISE AGENTE'!$D8),MINUTE('ANALISE AGENTE'!$D8),0),TIME(HOUR(TP5),MINUTE(TP5),0)=TIME(HOUR('ANALISE AGENTE'!$E8),MINUTE('ANALISE AGENTE'!$E8),0)),2,IF(OR(TIME(HOUR(TP5),MINUTE(TP5),0)=TIME(HOUR('ANALISE AGENTE'!$F8),MINUTE('ANALISE AGENTE'!$F8),0),TIME(HOUR(TP5),MINUTE(TP5),0)=TIME(HOUR('ANALISE AGENTE'!$G8),MINUTE('ANALISE AGENTE'!$G8),0)),3,IF(OR(TIME(HOUR(TP5),MINUTE(TP5),0)=TIME(HOUR('ANALISE AGENTE'!$H8),MINUTE('ANALISE AGENTE'!$H8),0),TIME(HOUR(TP5),MINUTE(TP5),0)=TIME(HOUR('ANALISE AGENTE'!$I8),MINUTE('ANALISE AGENTE'!$I8),0)),2,0))))</f>
        <v>0</v>
      </c>
      <c r="TQ11" s="34">
        <f>IF(OR(TIME(HOUR(TQ5),MINUTE(TQ5),0)=TIME(HOUR('ANALISE AGENTE'!$C8),MINUTE('ANALISE AGENTE'!$C8),0),TIME(HOUR(TQ5),MINUTE(TQ5),0)=TIME(HOUR('ANALISE AGENTE'!$J8),MINUTE('ANALISE AGENTE'!$J8),0)),1,IF(OR(TIME(HOUR(TQ5),MINUTE(TQ5),0)=TIME(HOUR('ANALISE AGENTE'!$D8),MINUTE('ANALISE AGENTE'!$D8),0),TIME(HOUR(TQ5),MINUTE(TQ5),0)=TIME(HOUR('ANALISE AGENTE'!$E8),MINUTE('ANALISE AGENTE'!$E8),0)),2,IF(OR(TIME(HOUR(TQ5),MINUTE(TQ5),0)=TIME(HOUR('ANALISE AGENTE'!$F8),MINUTE('ANALISE AGENTE'!$F8),0),TIME(HOUR(TQ5),MINUTE(TQ5),0)=TIME(HOUR('ANALISE AGENTE'!$G8),MINUTE('ANALISE AGENTE'!$G8),0)),3,IF(OR(TIME(HOUR(TQ5),MINUTE(TQ5),0)=TIME(HOUR('ANALISE AGENTE'!$H8),MINUTE('ANALISE AGENTE'!$H8),0),TIME(HOUR(TQ5),MINUTE(TQ5),0)=TIME(HOUR('ANALISE AGENTE'!$I8),MINUTE('ANALISE AGENTE'!$I8),0)),2,0))))</f>
        <v>0</v>
      </c>
      <c r="TR11" s="34">
        <f>IF(OR(TIME(HOUR(TR5),MINUTE(TR5),0)=TIME(HOUR('ANALISE AGENTE'!$C8),MINUTE('ANALISE AGENTE'!$C8),0),TIME(HOUR(TR5),MINUTE(TR5),0)=TIME(HOUR('ANALISE AGENTE'!$J8),MINUTE('ANALISE AGENTE'!$J8),0)),1,IF(OR(TIME(HOUR(TR5),MINUTE(TR5),0)=TIME(HOUR('ANALISE AGENTE'!$D8),MINUTE('ANALISE AGENTE'!$D8),0),TIME(HOUR(TR5),MINUTE(TR5),0)=TIME(HOUR('ANALISE AGENTE'!$E8),MINUTE('ANALISE AGENTE'!$E8),0)),2,IF(OR(TIME(HOUR(TR5),MINUTE(TR5),0)=TIME(HOUR('ANALISE AGENTE'!$F8),MINUTE('ANALISE AGENTE'!$F8),0),TIME(HOUR(TR5),MINUTE(TR5),0)=TIME(HOUR('ANALISE AGENTE'!$G8),MINUTE('ANALISE AGENTE'!$G8),0)),3,IF(OR(TIME(HOUR(TR5),MINUTE(TR5),0)=TIME(HOUR('ANALISE AGENTE'!$H8),MINUTE('ANALISE AGENTE'!$H8),0),TIME(HOUR(TR5),MINUTE(TR5),0)=TIME(HOUR('ANALISE AGENTE'!$I8),MINUTE('ANALISE AGENTE'!$I8),0)),2,0))))</f>
        <v>0</v>
      </c>
      <c r="TS11" s="34">
        <f>IF(OR(TIME(HOUR(TS5),MINUTE(TS5),0)=TIME(HOUR('ANALISE AGENTE'!$C8),MINUTE('ANALISE AGENTE'!$C8),0),TIME(HOUR(TS5),MINUTE(TS5),0)=TIME(HOUR('ANALISE AGENTE'!$J8),MINUTE('ANALISE AGENTE'!$J8),0)),1,IF(OR(TIME(HOUR(TS5),MINUTE(TS5),0)=TIME(HOUR('ANALISE AGENTE'!$D8),MINUTE('ANALISE AGENTE'!$D8),0),TIME(HOUR(TS5),MINUTE(TS5),0)=TIME(HOUR('ANALISE AGENTE'!$E8),MINUTE('ANALISE AGENTE'!$E8),0)),2,IF(OR(TIME(HOUR(TS5),MINUTE(TS5),0)=TIME(HOUR('ANALISE AGENTE'!$F8),MINUTE('ANALISE AGENTE'!$F8),0),TIME(HOUR(TS5),MINUTE(TS5),0)=TIME(HOUR('ANALISE AGENTE'!$G8),MINUTE('ANALISE AGENTE'!$G8),0)),3,IF(OR(TIME(HOUR(TS5),MINUTE(TS5),0)=TIME(HOUR('ANALISE AGENTE'!$H8),MINUTE('ANALISE AGENTE'!$H8),0),TIME(HOUR(TS5),MINUTE(TS5),0)=TIME(HOUR('ANALISE AGENTE'!$I8),MINUTE('ANALISE AGENTE'!$I8),0)),2,0))))</f>
        <v>0</v>
      </c>
      <c r="TT11" s="34">
        <f>IF(OR(TIME(HOUR(TT5),MINUTE(TT5),0)=TIME(HOUR('ANALISE AGENTE'!$C8),MINUTE('ANALISE AGENTE'!$C8),0),TIME(HOUR(TT5),MINUTE(TT5),0)=TIME(HOUR('ANALISE AGENTE'!$J8),MINUTE('ANALISE AGENTE'!$J8),0)),1,IF(OR(TIME(HOUR(TT5),MINUTE(TT5),0)=TIME(HOUR('ANALISE AGENTE'!$D8),MINUTE('ANALISE AGENTE'!$D8),0),TIME(HOUR(TT5),MINUTE(TT5),0)=TIME(HOUR('ANALISE AGENTE'!$E8),MINUTE('ANALISE AGENTE'!$E8),0)),2,IF(OR(TIME(HOUR(TT5),MINUTE(TT5),0)=TIME(HOUR('ANALISE AGENTE'!$F8),MINUTE('ANALISE AGENTE'!$F8),0),TIME(HOUR(TT5),MINUTE(TT5),0)=TIME(HOUR('ANALISE AGENTE'!$G8),MINUTE('ANALISE AGENTE'!$G8),0)),3,IF(OR(TIME(HOUR(TT5),MINUTE(TT5),0)=TIME(HOUR('ANALISE AGENTE'!$H8),MINUTE('ANALISE AGENTE'!$H8),0),TIME(HOUR(TT5),MINUTE(TT5),0)=TIME(HOUR('ANALISE AGENTE'!$I8),MINUTE('ANALISE AGENTE'!$I8),0)),2,0))))</f>
        <v>0</v>
      </c>
      <c r="TU11" s="34">
        <f>IF(OR(TIME(HOUR(TU5),MINUTE(TU5),0)=TIME(HOUR('ANALISE AGENTE'!$C8),MINUTE('ANALISE AGENTE'!$C8),0),TIME(HOUR(TU5),MINUTE(TU5),0)=TIME(HOUR('ANALISE AGENTE'!$J8),MINUTE('ANALISE AGENTE'!$J8),0)),1,IF(OR(TIME(HOUR(TU5),MINUTE(TU5),0)=TIME(HOUR('ANALISE AGENTE'!$D8),MINUTE('ANALISE AGENTE'!$D8),0),TIME(HOUR(TU5),MINUTE(TU5),0)=TIME(HOUR('ANALISE AGENTE'!$E8),MINUTE('ANALISE AGENTE'!$E8),0)),2,IF(OR(TIME(HOUR(TU5),MINUTE(TU5),0)=TIME(HOUR('ANALISE AGENTE'!$F8),MINUTE('ANALISE AGENTE'!$F8),0),TIME(HOUR(TU5),MINUTE(TU5),0)=TIME(HOUR('ANALISE AGENTE'!$G8),MINUTE('ANALISE AGENTE'!$G8),0)),3,IF(OR(TIME(HOUR(TU5),MINUTE(TU5),0)=TIME(HOUR('ANALISE AGENTE'!$H8),MINUTE('ANALISE AGENTE'!$H8),0),TIME(HOUR(TU5),MINUTE(TU5),0)=TIME(HOUR('ANALISE AGENTE'!$I8),MINUTE('ANALISE AGENTE'!$I8),0)),2,0))))</f>
        <v>0</v>
      </c>
      <c r="TV11" s="34">
        <f>IF(OR(TIME(HOUR(TV5),MINUTE(TV5),0)=TIME(HOUR('ANALISE AGENTE'!$C8),MINUTE('ANALISE AGENTE'!$C8),0),TIME(HOUR(TV5),MINUTE(TV5),0)=TIME(HOUR('ANALISE AGENTE'!$J8),MINUTE('ANALISE AGENTE'!$J8),0)),1,IF(OR(TIME(HOUR(TV5),MINUTE(TV5),0)=TIME(HOUR('ANALISE AGENTE'!$D8),MINUTE('ANALISE AGENTE'!$D8),0),TIME(HOUR(TV5),MINUTE(TV5),0)=TIME(HOUR('ANALISE AGENTE'!$E8),MINUTE('ANALISE AGENTE'!$E8),0)),2,IF(OR(TIME(HOUR(TV5),MINUTE(TV5),0)=TIME(HOUR('ANALISE AGENTE'!$F8),MINUTE('ANALISE AGENTE'!$F8),0),TIME(HOUR(TV5),MINUTE(TV5),0)=TIME(HOUR('ANALISE AGENTE'!$G8),MINUTE('ANALISE AGENTE'!$G8),0)),3,IF(OR(TIME(HOUR(TV5),MINUTE(TV5),0)=TIME(HOUR('ANALISE AGENTE'!$H8),MINUTE('ANALISE AGENTE'!$H8),0),TIME(HOUR(TV5),MINUTE(TV5),0)=TIME(HOUR('ANALISE AGENTE'!$I8),MINUTE('ANALISE AGENTE'!$I8),0)),2,0))))</f>
        <v>0</v>
      </c>
      <c r="TW11" s="34">
        <f>IF(OR(TIME(HOUR(TW5),MINUTE(TW5),0)=TIME(HOUR('ANALISE AGENTE'!$C8),MINUTE('ANALISE AGENTE'!$C8),0),TIME(HOUR(TW5),MINUTE(TW5),0)=TIME(HOUR('ANALISE AGENTE'!$J8),MINUTE('ANALISE AGENTE'!$J8),0)),1,IF(OR(TIME(HOUR(TW5),MINUTE(TW5),0)=TIME(HOUR('ANALISE AGENTE'!$D8),MINUTE('ANALISE AGENTE'!$D8),0),TIME(HOUR(TW5),MINUTE(TW5),0)=TIME(HOUR('ANALISE AGENTE'!$E8),MINUTE('ANALISE AGENTE'!$E8),0)),2,IF(OR(TIME(HOUR(TW5),MINUTE(TW5),0)=TIME(HOUR('ANALISE AGENTE'!$F8),MINUTE('ANALISE AGENTE'!$F8),0),TIME(HOUR(TW5),MINUTE(TW5),0)=TIME(HOUR('ANALISE AGENTE'!$G8),MINUTE('ANALISE AGENTE'!$G8),0)),3,IF(OR(TIME(HOUR(TW5),MINUTE(TW5),0)=TIME(HOUR('ANALISE AGENTE'!$H8),MINUTE('ANALISE AGENTE'!$H8),0),TIME(HOUR(TW5),MINUTE(TW5),0)=TIME(HOUR('ANALISE AGENTE'!$I8),MINUTE('ANALISE AGENTE'!$I8),0)),2,0))))</f>
        <v>0</v>
      </c>
      <c r="TX11" s="34">
        <f>IF(OR(TIME(HOUR(TX5),MINUTE(TX5),0)=TIME(HOUR('ANALISE AGENTE'!$C8),MINUTE('ANALISE AGENTE'!$C8),0),TIME(HOUR(TX5),MINUTE(TX5),0)=TIME(HOUR('ANALISE AGENTE'!$J8),MINUTE('ANALISE AGENTE'!$J8),0)),1,IF(OR(TIME(HOUR(TX5),MINUTE(TX5),0)=TIME(HOUR('ANALISE AGENTE'!$D8),MINUTE('ANALISE AGENTE'!$D8),0),TIME(HOUR(TX5),MINUTE(TX5),0)=TIME(HOUR('ANALISE AGENTE'!$E8),MINUTE('ANALISE AGENTE'!$E8),0)),2,IF(OR(TIME(HOUR(TX5),MINUTE(TX5),0)=TIME(HOUR('ANALISE AGENTE'!$F8),MINUTE('ANALISE AGENTE'!$F8),0),TIME(HOUR(TX5),MINUTE(TX5),0)=TIME(HOUR('ANALISE AGENTE'!$G8),MINUTE('ANALISE AGENTE'!$G8),0)),3,IF(OR(TIME(HOUR(TX5),MINUTE(TX5),0)=TIME(HOUR('ANALISE AGENTE'!$H8),MINUTE('ANALISE AGENTE'!$H8),0),TIME(HOUR(TX5),MINUTE(TX5),0)=TIME(HOUR('ANALISE AGENTE'!$I8),MINUTE('ANALISE AGENTE'!$I8),0)),2,0))))</f>
        <v>0</v>
      </c>
      <c r="TY11" s="34">
        <f>IF(OR(TIME(HOUR(TY5),MINUTE(TY5),0)=TIME(HOUR('ANALISE AGENTE'!$C8),MINUTE('ANALISE AGENTE'!$C8),0),TIME(HOUR(TY5),MINUTE(TY5),0)=TIME(HOUR('ANALISE AGENTE'!$J8),MINUTE('ANALISE AGENTE'!$J8),0)),1,IF(OR(TIME(HOUR(TY5),MINUTE(TY5),0)=TIME(HOUR('ANALISE AGENTE'!$D8),MINUTE('ANALISE AGENTE'!$D8),0),TIME(HOUR(TY5),MINUTE(TY5),0)=TIME(HOUR('ANALISE AGENTE'!$E8),MINUTE('ANALISE AGENTE'!$E8),0)),2,IF(OR(TIME(HOUR(TY5),MINUTE(TY5),0)=TIME(HOUR('ANALISE AGENTE'!$F8),MINUTE('ANALISE AGENTE'!$F8),0),TIME(HOUR(TY5),MINUTE(TY5),0)=TIME(HOUR('ANALISE AGENTE'!$G8),MINUTE('ANALISE AGENTE'!$G8),0)),3,IF(OR(TIME(HOUR(TY5),MINUTE(TY5),0)=TIME(HOUR('ANALISE AGENTE'!$H8),MINUTE('ANALISE AGENTE'!$H8),0),TIME(HOUR(TY5),MINUTE(TY5),0)=TIME(HOUR('ANALISE AGENTE'!$I8),MINUTE('ANALISE AGENTE'!$I8),0)),2,0))))</f>
        <v>0</v>
      </c>
      <c r="TZ11" s="34">
        <f>IF(OR(TIME(HOUR(TZ5),MINUTE(TZ5),0)=TIME(HOUR('ANALISE AGENTE'!$C8),MINUTE('ANALISE AGENTE'!$C8),0),TIME(HOUR(TZ5),MINUTE(TZ5),0)=TIME(HOUR('ANALISE AGENTE'!$J8),MINUTE('ANALISE AGENTE'!$J8),0)),1,IF(OR(TIME(HOUR(TZ5),MINUTE(TZ5),0)=TIME(HOUR('ANALISE AGENTE'!$D8),MINUTE('ANALISE AGENTE'!$D8),0),TIME(HOUR(TZ5),MINUTE(TZ5),0)=TIME(HOUR('ANALISE AGENTE'!$E8),MINUTE('ANALISE AGENTE'!$E8),0)),2,IF(OR(TIME(HOUR(TZ5),MINUTE(TZ5),0)=TIME(HOUR('ANALISE AGENTE'!$F8),MINUTE('ANALISE AGENTE'!$F8),0),TIME(HOUR(TZ5),MINUTE(TZ5),0)=TIME(HOUR('ANALISE AGENTE'!$G8),MINUTE('ANALISE AGENTE'!$G8),0)),3,IF(OR(TIME(HOUR(TZ5),MINUTE(TZ5),0)=TIME(HOUR('ANALISE AGENTE'!$H8),MINUTE('ANALISE AGENTE'!$H8),0),TIME(HOUR(TZ5),MINUTE(TZ5),0)=TIME(HOUR('ANALISE AGENTE'!$I8),MINUTE('ANALISE AGENTE'!$I8),0)),2,0))))</f>
        <v>0</v>
      </c>
      <c r="UA11" s="34">
        <f>IF(OR(TIME(HOUR(UA5),MINUTE(UA5),0)=TIME(HOUR('ANALISE AGENTE'!$C8),MINUTE('ANALISE AGENTE'!$C8),0),TIME(HOUR(UA5),MINUTE(UA5),0)=TIME(HOUR('ANALISE AGENTE'!$J8),MINUTE('ANALISE AGENTE'!$J8),0)),1,IF(OR(TIME(HOUR(UA5),MINUTE(UA5),0)=TIME(HOUR('ANALISE AGENTE'!$D8),MINUTE('ANALISE AGENTE'!$D8),0),TIME(HOUR(UA5),MINUTE(UA5),0)=TIME(HOUR('ANALISE AGENTE'!$E8),MINUTE('ANALISE AGENTE'!$E8),0)),2,IF(OR(TIME(HOUR(UA5),MINUTE(UA5),0)=TIME(HOUR('ANALISE AGENTE'!$F8),MINUTE('ANALISE AGENTE'!$F8),0),TIME(HOUR(UA5),MINUTE(UA5),0)=TIME(HOUR('ANALISE AGENTE'!$G8),MINUTE('ANALISE AGENTE'!$G8),0)),3,IF(OR(TIME(HOUR(UA5),MINUTE(UA5),0)=TIME(HOUR('ANALISE AGENTE'!$H8),MINUTE('ANALISE AGENTE'!$H8),0),TIME(HOUR(UA5),MINUTE(UA5),0)=TIME(HOUR('ANALISE AGENTE'!$I8),MINUTE('ANALISE AGENTE'!$I8),0)),2,0))))</f>
        <v>0</v>
      </c>
      <c r="UB11" s="34">
        <f>IF(OR(TIME(HOUR(UB5),MINUTE(UB5),0)=TIME(HOUR('ANALISE AGENTE'!$C8),MINUTE('ANALISE AGENTE'!$C8),0),TIME(HOUR(UB5),MINUTE(UB5),0)=TIME(HOUR('ANALISE AGENTE'!$J8),MINUTE('ANALISE AGENTE'!$J8),0)),1,IF(OR(TIME(HOUR(UB5),MINUTE(UB5),0)=TIME(HOUR('ANALISE AGENTE'!$D8),MINUTE('ANALISE AGENTE'!$D8),0),TIME(HOUR(UB5),MINUTE(UB5),0)=TIME(HOUR('ANALISE AGENTE'!$E8),MINUTE('ANALISE AGENTE'!$E8),0)),2,IF(OR(TIME(HOUR(UB5),MINUTE(UB5),0)=TIME(HOUR('ANALISE AGENTE'!$F8),MINUTE('ANALISE AGENTE'!$F8),0),TIME(HOUR(UB5),MINUTE(UB5),0)=TIME(HOUR('ANALISE AGENTE'!$G8),MINUTE('ANALISE AGENTE'!$G8),0)),3,IF(OR(TIME(HOUR(UB5),MINUTE(UB5),0)=TIME(HOUR('ANALISE AGENTE'!$H8),MINUTE('ANALISE AGENTE'!$H8),0),TIME(HOUR(UB5),MINUTE(UB5),0)=TIME(HOUR('ANALISE AGENTE'!$I8),MINUTE('ANALISE AGENTE'!$I8),0)),2,0))))</f>
        <v>0</v>
      </c>
      <c r="UC11" s="34">
        <f>IF(OR(TIME(HOUR(UC5),MINUTE(UC5),0)=TIME(HOUR('ANALISE AGENTE'!$C8),MINUTE('ANALISE AGENTE'!$C8),0),TIME(HOUR(UC5),MINUTE(UC5),0)=TIME(HOUR('ANALISE AGENTE'!$J8),MINUTE('ANALISE AGENTE'!$J8),0)),1,IF(OR(TIME(HOUR(UC5),MINUTE(UC5),0)=TIME(HOUR('ANALISE AGENTE'!$D8),MINUTE('ANALISE AGENTE'!$D8),0),TIME(HOUR(UC5),MINUTE(UC5),0)=TIME(HOUR('ANALISE AGENTE'!$E8),MINUTE('ANALISE AGENTE'!$E8),0)),2,IF(OR(TIME(HOUR(UC5),MINUTE(UC5),0)=TIME(HOUR('ANALISE AGENTE'!$F8),MINUTE('ANALISE AGENTE'!$F8),0),TIME(HOUR(UC5),MINUTE(UC5),0)=TIME(HOUR('ANALISE AGENTE'!$G8),MINUTE('ANALISE AGENTE'!$G8),0)),3,IF(OR(TIME(HOUR(UC5),MINUTE(UC5),0)=TIME(HOUR('ANALISE AGENTE'!$H8),MINUTE('ANALISE AGENTE'!$H8),0),TIME(HOUR(UC5),MINUTE(UC5),0)=TIME(HOUR('ANALISE AGENTE'!$I8),MINUTE('ANALISE AGENTE'!$I8),0)),2,0))))</f>
        <v>0</v>
      </c>
      <c r="UD11" s="34">
        <f>IF(OR(TIME(HOUR(UD5),MINUTE(UD5),0)=TIME(HOUR('ANALISE AGENTE'!$C8),MINUTE('ANALISE AGENTE'!$C8),0),TIME(HOUR(UD5),MINUTE(UD5),0)=TIME(HOUR('ANALISE AGENTE'!$J8),MINUTE('ANALISE AGENTE'!$J8),0)),1,IF(OR(TIME(HOUR(UD5),MINUTE(UD5),0)=TIME(HOUR('ANALISE AGENTE'!$D8),MINUTE('ANALISE AGENTE'!$D8),0),TIME(HOUR(UD5),MINUTE(UD5),0)=TIME(HOUR('ANALISE AGENTE'!$E8),MINUTE('ANALISE AGENTE'!$E8),0)),2,IF(OR(TIME(HOUR(UD5),MINUTE(UD5),0)=TIME(HOUR('ANALISE AGENTE'!$F8),MINUTE('ANALISE AGENTE'!$F8),0),TIME(HOUR(UD5),MINUTE(UD5),0)=TIME(HOUR('ANALISE AGENTE'!$G8),MINUTE('ANALISE AGENTE'!$G8),0)),3,IF(OR(TIME(HOUR(UD5),MINUTE(UD5),0)=TIME(HOUR('ANALISE AGENTE'!$H8),MINUTE('ANALISE AGENTE'!$H8),0),TIME(HOUR(UD5),MINUTE(UD5),0)=TIME(HOUR('ANALISE AGENTE'!$I8),MINUTE('ANALISE AGENTE'!$I8),0)),2,0))))</f>
        <v>0</v>
      </c>
      <c r="UE11" s="34">
        <f>IF(OR(TIME(HOUR(UE5),MINUTE(UE5),0)=TIME(HOUR('ANALISE AGENTE'!$C8),MINUTE('ANALISE AGENTE'!$C8),0),TIME(HOUR(UE5),MINUTE(UE5),0)=TIME(HOUR('ANALISE AGENTE'!$J8),MINUTE('ANALISE AGENTE'!$J8),0)),1,IF(OR(TIME(HOUR(UE5),MINUTE(UE5),0)=TIME(HOUR('ANALISE AGENTE'!$D8),MINUTE('ANALISE AGENTE'!$D8),0),TIME(HOUR(UE5),MINUTE(UE5),0)=TIME(HOUR('ANALISE AGENTE'!$E8),MINUTE('ANALISE AGENTE'!$E8),0)),2,IF(OR(TIME(HOUR(UE5),MINUTE(UE5),0)=TIME(HOUR('ANALISE AGENTE'!$F8),MINUTE('ANALISE AGENTE'!$F8),0),TIME(HOUR(UE5),MINUTE(UE5),0)=TIME(HOUR('ANALISE AGENTE'!$G8),MINUTE('ANALISE AGENTE'!$G8),0)),3,IF(OR(TIME(HOUR(UE5),MINUTE(UE5),0)=TIME(HOUR('ANALISE AGENTE'!$H8),MINUTE('ANALISE AGENTE'!$H8),0),TIME(HOUR(UE5),MINUTE(UE5),0)=TIME(HOUR('ANALISE AGENTE'!$I8),MINUTE('ANALISE AGENTE'!$I8),0)),2,0))))</f>
        <v>0</v>
      </c>
      <c r="UF11" s="34">
        <f>IF(OR(TIME(HOUR(UF5),MINUTE(UF5),0)=TIME(HOUR('ANALISE AGENTE'!$C8),MINUTE('ANALISE AGENTE'!$C8),0),TIME(HOUR(UF5),MINUTE(UF5),0)=TIME(HOUR('ANALISE AGENTE'!$J8),MINUTE('ANALISE AGENTE'!$J8),0)),1,IF(OR(TIME(HOUR(UF5),MINUTE(UF5),0)=TIME(HOUR('ANALISE AGENTE'!$D8),MINUTE('ANALISE AGENTE'!$D8),0),TIME(HOUR(UF5),MINUTE(UF5),0)=TIME(HOUR('ANALISE AGENTE'!$E8),MINUTE('ANALISE AGENTE'!$E8),0)),2,IF(OR(TIME(HOUR(UF5),MINUTE(UF5),0)=TIME(HOUR('ANALISE AGENTE'!$F8),MINUTE('ANALISE AGENTE'!$F8),0),TIME(HOUR(UF5),MINUTE(UF5),0)=TIME(HOUR('ANALISE AGENTE'!$G8),MINUTE('ANALISE AGENTE'!$G8),0)),3,IF(OR(TIME(HOUR(UF5),MINUTE(UF5),0)=TIME(HOUR('ANALISE AGENTE'!$H8),MINUTE('ANALISE AGENTE'!$H8),0),TIME(HOUR(UF5),MINUTE(UF5),0)=TIME(HOUR('ANALISE AGENTE'!$I8),MINUTE('ANALISE AGENTE'!$I8),0)),2,0))))</f>
        <v>0</v>
      </c>
      <c r="UG11" s="34">
        <f>IF(OR(TIME(HOUR(UG5),MINUTE(UG5),0)=TIME(HOUR('ANALISE AGENTE'!$C8),MINUTE('ANALISE AGENTE'!$C8),0),TIME(HOUR(UG5),MINUTE(UG5),0)=TIME(HOUR('ANALISE AGENTE'!$J8),MINUTE('ANALISE AGENTE'!$J8),0)),1,IF(OR(TIME(HOUR(UG5),MINUTE(UG5),0)=TIME(HOUR('ANALISE AGENTE'!$D8),MINUTE('ANALISE AGENTE'!$D8),0),TIME(HOUR(UG5),MINUTE(UG5),0)=TIME(HOUR('ANALISE AGENTE'!$E8),MINUTE('ANALISE AGENTE'!$E8),0)),2,IF(OR(TIME(HOUR(UG5),MINUTE(UG5),0)=TIME(HOUR('ANALISE AGENTE'!$F8),MINUTE('ANALISE AGENTE'!$F8),0),TIME(HOUR(UG5),MINUTE(UG5),0)=TIME(HOUR('ANALISE AGENTE'!$G8),MINUTE('ANALISE AGENTE'!$G8),0)),3,IF(OR(TIME(HOUR(UG5),MINUTE(UG5),0)=TIME(HOUR('ANALISE AGENTE'!$H8),MINUTE('ANALISE AGENTE'!$H8),0),TIME(HOUR(UG5),MINUTE(UG5),0)=TIME(HOUR('ANALISE AGENTE'!$I8),MINUTE('ANALISE AGENTE'!$I8),0)),2,0))))</f>
        <v>0</v>
      </c>
      <c r="UH11" s="34">
        <f>IF(OR(TIME(HOUR(UH5),MINUTE(UH5),0)=TIME(HOUR('ANALISE AGENTE'!$C8),MINUTE('ANALISE AGENTE'!$C8),0),TIME(HOUR(UH5),MINUTE(UH5),0)=TIME(HOUR('ANALISE AGENTE'!$J8),MINUTE('ANALISE AGENTE'!$J8),0)),1,IF(OR(TIME(HOUR(UH5),MINUTE(UH5),0)=TIME(HOUR('ANALISE AGENTE'!$D8),MINUTE('ANALISE AGENTE'!$D8),0),TIME(HOUR(UH5),MINUTE(UH5),0)=TIME(HOUR('ANALISE AGENTE'!$E8),MINUTE('ANALISE AGENTE'!$E8),0)),2,IF(OR(TIME(HOUR(UH5),MINUTE(UH5),0)=TIME(HOUR('ANALISE AGENTE'!$F8),MINUTE('ANALISE AGENTE'!$F8),0),TIME(HOUR(UH5),MINUTE(UH5),0)=TIME(HOUR('ANALISE AGENTE'!$G8),MINUTE('ANALISE AGENTE'!$G8),0)),3,IF(OR(TIME(HOUR(UH5),MINUTE(UH5),0)=TIME(HOUR('ANALISE AGENTE'!$H8),MINUTE('ANALISE AGENTE'!$H8),0),TIME(HOUR(UH5),MINUTE(UH5),0)=TIME(HOUR('ANALISE AGENTE'!$I8),MINUTE('ANALISE AGENTE'!$I8),0)),2,0))))</f>
        <v>0</v>
      </c>
      <c r="UI11" s="34">
        <f>IF(OR(TIME(HOUR(UI5),MINUTE(UI5),0)=TIME(HOUR('ANALISE AGENTE'!$C8),MINUTE('ANALISE AGENTE'!$C8),0),TIME(HOUR(UI5),MINUTE(UI5),0)=TIME(HOUR('ANALISE AGENTE'!$J8),MINUTE('ANALISE AGENTE'!$J8),0)),1,IF(OR(TIME(HOUR(UI5),MINUTE(UI5),0)=TIME(HOUR('ANALISE AGENTE'!$D8),MINUTE('ANALISE AGENTE'!$D8),0),TIME(HOUR(UI5),MINUTE(UI5),0)=TIME(HOUR('ANALISE AGENTE'!$E8),MINUTE('ANALISE AGENTE'!$E8),0)),2,IF(OR(TIME(HOUR(UI5),MINUTE(UI5),0)=TIME(HOUR('ANALISE AGENTE'!$F8),MINUTE('ANALISE AGENTE'!$F8),0),TIME(HOUR(UI5),MINUTE(UI5),0)=TIME(HOUR('ANALISE AGENTE'!$G8),MINUTE('ANALISE AGENTE'!$G8),0)),3,IF(OR(TIME(HOUR(UI5),MINUTE(UI5),0)=TIME(HOUR('ANALISE AGENTE'!$H8),MINUTE('ANALISE AGENTE'!$H8),0),TIME(HOUR(UI5),MINUTE(UI5),0)=TIME(HOUR('ANALISE AGENTE'!$I8),MINUTE('ANALISE AGENTE'!$I8),0)),2,0))))</f>
        <v>0</v>
      </c>
      <c r="UJ11" s="34">
        <f>IF(OR(TIME(HOUR(UJ5),MINUTE(UJ5),0)=TIME(HOUR('ANALISE AGENTE'!$C8),MINUTE('ANALISE AGENTE'!$C8),0),TIME(HOUR(UJ5),MINUTE(UJ5),0)=TIME(HOUR('ANALISE AGENTE'!$J8),MINUTE('ANALISE AGENTE'!$J8),0)),1,IF(OR(TIME(HOUR(UJ5),MINUTE(UJ5),0)=TIME(HOUR('ANALISE AGENTE'!$D8),MINUTE('ANALISE AGENTE'!$D8),0),TIME(HOUR(UJ5),MINUTE(UJ5),0)=TIME(HOUR('ANALISE AGENTE'!$E8),MINUTE('ANALISE AGENTE'!$E8),0)),2,IF(OR(TIME(HOUR(UJ5),MINUTE(UJ5),0)=TIME(HOUR('ANALISE AGENTE'!$F8),MINUTE('ANALISE AGENTE'!$F8),0),TIME(HOUR(UJ5),MINUTE(UJ5),0)=TIME(HOUR('ANALISE AGENTE'!$G8),MINUTE('ANALISE AGENTE'!$G8),0)),3,IF(OR(TIME(HOUR(UJ5),MINUTE(UJ5),0)=TIME(HOUR('ANALISE AGENTE'!$H8),MINUTE('ANALISE AGENTE'!$H8),0),TIME(HOUR(UJ5),MINUTE(UJ5),0)=TIME(HOUR('ANALISE AGENTE'!$I8),MINUTE('ANALISE AGENTE'!$I8),0)),2,0))))</f>
        <v>0</v>
      </c>
      <c r="UK11" s="34">
        <f>IF(OR(TIME(HOUR(UK5),MINUTE(UK5),0)=TIME(HOUR('ANALISE AGENTE'!$C8),MINUTE('ANALISE AGENTE'!$C8),0),TIME(HOUR(UK5),MINUTE(UK5),0)=TIME(HOUR('ANALISE AGENTE'!$J8),MINUTE('ANALISE AGENTE'!$J8),0)),1,IF(OR(TIME(HOUR(UK5),MINUTE(UK5),0)=TIME(HOUR('ANALISE AGENTE'!$D8),MINUTE('ANALISE AGENTE'!$D8),0),TIME(HOUR(UK5),MINUTE(UK5),0)=TIME(HOUR('ANALISE AGENTE'!$E8),MINUTE('ANALISE AGENTE'!$E8),0)),2,IF(OR(TIME(HOUR(UK5),MINUTE(UK5),0)=TIME(HOUR('ANALISE AGENTE'!$F8),MINUTE('ANALISE AGENTE'!$F8),0),TIME(HOUR(UK5),MINUTE(UK5),0)=TIME(HOUR('ANALISE AGENTE'!$G8),MINUTE('ANALISE AGENTE'!$G8),0)),3,IF(OR(TIME(HOUR(UK5),MINUTE(UK5),0)=TIME(HOUR('ANALISE AGENTE'!$H8),MINUTE('ANALISE AGENTE'!$H8),0),TIME(HOUR(UK5),MINUTE(UK5),0)=TIME(HOUR('ANALISE AGENTE'!$I8),MINUTE('ANALISE AGENTE'!$I8),0)),2,0))))</f>
        <v>0</v>
      </c>
      <c r="UL11" s="34">
        <f>IF(OR(TIME(HOUR(UL5),MINUTE(UL5),0)=TIME(HOUR('ANALISE AGENTE'!$C8),MINUTE('ANALISE AGENTE'!$C8),0),TIME(HOUR(UL5),MINUTE(UL5),0)=TIME(HOUR('ANALISE AGENTE'!$J8),MINUTE('ANALISE AGENTE'!$J8),0)),1,IF(OR(TIME(HOUR(UL5),MINUTE(UL5),0)=TIME(HOUR('ANALISE AGENTE'!$D8),MINUTE('ANALISE AGENTE'!$D8),0),TIME(HOUR(UL5),MINUTE(UL5),0)=TIME(HOUR('ANALISE AGENTE'!$E8),MINUTE('ANALISE AGENTE'!$E8),0)),2,IF(OR(TIME(HOUR(UL5),MINUTE(UL5),0)=TIME(HOUR('ANALISE AGENTE'!$F8),MINUTE('ANALISE AGENTE'!$F8),0),TIME(HOUR(UL5),MINUTE(UL5),0)=TIME(HOUR('ANALISE AGENTE'!$G8),MINUTE('ANALISE AGENTE'!$G8),0)),3,IF(OR(TIME(HOUR(UL5),MINUTE(UL5),0)=TIME(HOUR('ANALISE AGENTE'!$H8),MINUTE('ANALISE AGENTE'!$H8),0),TIME(HOUR(UL5),MINUTE(UL5),0)=TIME(HOUR('ANALISE AGENTE'!$I8),MINUTE('ANALISE AGENTE'!$I8),0)),2,0))))</f>
        <v>0</v>
      </c>
      <c r="UM11" s="34">
        <f>IF(OR(TIME(HOUR(UM5),MINUTE(UM5),0)=TIME(HOUR('ANALISE AGENTE'!$C8),MINUTE('ANALISE AGENTE'!$C8),0),TIME(HOUR(UM5),MINUTE(UM5),0)=TIME(HOUR('ANALISE AGENTE'!$J8),MINUTE('ANALISE AGENTE'!$J8),0)),1,IF(OR(TIME(HOUR(UM5),MINUTE(UM5),0)=TIME(HOUR('ANALISE AGENTE'!$D8),MINUTE('ANALISE AGENTE'!$D8),0),TIME(HOUR(UM5),MINUTE(UM5),0)=TIME(HOUR('ANALISE AGENTE'!$E8),MINUTE('ANALISE AGENTE'!$E8),0)),2,IF(OR(TIME(HOUR(UM5),MINUTE(UM5),0)=TIME(HOUR('ANALISE AGENTE'!$F8),MINUTE('ANALISE AGENTE'!$F8),0),TIME(HOUR(UM5),MINUTE(UM5),0)=TIME(HOUR('ANALISE AGENTE'!$G8),MINUTE('ANALISE AGENTE'!$G8),0)),3,IF(OR(TIME(HOUR(UM5),MINUTE(UM5),0)=TIME(HOUR('ANALISE AGENTE'!$H8),MINUTE('ANALISE AGENTE'!$H8),0),TIME(HOUR(UM5),MINUTE(UM5),0)=TIME(HOUR('ANALISE AGENTE'!$I8),MINUTE('ANALISE AGENTE'!$I8),0)),2,0))))</f>
        <v>0</v>
      </c>
      <c r="UN11" s="34">
        <f>IF(OR(TIME(HOUR(UN5),MINUTE(UN5),0)=TIME(HOUR('ANALISE AGENTE'!$C8),MINUTE('ANALISE AGENTE'!$C8),0),TIME(HOUR(UN5),MINUTE(UN5),0)=TIME(HOUR('ANALISE AGENTE'!$J8),MINUTE('ANALISE AGENTE'!$J8),0)),1,IF(OR(TIME(HOUR(UN5),MINUTE(UN5),0)=TIME(HOUR('ANALISE AGENTE'!$D8),MINUTE('ANALISE AGENTE'!$D8),0),TIME(HOUR(UN5),MINUTE(UN5),0)=TIME(HOUR('ANALISE AGENTE'!$E8),MINUTE('ANALISE AGENTE'!$E8),0)),2,IF(OR(TIME(HOUR(UN5),MINUTE(UN5),0)=TIME(HOUR('ANALISE AGENTE'!$F8),MINUTE('ANALISE AGENTE'!$F8),0),TIME(HOUR(UN5),MINUTE(UN5),0)=TIME(HOUR('ANALISE AGENTE'!$G8),MINUTE('ANALISE AGENTE'!$G8),0)),3,IF(OR(TIME(HOUR(UN5),MINUTE(UN5),0)=TIME(HOUR('ANALISE AGENTE'!$H8),MINUTE('ANALISE AGENTE'!$H8),0),TIME(HOUR(UN5),MINUTE(UN5),0)=TIME(HOUR('ANALISE AGENTE'!$I8),MINUTE('ANALISE AGENTE'!$I8),0)),2,0))))</f>
        <v>0</v>
      </c>
      <c r="UO11" s="34">
        <f>IF(OR(TIME(HOUR(UO5),MINUTE(UO5),0)=TIME(HOUR('ANALISE AGENTE'!$C8),MINUTE('ANALISE AGENTE'!$C8),0),TIME(HOUR(UO5),MINUTE(UO5),0)=TIME(HOUR('ANALISE AGENTE'!$J8),MINUTE('ANALISE AGENTE'!$J8),0)),1,IF(OR(TIME(HOUR(UO5),MINUTE(UO5),0)=TIME(HOUR('ANALISE AGENTE'!$D8),MINUTE('ANALISE AGENTE'!$D8),0),TIME(HOUR(UO5),MINUTE(UO5),0)=TIME(HOUR('ANALISE AGENTE'!$E8),MINUTE('ANALISE AGENTE'!$E8),0)),2,IF(OR(TIME(HOUR(UO5),MINUTE(UO5),0)=TIME(HOUR('ANALISE AGENTE'!$F8),MINUTE('ANALISE AGENTE'!$F8),0),TIME(HOUR(UO5),MINUTE(UO5),0)=TIME(HOUR('ANALISE AGENTE'!$G8),MINUTE('ANALISE AGENTE'!$G8),0)),3,IF(OR(TIME(HOUR(UO5),MINUTE(UO5),0)=TIME(HOUR('ANALISE AGENTE'!$H8),MINUTE('ANALISE AGENTE'!$H8),0),TIME(HOUR(UO5),MINUTE(UO5),0)=TIME(HOUR('ANALISE AGENTE'!$I8),MINUTE('ANALISE AGENTE'!$I8),0)),2,0))))</f>
        <v>0</v>
      </c>
      <c r="UP11" s="34">
        <f>IF(OR(TIME(HOUR(UP5),MINUTE(UP5),0)=TIME(HOUR('ANALISE AGENTE'!$C8),MINUTE('ANALISE AGENTE'!$C8),0),TIME(HOUR(UP5),MINUTE(UP5),0)=TIME(HOUR('ANALISE AGENTE'!$J8),MINUTE('ANALISE AGENTE'!$J8),0)),1,IF(OR(TIME(HOUR(UP5),MINUTE(UP5),0)=TIME(HOUR('ANALISE AGENTE'!$D8),MINUTE('ANALISE AGENTE'!$D8),0),TIME(HOUR(UP5),MINUTE(UP5),0)=TIME(HOUR('ANALISE AGENTE'!$E8),MINUTE('ANALISE AGENTE'!$E8),0)),2,IF(OR(TIME(HOUR(UP5),MINUTE(UP5),0)=TIME(HOUR('ANALISE AGENTE'!$F8),MINUTE('ANALISE AGENTE'!$F8),0),TIME(HOUR(UP5),MINUTE(UP5),0)=TIME(HOUR('ANALISE AGENTE'!$G8),MINUTE('ANALISE AGENTE'!$G8),0)),3,IF(OR(TIME(HOUR(UP5),MINUTE(UP5),0)=TIME(HOUR('ANALISE AGENTE'!$H8),MINUTE('ANALISE AGENTE'!$H8),0),TIME(HOUR(UP5),MINUTE(UP5),0)=TIME(HOUR('ANALISE AGENTE'!$I8),MINUTE('ANALISE AGENTE'!$I8),0)),2,0))))</f>
        <v>0</v>
      </c>
      <c r="UQ11" s="34">
        <f>IF(OR(TIME(HOUR(UQ5),MINUTE(UQ5),0)=TIME(HOUR('ANALISE AGENTE'!$C8),MINUTE('ANALISE AGENTE'!$C8),0),TIME(HOUR(UQ5),MINUTE(UQ5),0)=TIME(HOUR('ANALISE AGENTE'!$J8),MINUTE('ANALISE AGENTE'!$J8),0)),1,IF(OR(TIME(HOUR(UQ5),MINUTE(UQ5),0)=TIME(HOUR('ANALISE AGENTE'!$D8),MINUTE('ANALISE AGENTE'!$D8),0),TIME(HOUR(UQ5),MINUTE(UQ5),0)=TIME(HOUR('ANALISE AGENTE'!$E8),MINUTE('ANALISE AGENTE'!$E8),0)),2,IF(OR(TIME(HOUR(UQ5),MINUTE(UQ5),0)=TIME(HOUR('ANALISE AGENTE'!$F8),MINUTE('ANALISE AGENTE'!$F8),0),TIME(HOUR(UQ5),MINUTE(UQ5),0)=TIME(HOUR('ANALISE AGENTE'!$G8),MINUTE('ANALISE AGENTE'!$G8),0)),3,IF(OR(TIME(HOUR(UQ5),MINUTE(UQ5),0)=TIME(HOUR('ANALISE AGENTE'!$H8),MINUTE('ANALISE AGENTE'!$H8),0),TIME(HOUR(UQ5),MINUTE(UQ5),0)=TIME(HOUR('ANALISE AGENTE'!$I8),MINUTE('ANALISE AGENTE'!$I8),0)),2,0))))</f>
        <v>0</v>
      </c>
      <c r="UR11" s="34">
        <f>IF(OR(TIME(HOUR(UR5),MINUTE(UR5),0)=TIME(HOUR('ANALISE AGENTE'!$C8),MINUTE('ANALISE AGENTE'!$C8),0),TIME(HOUR(UR5),MINUTE(UR5),0)=TIME(HOUR('ANALISE AGENTE'!$J8),MINUTE('ANALISE AGENTE'!$J8),0)),1,IF(OR(TIME(HOUR(UR5),MINUTE(UR5),0)=TIME(HOUR('ANALISE AGENTE'!$D8),MINUTE('ANALISE AGENTE'!$D8),0),TIME(HOUR(UR5),MINUTE(UR5),0)=TIME(HOUR('ANALISE AGENTE'!$E8),MINUTE('ANALISE AGENTE'!$E8),0)),2,IF(OR(TIME(HOUR(UR5),MINUTE(UR5),0)=TIME(HOUR('ANALISE AGENTE'!$F8),MINUTE('ANALISE AGENTE'!$F8),0),TIME(HOUR(UR5),MINUTE(UR5),0)=TIME(HOUR('ANALISE AGENTE'!$G8),MINUTE('ANALISE AGENTE'!$G8),0)),3,IF(OR(TIME(HOUR(UR5),MINUTE(UR5),0)=TIME(HOUR('ANALISE AGENTE'!$H8),MINUTE('ANALISE AGENTE'!$H8),0),TIME(HOUR(UR5),MINUTE(UR5),0)=TIME(HOUR('ANALISE AGENTE'!$I8),MINUTE('ANALISE AGENTE'!$I8),0)),2,0))))</f>
        <v>0</v>
      </c>
      <c r="US11" s="34">
        <f>IF(OR(TIME(HOUR(US5),MINUTE(US5),0)=TIME(HOUR('ANALISE AGENTE'!$C8),MINUTE('ANALISE AGENTE'!$C8),0),TIME(HOUR(US5),MINUTE(US5),0)=TIME(HOUR('ANALISE AGENTE'!$J8),MINUTE('ANALISE AGENTE'!$J8),0)),1,IF(OR(TIME(HOUR(US5),MINUTE(US5),0)=TIME(HOUR('ANALISE AGENTE'!$D8),MINUTE('ANALISE AGENTE'!$D8),0),TIME(HOUR(US5),MINUTE(US5),0)=TIME(HOUR('ANALISE AGENTE'!$E8),MINUTE('ANALISE AGENTE'!$E8),0)),2,IF(OR(TIME(HOUR(US5),MINUTE(US5),0)=TIME(HOUR('ANALISE AGENTE'!$F8),MINUTE('ANALISE AGENTE'!$F8),0),TIME(HOUR(US5),MINUTE(US5),0)=TIME(HOUR('ANALISE AGENTE'!$G8),MINUTE('ANALISE AGENTE'!$G8),0)),3,IF(OR(TIME(HOUR(US5),MINUTE(US5),0)=TIME(HOUR('ANALISE AGENTE'!$H8),MINUTE('ANALISE AGENTE'!$H8),0),TIME(HOUR(US5),MINUTE(US5),0)=TIME(HOUR('ANALISE AGENTE'!$I8),MINUTE('ANALISE AGENTE'!$I8),0)),2,0))))</f>
        <v>0</v>
      </c>
      <c r="UT11" s="34">
        <f>IF(OR(TIME(HOUR(UT5),MINUTE(UT5),0)=TIME(HOUR('ANALISE AGENTE'!$C8),MINUTE('ANALISE AGENTE'!$C8),0),TIME(HOUR(UT5),MINUTE(UT5),0)=TIME(HOUR('ANALISE AGENTE'!$J8),MINUTE('ANALISE AGENTE'!$J8),0)),1,IF(OR(TIME(HOUR(UT5),MINUTE(UT5),0)=TIME(HOUR('ANALISE AGENTE'!$D8),MINUTE('ANALISE AGENTE'!$D8),0),TIME(HOUR(UT5),MINUTE(UT5),0)=TIME(HOUR('ANALISE AGENTE'!$E8),MINUTE('ANALISE AGENTE'!$E8),0)),2,IF(OR(TIME(HOUR(UT5),MINUTE(UT5),0)=TIME(HOUR('ANALISE AGENTE'!$F8),MINUTE('ANALISE AGENTE'!$F8),0),TIME(HOUR(UT5),MINUTE(UT5),0)=TIME(HOUR('ANALISE AGENTE'!$G8),MINUTE('ANALISE AGENTE'!$G8),0)),3,IF(OR(TIME(HOUR(UT5),MINUTE(UT5),0)=TIME(HOUR('ANALISE AGENTE'!$H8),MINUTE('ANALISE AGENTE'!$H8),0),TIME(HOUR(UT5),MINUTE(UT5),0)=TIME(HOUR('ANALISE AGENTE'!$I8),MINUTE('ANALISE AGENTE'!$I8),0)),2,0))))</f>
        <v>0</v>
      </c>
      <c r="UU11" s="34">
        <f>IF(OR(TIME(HOUR(UU5),MINUTE(UU5),0)=TIME(HOUR('ANALISE AGENTE'!$C8),MINUTE('ANALISE AGENTE'!$C8),0),TIME(HOUR(UU5),MINUTE(UU5),0)=TIME(HOUR('ANALISE AGENTE'!$J8),MINUTE('ANALISE AGENTE'!$J8),0)),1,IF(OR(TIME(HOUR(UU5),MINUTE(UU5),0)=TIME(HOUR('ANALISE AGENTE'!$D8),MINUTE('ANALISE AGENTE'!$D8),0),TIME(HOUR(UU5),MINUTE(UU5),0)=TIME(HOUR('ANALISE AGENTE'!$E8),MINUTE('ANALISE AGENTE'!$E8),0)),2,IF(OR(TIME(HOUR(UU5),MINUTE(UU5),0)=TIME(HOUR('ANALISE AGENTE'!$F8),MINUTE('ANALISE AGENTE'!$F8),0),TIME(HOUR(UU5),MINUTE(UU5),0)=TIME(HOUR('ANALISE AGENTE'!$G8),MINUTE('ANALISE AGENTE'!$G8),0)),3,IF(OR(TIME(HOUR(UU5),MINUTE(UU5),0)=TIME(HOUR('ANALISE AGENTE'!$H8),MINUTE('ANALISE AGENTE'!$H8),0),TIME(HOUR(UU5),MINUTE(UU5),0)=TIME(HOUR('ANALISE AGENTE'!$I8),MINUTE('ANALISE AGENTE'!$I8),0)),2,0))))</f>
        <v>0</v>
      </c>
      <c r="UV11" s="34">
        <f>IF(OR(TIME(HOUR(UV5),MINUTE(UV5),0)=TIME(HOUR('ANALISE AGENTE'!$C8),MINUTE('ANALISE AGENTE'!$C8),0),TIME(HOUR(UV5),MINUTE(UV5),0)=TIME(HOUR('ANALISE AGENTE'!$J8),MINUTE('ANALISE AGENTE'!$J8),0)),1,IF(OR(TIME(HOUR(UV5),MINUTE(UV5),0)=TIME(HOUR('ANALISE AGENTE'!$D8),MINUTE('ANALISE AGENTE'!$D8),0),TIME(HOUR(UV5),MINUTE(UV5),0)=TIME(HOUR('ANALISE AGENTE'!$E8),MINUTE('ANALISE AGENTE'!$E8),0)),2,IF(OR(TIME(HOUR(UV5),MINUTE(UV5),0)=TIME(HOUR('ANALISE AGENTE'!$F8),MINUTE('ANALISE AGENTE'!$F8),0),TIME(HOUR(UV5),MINUTE(UV5),0)=TIME(HOUR('ANALISE AGENTE'!$G8),MINUTE('ANALISE AGENTE'!$G8),0)),3,IF(OR(TIME(HOUR(UV5),MINUTE(UV5),0)=TIME(HOUR('ANALISE AGENTE'!$H8),MINUTE('ANALISE AGENTE'!$H8),0),TIME(HOUR(UV5),MINUTE(UV5),0)=TIME(HOUR('ANALISE AGENTE'!$I8),MINUTE('ANALISE AGENTE'!$I8),0)),2,0))))</f>
        <v>0</v>
      </c>
      <c r="UW11" s="34">
        <f>IF(OR(TIME(HOUR(UW5),MINUTE(UW5),0)=TIME(HOUR('ANALISE AGENTE'!$C8),MINUTE('ANALISE AGENTE'!$C8),0),TIME(HOUR(UW5),MINUTE(UW5),0)=TIME(HOUR('ANALISE AGENTE'!$J8),MINUTE('ANALISE AGENTE'!$J8),0)),1,IF(OR(TIME(HOUR(UW5),MINUTE(UW5),0)=TIME(HOUR('ANALISE AGENTE'!$D8),MINUTE('ANALISE AGENTE'!$D8),0),TIME(HOUR(UW5),MINUTE(UW5),0)=TIME(HOUR('ANALISE AGENTE'!$E8),MINUTE('ANALISE AGENTE'!$E8),0)),2,IF(OR(TIME(HOUR(UW5),MINUTE(UW5),0)=TIME(HOUR('ANALISE AGENTE'!$F8),MINUTE('ANALISE AGENTE'!$F8),0),TIME(HOUR(UW5),MINUTE(UW5),0)=TIME(HOUR('ANALISE AGENTE'!$G8),MINUTE('ANALISE AGENTE'!$G8),0)),3,IF(OR(TIME(HOUR(UW5),MINUTE(UW5),0)=TIME(HOUR('ANALISE AGENTE'!$H8),MINUTE('ANALISE AGENTE'!$H8),0),TIME(HOUR(UW5),MINUTE(UW5),0)=TIME(HOUR('ANALISE AGENTE'!$I8),MINUTE('ANALISE AGENTE'!$I8),0)),2,0))))</f>
        <v>0</v>
      </c>
      <c r="UX11" s="34">
        <f>IF(OR(TIME(HOUR(UX5),MINUTE(UX5),0)=TIME(HOUR('ANALISE AGENTE'!$C8),MINUTE('ANALISE AGENTE'!$C8),0),TIME(HOUR(UX5),MINUTE(UX5),0)=TIME(HOUR('ANALISE AGENTE'!$J8),MINUTE('ANALISE AGENTE'!$J8),0)),1,IF(OR(TIME(HOUR(UX5),MINUTE(UX5),0)=TIME(HOUR('ANALISE AGENTE'!$D8),MINUTE('ANALISE AGENTE'!$D8),0),TIME(HOUR(UX5),MINUTE(UX5),0)=TIME(HOUR('ANALISE AGENTE'!$E8),MINUTE('ANALISE AGENTE'!$E8),0)),2,IF(OR(TIME(HOUR(UX5),MINUTE(UX5),0)=TIME(HOUR('ANALISE AGENTE'!$F8),MINUTE('ANALISE AGENTE'!$F8),0),TIME(HOUR(UX5),MINUTE(UX5),0)=TIME(HOUR('ANALISE AGENTE'!$G8),MINUTE('ANALISE AGENTE'!$G8),0)),3,IF(OR(TIME(HOUR(UX5),MINUTE(UX5),0)=TIME(HOUR('ANALISE AGENTE'!$H8),MINUTE('ANALISE AGENTE'!$H8),0),TIME(HOUR(UX5),MINUTE(UX5),0)=TIME(HOUR('ANALISE AGENTE'!$I8),MINUTE('ANALISE AGENTE'!$I8),0)),2,0))))</f>
        <v>0</v>
      </c>
      <c r="UY11" s="34">
        <f>IF(OR(TIME(HOUR(UY5),MINUTE(UY5),0)=TIME(HOUR('ANALISE AGENTE'!$C8),MINUTE('ANALISE AGENTE'!$C8),0),TIME(HOUR(UY5),MINUTE(UY5),0)=TIME(HOUR('ANALISE AGENTE'!$J8),MINUTE('ANALISE AGENTE'!$J8),0)),1,IF(OR(TIME(HOUR(UY5),MINUTE(UY5),0)=TIME(HOUR('ANALISE AGENTE'!$D8),MINUTE('ANALISE AGENTE'!$D8),0),TIME(HOUR(UY5),MINUTE(UY5),0)=TIME(HOUR('ANALISE AGENTE'!$E8),MINUTE('ANALISE AGENTE'!$E8),0)),2,IF(OR(TIME(HOUR(UY5),MINUTE(UY5),0)=TIME(HOUR('ANALISE AGENTE'!$F8),MINUTE('ANALISE AGENTE'!$F8),0),TIME(HOUR(UY5),MINUTE(UY5),0)=TIME(HOUR('ANALISE AGENTE'!$G8),MINUTE('ANALISE AGENTE'!$G8),0)),3,IF(OR(TIME(HOUR(UY5),MINUTE(UY5),0)=TIME(HOUR('ANALISE AGENTE'!$H8),MINUTE('ANALISE AGENTE'!$H8),0),TIME(HOUR(UY5),MINUTE(UY5),0)=TIME(HOUR('ANALISE AGENTE'!$I8),MINUTE('ANALISE AGENTE'!$I8),0)),2,0))))</f>
        <v>0</v>
      </c>
      <c r="UZ11" s="34">
        <f>IF(OR(TIME(HOUR(UZ5),MINUTE(UZ5),0)=TIME(HOUR('ANALISE AGENTE'!$C8),MINUTE('ANALISE AGENTE'!$C8),0),TIME(HOUR(UZ5),MINUTE(UZ5),0)=TIME(HOUR('ANALISE AGENTE'!$J8),MINUTE('ANALISE AGENTE'!$J8),0)),1,IF(OR(TIME(HOUR(UZ5),MINUTE(UZ5),0)=TIME(HOUR('ANALISE AGENTE'!$D8),MINUTE('ANALISE AGENTE'!$D8),0),TIME(HOUR(UZ5),MINUTE(UZ5),0)=TIME(HOUR('ANALISE AGENTE'!$E8),MINUTE('ANALISE AGENTE'!$E8),0)),2,IF(OR(TIME(HOUR(UZ5),MINUTE(UZ5),0)=TIME(HOUR('ANALISE AGENTE'!$F8),MINUTE('ANALISE AGENTE'!$F8),0),TIME(HOUR(UZ5),MINUTE(UZ5),0)=TIME(HOUR('ANALISE AGENTE'!$G8),MINUTE('ANALISE AGENTE'!$G8),0)),3,IF(OR(TIME(HOUR(UZ5),MINUTE(UZ5),0)=TIME(HOUR('ANALISE AGENTE'!$H8),MINUTE('ANALISE AGENTE'!$H8),0),TIME(HOUR(UZ5),MINUTE(UZ5),0)=TIME(HOUR('ANALISE AGENTE'!$I8),MINUTE('ANALISE AGENTE'!$I8),0)),2,0))))</f>
        <v>0</v>
      </c>
      <c r="VA11" s="34">
        <f>IF(OR(TIME(HOUR(VA5),MINUTE(VA5),0)=TIME(HOUR('ANALISE AGENTE'!$C8),MINUTE('ANALISE AGENTE'!$C8),0),TIME(HOUR(VA5),MINUTE(VA5),0)=TIME(HOUR('ANALISE AGENTE'!$J8),MINUTE('ANALISE AGENTE'!$J8),0)),1,IF(OR(TIME(HOUR(VA5),MINUTE(VA5),0)=TIME(HOUR('ANALISE AGENTE'!$D8),MINUTE('ANALISE AGENTE'!$D8),0),TIME(HOUR(VA5),MINUTE(VA5),0)=TIME(HOUR('ANALISE AGENTE'!$E8),MINUTE('ANALISE AGENTE'!$E8),0)),2,IF(OR(TIME(HOUR(VA5),MINUTE(VA5),0)=TIME(HOUR('ANALISE AGENTE'!$F8),MINUTE('ANALISE AGENTE'!$F8),0),TIME(HOUR(VA5),MINUTE(VA5),0)=TIME(HOUR('ANALISE AGENTE'!$G8),MINUTE('ANALISE AGENTE'!$G8),0)),3,IF(OR(TIME(HOUR(VA5),MINUTE(VA5),0)=TIME(HOUR('ANALISE AGENTE'!$H8),MINUTE('ANALISE AGENTE'!$H8),0),TIME(HOUR(VA5),MINUTE(VA5),0)=TIME(HOUR('ANALISE AGENTE'!$I8),MINUTE('ANALISE AGENTE'!$I8),0)),2,0))))</f>
        <v>0</v>
      </c>
      <c r="VB11" s="34">
        <f>IF(OR(TIME(HOUR(VB5),MINUTE(VB5),0)=TIME(HOUR('ANALISE AGENTE'!$C8),MINUTE('ANALISE AGENTE'!$C8),0),TIME(HOUR(VB5),MINUTE(VB5),0)=TIME(HOUR('ANALISE AGENTE'!$J8),MINUTE('ANALISE AGENTE'!$J8),0)),1,IF(OR(TIME(HOUR(VB5),MINUTE(VB5),0)=TIME(HOUR('ANALISE AGENTE'!$D8),MINUTE('ANALISE AGENTE'!$D8),0),TIME(HOUR(VB5),MINUTE(VB5),0)=TIME(HOUR('ANALISE AGENTE'!$E8),MINUTE('ANALISE AGENTE'!$E8),0)),2,IF(OR(TIME(HOUR(VB5),MINUTE(VB5),0)=TIME(HOUR('ANALISE AGENTE'!$F8),MINUTE('ANALISE AGENTE'!$F8),0),TIME(HOUR(VB5),MINUTE(VB5),0)=TIME(HOUR('ANALISE AGENTE'!$G8),MINUTE('ANALISE AGENTE'!$G8),0)),3,IF(OR(TIME(HOUR(VB5),MINUTE(VB5),0)=TIME(HOUR('ANALISE AGENTE'!$H8),MINUTE('ANALISE AGENTE'!$H8),0),TIME(HOUR(VB5),MINUTE(VB5),0)=TIME(HOUR('ANALISE AGENTE'!$I8),MINUTE('ANALISE AGENTE'!$I8),0)),2,0))))</f>
        <v>0</v>
      </c>
      <c r="VC11" s="34">
        <f>IF(OR(TIME(HOUR(VC5),MINUTE(VC5),0)=TIME(HOUR('ANALISE AGENTE'!$C8),MINUTE('ANALISE AGENTE'!$C8),0),TIME(HOUR(VC5),MINUTE(VC5),0)=TIME(HOUR('ANALISE AGENTE'!$J8),MINUTE('ANALISE AGENTE'!$J8),0)),1,IF(OR(TIME(HOUR(VC5),MINUTE(VC5),0)=TIME(HOUR('ANALISE AGENTE'!$D8),MINUTE('ANALISE AGENTE'!$D8),0),TIME(HOUR(VC5),MINUTE(VC5),0)=TIME(HOUR('ANALISE AGENTE'!$E8),MINUTE('ANALISE AGENTE'!$E8),0)),2,IF(OR(TIME(HOUR(VC5),MINUTE(VC5),0)=TIME(HOUR('ANALISE AGENTE'!$F8),MINUTE('ANALISE AGENTE'!$F8),0),TIME(HOUR(VC5),MINUTE(VC5),0)=TIME(HOUR('ANALISE AGENTE'!$G8),MINUTE('ANALISE AGENTE'!$G8),0)),3,IF(OR(TIME(HOUR(VC5),MINUTE(VC5),0)=TIME(HOUR('ANALISE AGENTE'!$H8),MINUTE('ANALISE AGENTE'!$H8),0),TIME(HOUR(VC5),MINUTE(VC5),0)=TIME(HOUR('ANALISE AGENTE'!$I8),MINUTE('ANALISE AGENTE'!$I8),0)),2,0))))</f>
        <v>0</v>
      </c>
      <c r="VD11" s="34">
        <f>IF(OR(TIME(HOUR(VD5),MINUTE(VD5),0)=TIME(HOUR('ANALISE AGENTE'!$C8),MINUTE('ANALISE AGENTE'!$C8),0),TIME(HOUR(VD5),MINUTE(VD5),0)=TIME(HOUR('ANALISE AGENTE'!$J8),MINUTE('ANALISE AGENTE'!$J8),0)),1,IF(OR(TIME(HOUR(VD5),MINUTE(VD5),0)=TIME(HOUR('ANALISE AGENTE'!$D8),MINUTE('ANALISE AGENTE'!$D8),0),TIME(HOUR(VD5),MINUTE(VD5),0)=TIME(HOUR('ANALISE AGENTE'!$E8),MINUTE('ANALISE AGENTE'!$E8),0)),2,IF(OR(TIME(HOUR(VD5),MINUTE(VD5),0)=TIME(HOUR('ANALISE AGENTE'!$F8),MINUTE('ANALISE AGENTE'!$F8),0),TIME(HOUR(VD5),MINUTE(VD5),0)=TIME(HOUR('ANALISE AGENTE'!$G8),MINUTE('ANALISE AGENTE'!$G8),0)),3,IF(OR(TIME(HOUR(VD5),MINUTE(VD5),0)=TIME(HOUR('ANALISE AGENTE'!$H8),MINUTE('ANALISE AGENTE'!$H8),0),TIME(HOUR(VD5),MINUTE(VD5),0)=TIME(HOUR('ANALISE AGENTE'!$I8),MINUTE('ANALISE AGENTE'!$I8),0)),2,0))))</f>
        <v>0</v>
      </c>
      <c r="VE11" s="34">
        <f>IF(OR(TIME(HOUR(VE5),MINUTE(VE5),0)=TIME(HOUR('ANALISE AGENTE'!$C8),MINUTE('ANALISE AGENTE'!$C8),0),TIME(HOUR(VE5),MINUTE(VE5),0)=TIME(HOUR('ANALISE AGENTE'!$J8),MINUTE('ANALISE AGENTE'!$J8),0)),1,IF(OR(TIME(HOUR(VE5),MINUTE(VE5),0)=TIME(HOUR('ANALISE AGENTE'!$D8),MINUTE('ANALISE AGENTE'!$D8),0),TIME(HOUR(VE5),MINUTE(VE5),0)=TIME(HOUR('ANALISE AGENTE'!$E8),MINUTE('ANALISE AGENTE'!$E8),0)),2,IF(OR(TIME(HOUR(VE5),MINUTE(VE5),0)=TIME(HOUR('ANALISE AGENTE'!$F8),MINUTE('ANALISE AGENTE'!$F8),0),TIME(HOUR(VE5),MINUTE(VE5),0)=TIME(HOUR('ANALISE AGENTE'!$G8),MINUTE('ANALISE AGENTE'!$G8),0)),3,IF(OR(TIME(HOUR(VE5),MINUTE(VE5),0)=TIME(HOUR('ANALISE AGENTE'!$H8),MINUTE('ANALISE AGENTE'!$H8),0),TIME(HOUR(VE5),MINUTE(VE5),0)=TIME(HOUR('ANALISE AGENTE'!$I8),MINUTE('ANALISE AGENTE'!$I8),0)),2,0))))</f>
        <v>0</v>
      </c>
      <c r="VF11" s="34">
        <f>IF(OR(TIME(HOUR(VF5),MINUTE(VF5),0)=TIME(HOUR('ANALISE AGENTE'!$C8),MINUTE('ANALISE AGENTE'!$C8),0),TIME(HOUR(VF5),MINUTE(VF5),0)=TIME(HOUR('ANALISE AGENTE'!$J8),MINUTE('ANALISE AGENTE'!$J8),0)),1,IF(OR(TIME(HOUR(VF5),MINUTE(VF5),0)=TIME(HOUR('ANALISE AGENTE'!$D8),MINUTE('ANALISE AGENTE'!$D8),0),TIME(HOUR(VF5),MINUTE(VF5),0)=TIME(HOUR('ANALISE AGENTE'!$E8),MINUTE('ANALISE AGENTE'!$E8),0)),2,IF(OR(TIME(HOUR(VF5),MINUTE(VF5),0)=TIME(HOUR('ANALISE AGENTE'!$F8),MINUTE('ANALISE AGENTE'!$F8),0),TIME(HOUR(VF5),MINUTE(VF5),0)=TIME(HOUR('ANALISE AGENTE'!$G8),MINUTE('ANALISE AGENTE'!$G8),0)),3,IF(OR(TIME(HOUR(VF5),MINUTE(VF5),0)=TIME(HOUR('ANALISE AGENTE'!$H8),MINUTE('ANALISE AGENTE'!$H8),0),TIME(HOUR(VF5),MINUTE(VF5),0)=TIME(HOUR('ANALISE AGENTE'!$I8),MINUTE('ANALISE AGENTE'!$I8),0)),2,0))))</f>
        <v>0</v>
      </c>
      <c r="VG11" s="34">
        <f>IF(OR(TIME(HOUR(VG5),MINUTE(VG5),0)=TIME(HOUR('ANALISE AGENTE'!$C8),MINUTE('ANALISE AGENTE'!$C8),0),TIME(HOUR(VG5),MINUTE(VG5),0)=TIME(HOUR('ANALISE AGENTE'!$J8),MINUTE('ANALISE AGENTE'!$J8),0)),1,IF(OR(TIME(HOUR(VG5),MINUTE(VG5),0)=TIME(HOUR('ANALISE AGENTE'!$D8),MINUTE('ANALISE AGENTE'!$D8),0),TIME(HOUR(VG5),MINUTE(VG5),0)=TIME(HOUR('ANALISE AGENTE'!$E8),MINUTE('ANALISE AGENTE'!$E8),0)),2,IF(OR(TIME(HOUR(VG5),MINUTE(VG5),0)=TIME(HOUR('ANALISE AGENTE'!$F8),MINUTE('ANALISE AGENTE'!$F8),0),TIME(HOUR(VG5),MINUTE(VG5),0)=TIME(HOUR('ANALISE AGENTE'!$G8),MINUTE('ANALISE AGENTE'!$G8),0)),3,IF(OR(TIME(HOUR(VG5),MINUTE(VG5),0)=TIME(HOUR('ANALISE AGENTE'!$H8),MINUTE('ANALISE AGENTE'!$H8),0),TIME(HOUR(VG5),MINUTE(VG5),0)=TIME(HOUR('ANALISE AGENTE'!$I8),MINUTE('ANALISE AGENTE'!$I8),0)),2,0))))</f>
        <v>0</v>
      </c>
      <c r="VH11" s="34">
        <f>IF(OR(TIME(HOUR(VH5),MINUTE(VH5),0)=TIME(HOUR('ANALISE AGENTE'!$C8),MINUTE('ANALISE AGENTE'!$C8),0),TIME(HOUR(VH5),MINUTE(VH5),0)=TIME(HOUR('ANALISE AGENTE'!$J8),MINUTE('ANALISE AGENTE'!$J8),0)),1,IF(OR(TIME(HOUR(VH5),MINUTE(VH5),0)=TIME(HOUR('ANALISE AGENTE'!$D8),MINUTE('ANALISE AGENTE'!$D8),0),TIME(HOUR(VH5),MINUTE(VH5),0)=TIME(HOUR('ANALISE AGENTE'!$E8),MINUTE('ANALISE AGENTE'!$E8),0)),2,IF(OR(TIME(HOUR(VH5),MINUTE(VH5),0)=TIME(HOUR('ANALISE AGENTE'!$F8),MINUTE('ANALISE AGENTE'!$F8),0),TIME(HOUR(VH5),MINUTE(VH5),0)=TIME(HOUR('ANALISE AGENTE'!$G8),MINUTE('ANALISE AGENTE'!$G8),0)),3,IF(OR(TIME(HOUR(VH5),MINUTE(VH5),0)=TIME(HOUR('ANALISE AGENTE'!$H8),MINUTE('ANALISE AGENTE'!$H8),0),TIME(HOUR(VH5),MINUTE(VH5),0)=TIME(HOUR('ANALISE AGENTE'!$I8),MINUTE('ANALISE AGENTE'!$I8),0)),2,0))))</f>
        <v>0</v>
      </c>
      <c r="VI11" s="34">
        <f>IF(OR(TIME(HOUR(VI5),MINUTE(VI5),0)=TIME(HOUR('ANALISE AGENTE'!$C8),MINUTE('ANALISE AGENTE'!$C8),0),TIME(HOUR(VI5),MINUTE(VI5),0)=TIME(HOUR('ANALISE AGENTE'!$J8),MINUTE('ANALISE AGENTE'!$J8),0)),1,IF(OR(TIME(HOUR(VI5),MINUTE(VI5),0)=TIME(HOUR('ANALISE AGENTE'!$D8),MINUTE('ANALISE AGENTE'!$D8),0),TIME(HOUR(VI5),MINUTE(VI5),0)=TIME(HOUR('ANALISE AGENTE'!$E8),MINUTE('ANALISE AGENTE'!$E8),0)),2,IF(OR(TIME(HOUR(VI5),MINUTE(VI5),0)=TIME(HOUR('ANALISE AGENTE'!$F8),MINUTE('ANALISE AGENTE'!$F8),0),TIME(HOUR(VI5),MINUTE(VI5),0)=TIME(HOUR('ANALISE AGENTE'!$G8),MINUTE('ANALISE AGENTE'!$G8),0)),3,IF(OR(TIME(HOUR(VI5),MINUTE(VI5),0)=TIME(HOUR('ANALISE AGENTE'!$H8),MINUTE('ANALISE AGENTE'!$H8),0),TIME(HOUR(VI5),MINUTE(VI5),0)=TIME(HOUR('ANALISE AGENTE'!$I8),MINUTE('ANALISE AGENTE'!$I8),0)),2,0))))</f>
        <v>0</v>
      </c>
      <c r="VJ11" s="34">
        <f>IF(OR(TIME(HOUR(VJ5),MINUTE(VJ5),0)=TIME(HOUR('ANALISE AGENTE'!$C8),MINUTE('ANALISE AGENTE'!$C8),0),TIME(HOUR(VJ5),MINUTE(VJ5),0)=TIME(HOUR('ANALISE AGENTE'!$J8),MINUTE('ANALISE AGENTE'!$J8),0)),1,IF(OR(TIME(HOUR(VJ5),MINUTE(VJ5),0)=TIME(HOUR('ANALISE AGENTE'!$D8),MINUTE('ANALISE AGENTE'!$D8),0),TIME(HOUR(VJ5),MINUTE(VJ5),0)=TIME(HOUR('ANALISE AGENTE'!$E8),MINUTE('ANALISE AGENTE'!$E8),0)),2,IF(OR(TIME(HOUR(VJ5),MINUTE(VJ5),0)=TIME(HOUR('ANALISE AGENTE'!$F8),MINUTE('ANALISE AGENTE'!$F8),0),TIME(HOUR(VJ5),MINUTE(VJ5),0)=TIME(HOUR('ANALISE AGENTE'!$G8),MINUTE('ANALISE AGENTE'!$G8),0)),3,IF(OR(TIME(HOUR(VJ5),MINUTE(VJ5),0)=TIME(HOUR('ANALISE AGENTE'!$H8),MINUTE('ANALISE AGENTE'!$H8),0),TIME(HOUR(VJ5),MINUTE(VJ5),0)=TIME(HOUR('ANALISE AGENTE'!$I8),MINUTE('ANALISE AGENTE'!$I8),0)),2,0))))</f>
        <v>0</v>
      </c>
      <c r="VK11" s="34">
        <f>IF(OR(TIME(HOUR(VK5),MINUTE(VK5),0)=TIME(HOUR('ANALISE AGENTE'!$C8),MINUTE('ANALISE AGENTE'!$C8),0),TIME(HOUR(VK5),MINUTE(VK5),0)=TIME(HOUR('ANALISE AGENTE'!$J8),MINUTE('ANALISE AGENTE'!$J8),0)),1,IF(OR(TIME(HOUR(VK5),MINUTE(VK5),0)=TIME(HOUR('ANALISE AGENTE'!$D8),MINUTE('ANALISE AGENTE'!$D8),0),TIME(HOUR(VK5),MINUTE(VK5),0)=TIME(HOUR('ANALISE AGENTE'!$E8),MINUTE('ANALISE AGENTE'!$E8),0)),2,IF(OR(TIME(HOUR(VK5),MINUTE(VK5),0)=TIME(HOUR('ANALISE AGENTE'!$F8),MINUTE('ANALISE AGENTE'!$F8),0),TIME(HOUR(VK5),MINUTE(VK5),0)=TIME(HOUR('ANALISE AGENTE'!$G8),MINUTE('ANALISE AGENTE'!$G8),0)),3,IF(OR(TIME(HOUR(VK5),MINUTE(VK5),0)=TIME(HOUR('ANALISE AGENTE'!$H8),MINUTE('ANALISE AGENTE'!$H8),0),TIME(HOUR(VK5),MINUTE(VK5),0)=TIME(HOUR('ANALISE AGENTE'!$I8),MINUTE('ANALISE AGENTE'!$I8),0)),2,0))))</f>
        <v>0</v>
      </c>
      <c r="VL11" s="34">
        <f>IF(OR(TIME(HOUR(VL5),MINUTE(VL5),0)=TIME(HOUR('ANALISE AGENTE'!$C8),MINUTE('ANALISE AGENTE'!$C8),0),TIME(HOUR(VL5),MINUTE(VL5),0)=TIME(HOUR('ANALISE AGENTE'!$J8),MINUTE('ANALISE AGENTE'!$J8),0)),1,IF(OR(TIME(HOUR(VL5),MINUTE(VL5),0)=TIME(HOUR('ANALISE AGENTE'!$D8),MINUTE('ANALISE AGENTE'!$D8),0),TIME(HOUR(VL5),MINUTE(VL5),0)=TIME(HOUR('ANALISE AGENTE'!$E8),MINUTE('ANALISE AGENTE'!$E8),0)),2,IF(OR(TIME(HOUR(VL5),MINUTE(VL5),0)=TIME(HOUR('ANALISE AGENTE'!$F8),MINUTE('ANALISE AGENTE'!$F8),0),TIME(HOUR(VL5),MINUTE(VL5),0)=TIME(HOUR('ANALISE AGENTE'!$G8),MINUTE('ANALISE AGENTE'!$G8),0)),3,IF(OR(TIME(HOUR(VL5),MINUTE(VL5),0)=TIME(HOUR('ANALISE AGENTE'!$H8),MINUTE('ANALISE AGENTE'!$H8),0),TIME(HOUR(VL5),MINUTE(VL5),0)=TIME(HOUR('ANALISE AGENTE'!$I8),MINUTE('ANALISE AGENTE'!$I8),0)),2,0))))</f>
        <v>0</v>
      </c>
      <c r="VM11" s="34">
        <f>IF(OR(TIME(HOUR(VM5),MINUTE(VM5),0)=TIME(HOUR('ANALISE AGENTE'!$C8),MINUTE('ANALISE AGENTE'!$C8),0),TIME(HOUR(VM5),MINUTE(VM5),0)=TIME(HOUR('ANALISE AGENTE'!$J8),MINUTE('ANALISE AGENTE'!$J8),0)),1,IF(OR(TIME(HOUR(VM5),MINUTE(VM5),0)=TIME(HOUR('ANALISE AGENTE'!$D8),MINUTE('ANALISE AGENTE'!$D8),0),TIME(HOUR(VM5),MINUTE(VM5),0)=TIME(HOUR('ANALISE AGENTE'!$E8),MINUTE('ANALISE AGENTE'!$E8),0)),2,IF(OR(TIME(HOUR(VM5),MINUTE(VM5),0)=TIME(HOUR('ANALISE AGENTE'!$F8),MINUTE('ANALISE AGENTE'!$F8),0),TIME(HOUR(VM5),MINUTE(VM5),0)=TIME(HOUR('ANALISE AGENTE'!$G8),MINUTE('ANALISE AGENTE'!$G8),0)),3,IF(OR(TIME(HOUR(VM5),MINUTE(VM5),0)=TIME(HOUR('ANALISE AGENTE'!$H8),MINUTE('ANALISE AGENTE'!$H8),0),TIME(HOUR(VM5),MINUTE(VM5),0)=TIME(HOUR('ANALISE AGENTE'!$I8),MINUTE('ANALISE AGENTE'!$I8),0)),2,0))))</f>
        <v>0</v>
      </c>
      <c r="VN11" s="34">
        <f>IF(OR(TIME(HOUR(VN5),MINUTE(VN5),0)=TIME(HOUR('ANALISE AGENTE'!$C8),MINUTE('ANALISE AGENTE'!$C8),0),TIME(HOUR(VN5),MINUTE(VN5),0)=TIME(HOUR('ANALISE AGENTE'!$J8),MINUTE('ANALISE AGENTE'!$J8),0)),1,IF(OR(TIME(HOUR(VN5),MINUTE(VN5),0)=TIME(HOUR('ANALISE AGENTE'!$D8),MINUTE('ANALISE AGENTE'!$D8),0),TIME(HOUR(VN5),MINUTE(VN5),0)=TIME(HOUR('ANALISE AGENTE'!$E8),MINUTE('ANALISE AGENTE'!$E8),0)),2,IF(OR(TIME(HOUR(VN5),MINUTE(VN5),0)=TIME(HOUR('ANALISE AGENTE'!$F8),MINUTE('ANALISE AGENTE'!$F8),0),TIME(HOUR(VN5),MINUTE(VN5),0)=TIME(HOUR('ANALISE AGENTE'!$G8),MINUTE('ANALISE AGENTE'!$G8),0)),3,IF(OR(TIME(HOUR(VN5),MINUTE(VN5),0)=TIME(HOUR('ANALISE AGENTE'!$H8),MINUTE('ANALISE AGENTE'!$H8),0),TIME(HOUR(VN5),MINUTE(VN5),0)=TIME(HOUR('ANALISE AGENTE'!$I8),MINUTE('ANALISE AGENTE'!$I8),0)),2,0))))</f>
        <v>0</v>
      </c>
      <c r="VO11" s="34">
        <f>IF(OR(TIME(HOUR(VO5),MINUTE(VO5),0)=TIME(HOUR('ANALISE AGENTE'!$C8),MINUTE('ANALISE AGENTE'!$C8),0),TIME(HOUR(VO5),MINUTE(VO5),0)=TIME(HOUR('ANALISE AGENTE'!$J8),MINUTE('ANALISE AGENTE'!$J8),0)),1,IF(OR(TIME(HOUR(VO5),MINUTE(VO5),0)=TIME(HOUR('ANALISE AGENTE'!$D8),MINUTE('ANALISE AGENTE'!$D8),0),TIME(HOUR(VO5),MINUTE(VO5),0)=TIME(HOUR('ANALISE AGENTE'!$E8),MINUTE('ANALISE AGENTE'!$E8),0)),2,IF(OR(TIME(HOUR(VO5),MINUTE(VO5),0)=TIME(HOUR('ANALISE AGENTE'!$F8),MINUTE('ANALISE AGENTE'!$F8),0),TIME(HOUR(VO5),MINUTE(VO5),0)=TIME(HOUR('ANALISE AGENTE'!$G8),MINUTE('ANALISE AGENTE'!$G8),0)),3,IF(OR(TIME(HOUR(VO5),MINUTE(VO5),0)=TIME(HOUR('ANALISE AGENTE'!$H8),MINUTE('ANALISE AGENTE'!$H8),0),TIME(HOUR(VO5),MINUTE(VO5),0)=TIME(HOUR('ANALISE AGENTE'!$I8),MINUTE('ANALISE AGENTE'!$I8),0)),2,0))))</f>
        <v>0</v>
      </c>
      <c r="VP11" s="34">
        <f>IF(OR(TIME(HOUR(VP5),MINUTE(VP5),0)=TIME(HOUR('ANALISE AGENTE'!$C8),MINUTE('ANALISE AGENTE'!$C8),0),TIME(HOUR(VP5),MINUTE(VP5),0)=TIME(HOUR('ANALISE AGENTE'!$J8),MINUTE('ANALISE AGENTE'!$J8),0)),1,IF(OR(TIME(HOUR(VP5),MINUTE(VP5),0)=TIME(HOUR('ANALISE AGENTE'!$D8),MINUTE('ANALISE AGENTE'!$D8),0),TIME(HOUR(VP5),MINUTE(VP5),0)=TIME(HOUR('ANALISE AGENTE'!$E8),MINUTE('ANALISE AGENTE'!$E8),0)),2,IF(OR(TIME(HOUR(VP5),MINUTE(VP5),0)=TIME(HOUR('ANALISE AGENTE'!$F8),MINUTE('ANALISE AGENTE'!$F8),0),TIME(HOUR(VP5),MINUTE(VP5),0)=TIME(HOUR('ANALISE AGENTE'!$G8),MINUTE('ANALISE AGENTE'!$G8),0)),3,IF(OR(TIME(HOUR(VP5),MINUTE(VP5),0)=TIME(HOUR('ANALISE AGENTE'!$H8),MINUTE('ANALISE AGENTE'!$H8),0),TIME(HOUR(VP5),MINUTE(VP5),0)=TIME(HOUR('ANALISE AGENTE'!$I8),MINUTE('ANALISE AGENTE'!$I8),0)),2,0))))</f>
        <v>0</v>
      </c>
      <c r="VQ11" s="34">
        <f>IF(OR(TIME(HOUR(VQ5),MINUTE(VQ5),0)=TIME(HOUR('ANALISE AGENTE'!$C8),MINUTE('ANALISE AGENTE'!$C8),0),TIME(HOUR(VQ5),MINUTE(VQ5),0)=TIME(HOUR('ANALISE AGENTE'!$J8),MINUTE('ANALISE AGENTE'!$J8),0)),1,IF(OR(TIME(HOUR(VQ5),MINUTE(VQ5),0)=TIME(HOUR('ANALISE AGENTE'!$D8),MINUTE('ANALISE AGENTE'!$D8),0),TIME(HOUR(VQ5),MINUTE(VQ5),0)=TIME(HOUR('ANALISE AGENTE'!$E8),MINUTE('ANALISE AGENTE'!$E8),0)),2,IF(OR(TIME(HOUR(VQ5),MINUTE(VQ5),0)=TIME(HOUR('ANALISE AGENTE'!$F8),MINUTE('ANALISE AGENTE'!$F8),0),TIME(HOUR(VQ5),MINUTE(VQ5),0)=TIME(HOUR('ANALISE AGENTE'!$G8),MINUTE('ANALISE AGENTE'!$G8),0)),3,IF(OR(TIME(HOUR(VQ5),MINUTE(VQ5),0)=TIME(HOUR('ANALISE AGENTE'!$H8),MINUTE('ANALISE AGENTE'!$H8),0),TIME(HOUR(VQ5),MINUTE(VQ5),0)=TIME(HOUR('ANALISE AGENTE'!$I8),MINUTE('ANALISE AGENTE'!$I8),0)),2,0))))</f>
        <v>0</v>
      </c>
      <c r="VR11" s="34">
        <f>IF(OR(TIME(HOUR(VR5),MINUTE(VR5),0)=TIME(HOUR('ANALISE AGENTE'!$C8),MINUTE('ANALISE AGENTE'!$C8),0),TIME(HOUR(VR5),MINUTE(VR5),0)=TIME(HOUR('ANALISE AGENTE'!$J8),MINUTE('ANALISE AGENTE'!$J8),0)),1,IF(OR(TIME(HOUR(VR5),MINUTE(VR5),0)=TIME(HOUR('ANALISE AGENTE'!$D8),MINUTE('ANALISE AGENTE'!$D8),0),TIME(HOUR(VR5),MINUTE(VR5),0)=TIME(HOUR('ANALISE AGENTE'!$E8),MINUTE('ANALISE AGENTE'!$E8),0)),2,IF(OR(TIME(HOUR(VR5),MINUTE(VR5),0)=TIME(HOUR('ANALISE AGENTE'!$F8),MINUTE('ANALISE AGENTE'!$F8),0),TIME(HOUR(VR5),MINUTE(VR5),0)=TIME(HOUR('ANALISE AGENTE'!$G8),MINUTE('ANALISE AGENTE'!$G8),0)),3,IF(OR(TIME(HOUR(VR5),MINUTE(VR5),0)=TIME(HOUR('ANALISE AGENTE'!$H8),MINUTE('ANALISE AGENTE'!$H8),0),TIME(HOUR(VR5),MINUTE(VR5),0)=TIME(HOUR('ANALISE AGENTE'!$I8),MINUTE('ANALISE AGENTE'!$I8),0)),2,0))))</f>
        <v>0</v>
      </c>
      <c r="VS11" s="34">
        <f>IF(OR(TIME(HOUR(VS5),MINUTE(VS5),0)=TIME(HOUR('ANALISE AGENTE'!$C8),MINUTE('ANALISE AGENTE'!$C8),0),TIME(HOUR(VS5),MINUTE(VS5),0)=TIME(HOUR('ANALISE AGENTE'!$J8),MINUTE('ANALISE AGENTE'!$J8),0)),1,IF(OR(TIME(HOUR(VS5),MINUTE(VS5),0)=TIME(HOUR('ANALISE AGENTE'!$D8),MINUTE('ANALISE AGENTE'!$D8),0),TIME(HOUR(VS5),MINUTE(VS5),0)=TIME(HOUR('ANALISE AGENTE'!$E8),MINUTE('ANALISE AGENTE'!$E8),0)),2,IF(OR(TIME(HOUR(VS5),MINUTE(VS5),0)=TIME(HOUR('ANALISE AGENTE'!$F8),MINUTE('ANALISE AGENTE'!$F8),0),TIME(HOUR(VS5),MINUTE(VS5),0)=TIME(HOUR('ANALISE AGENTE'!$G8),MINUTE('ANALISE AGENTE'!$G8),0)),3,IF(OR(TIME(HOUR(VS5),MINUTE(VS5),0)=TIME(HOUR('ANALISE AGENTE'!$H8),MINUTE('ANALISE AGENTE'!$H8),0),TIME(HOUR(VS5),MINUTE(VS5),0)=TIME(HOUR('ANALISE AGENTE'!$I8),MINUTE('ANALISE AGENTE'!$I8),0)),2,0))))</f>
        <v>0</v>
      </c>
      <c r="VT11" s="34">
        <f>IF(OR(TIME(HOUR(VT5),MINUTE(VT5),0)=TIME(HOUR('ANALISE AGENTE'!$C8),MINUTE('ANALISE AGENTE'!$C8),0),TIME(HOUR(VT5),MINUTE(VT5),0)=TIME(HOUR('ANALISE AGENTE'!$J8),MINUTE('ANALISE AGENTE'!$J8),0)),1,IF(OR(TIME(HOUR(VT5),MINUTE(VT5),0)=TIME(HOUR('ANALISE AGENTE'!$D8),MINUTE('ANALISE AGENTE'!$D8),0),TIME(HOUR(VT5),MINUTE(VT5),0)=TIME(HOUR('ANALISE AGENTE'!$E8),MINUTE('ANALISE AGENTE'!$E8),0)),2,IF(OR(TIME(HOUR(VT5),MINUTE(VT5),0)=TIME(HOUR('ANALISE AGENTE'!$F8),MINUTE('ANALISE AGENTE'!$F8),0),TIME(HOUR(VT5),MINUTE(VT5),0)=TIME(HOUR('ANALISE AGENTE'!$G8),MINUTE('ANALISE AGENTE'!$G8),0)),3,IF(OR(TIME(HOUR(VT5),MINUTE(VT5),0)=TIME(HOUR('ANALISE AGENTE'!$H8),MINUTE('ANALISE AGENTE'!$H8),0),TIME(HOUR(VT5),MINUTE(VT5),0)=TIME(HOUR('ANALISE AGENTE'!$I8),MINUTE('ANALISE AGENTE'!$I8),0)),2,0))))</f>
        <v>0</v>
      </c>
      <c r="VU11" s="34">
        <f>IF(OR(TIME(HOUR(VU5),MINUTE(VU5),0)=TIME(HOUR('ANALISE AGENTE'!$C8),MINUTE('ANALISE AGENTE'!$C8),0),TIME(HOUR(VU5),MINUTE(VU5),0)=TIME(HOUR('ANALISE AGENTE'!$J8),MINUTE('ANALISE AGENTE'!$J8),0)),1,IF(OR(TIME(HOUR(VU5),MINUTE(VU5),0)=TIME(HOUR('ANALISE AGENTE'!$D8),MINUTE('ANALISE AGENTE'!$D8),0),TIME(HOUR(VU5),MINUTE(VU5),0)=TIME(HOUR('ANALISE AGENTE'!$E8),MINUTE('ANALISE AGENTE'!$E8),0)),2,IF(OR(TIME(HOUR(VU5),MINUTE(VU5),0)=TIME(HOUR('ANALISE AGENTE'!$F8),MINUTE('ANALISE AGENTE'!$F8),0),TIME(HOUR(VU5),MINUTE(VU5),0)=TIME(HOUR('ANALISE AGENTE'!$G8),MINUTE('ANALISE AGENTE'!$G8),0)),3,IF(OR(TIME(HOUR(VU5),MINUTE(VU5),0)=TIME(HOUR('ANALISE AGENTE'!$H8),MINUTE('ANALISE AGENTE'!$H8),0),TIME(HOUR(VU5),MINUTE(VU5),0)=TIME(HOUR('ANALISE AGENTE'!$I8),MINUTE('ANALISE AGENTE'!$I8),0)),2,0))))</f>
        <v>0</v>
      </c>
      <c r="VV11" s="34">
        <f>IF(OR(TIME(HOUR(VV5),MINUTE(VV5),0)=TIME(HOUR('ANALISE AGENTE'!$C8),MINUTE('ANALISE AGENTE'!$C8),0),TIME(HOUR(VV5),MINUTE(VV5),0)=TIME(HOUR('ANALISE AGENTE'!$J8),MINUTE('ANALISE AGENTE'!$J8),0)),1,IF(OR(TIME(HOUR(VV5),MINUTE(VV5),0)=TIME(HOUR('ANALISE AGENTE'!$D8),MINUTE('ANALISE AGENTE'!$D8),0),TIME(HOUR(VV5),MINUTE(VV5),0)=TIME(HOUR('ANALISE AGENTE'!$E8),MINUTE('ANALISE AGENTE'!$E8),0)),2,IF(OR(TIME(HOUR(VV5),MINUTE(VV5),0)=TIME(HOUR('ANALISE AGENTE'!$F8),MINUTE('ANALISE AGENTE'!$F8),0),TIME(HOUR(VV5),MINUTE(VV5),0)=TIME(HOUR('ANALISE AGENTE'!$G8),MINUTE('ANALISE AGENTE'!$G8),0)),3,IF(OR(TIME(HOUR(VV5),MINUTE(VV5),0)=TIME(HOUR('ANALISE AGENTE'!$H8),MINUTE('ANALISE AGENTE'!$H8),0),TIME(HOUR(VV5),MINUTE(VV5),0)=TIME(HOUR('ANALISE AGENTE'!$I8),MINUTE('ANALISE AGENTE'!$I8),0)),2,0))))</f>
        <v>0</v>
      </c>
      <c r="VW11" s="34">
        <f>IF(OR(TIME(HOUR(VW5),MINUTE(VW5),0)=TIME(HOUR('ANALISE AGENTE'!$C8),MINUTE('ANALISE AGENTE'!$C8),0),TIME(HOUR(VW5),MINUTE(VW5),0)=TIME(HOUR('ANALISE AGENTE'!$J8),MINUTE('ANALISE AGENTE'!$J8),0)),1,IF(OR(TIME(HOUR(VW5),MINUTE(VW5),0)=TIME(HOUR('ANALISE AGENTE'!$D8),MINUTE('ANALISE AGENTE'!$D8),0),TIME(HOUR(VW5),MINUTE(VW5),0)=TIME(HOUR('ANALISE AGENTE'!$E8),MINUTE('ANALISE AGENTE'!$E8),0)),2,IF(OR(TIME(HOUR(VW5),MINUTE(VW5),0)=TIME(HOUR('ANALISE AGENTE'!$F8),MINUTE('ANALISE AGENTE'!$F8),0),TIME(HOUR(VW5),MINUTE(VW5),0)=TIME(HOUR('ANALISE AGENTE'!$G8),MINUTE('ANALISE AGENTE'!$G8),0)),3,IF(OR(TIME(HOUR(VW5),MINUTE(VW5),0)=TIME(HOUR('ANALISE AGENTE'!$H8),MINUTE('ANALISE AGENTE'!$H8),0),TIME(HOUR(VW5),MINUTE(VW5),0)=TIME(HOUR('ANALISE AGENTE'!$I8),MINUTE('ANALISE AGENTE'!$I8),0)),2,0))))</f>
        <v>0</v>
      </c>
      <c r="VX11" s="34">
        <f>IF(OR(TIME(HOUR(VX5),MINUTE(VX5),0)=TIME(HOUR('ANALISE AGENTE'!$C8),MINUTE('ANALISE AGENTE'!$C8),0),TIME(HOUR(VX5),MINUTE(VX5),0)=TIME(HOUR('ANALISE AGENTE'!$J8),MINUTE('ANALISE AGENTE'!$J8),0)),1,IF(OR(TIME(HOUR(VX5),MINUTE(VX5),0)=TIME(HOUR('ANALISE AGENTE'!$D8),MINUTE('ANALISE AGENTE'!$D8),0),TIME(HOUR(VX5),MINUTE(VX5),0)=TIME(HOUR('ANALISE AGENTE'!$E8),MINUTE('ANALISE AGENTE'!$E8),0)),2,IF(OR(TIME(HOUR(VX5),MINUTE(VX5),0)=TIME(HOUR('ANALISE AGENTE'!$F8),MINUTE('ANALISE AGENTE'!$F8),0),TIME(HOUR(VX5),MINUTE(VX5),0)=TIME(HOUR('ANALISE AGENTE'!$G8),MINUTE('ANALISE AGENTE'!$G8),0)),3,IF(OR(TIME(HOUR(VX5),MINUTE(VX5),0)=TIME(HOUR('ANALISE AGENTE'!$H8),MINUTE('ANALISE AGENTE'!$H8),0),TIME(HOUR(VX5),MINUTE(VX5),0)=TIME(HOUR('ANALISE AGENTE'!$I8),MINUTE('ANALISE AGENTE'!$I8),0)),2,0))))</f>
        <v>0</v>
      </c>
      <c r="VY11" s="34">
        <f>IF(OR(TIME(HOUR(VY5),MINUTE(VY5),0)=TIME(HOUR('ANALISE AGENTE'!$C8),MINUTE('ANALISE AGENTE'!$C8),0),TIME(HOUR(VY5),MINUTE(VY5),0)=TIME(HOUR('ANALISE AGENTE'!$J8),MINUTE('ANALISE AGENTE'!$J8),0)),1,IF(OR(TIME(HOUR(VY5),MINUTE(VY5),0)=TIME(HOUR('ANALISE AGENTE'!$D8),MINUTE('ANALISE AGENTE'!$D8),0),TIME(HOUR(VY5),MINUTE(VY5),0)=TIME(HOUR('ANALISE AGENTE'!$E8),MINUTE('ANALISE AGENTE'!$E8),0)),2,IF(OR(TIME(HOUR(VY5),MINUTE(VY5),0)=TIME(HOUR('ANALISE AGENTE'!$F8),MINUTE('ANALISE AGENTE'!$F8),0),TIME(HOUR(VY5),MINUTE(VY5),0)=TIME(HOUR('ANALISE AGENTE'!$G8),MINUTE('ANALISE AGENTE'!$G8),0)),3,IF(OR(TIME(HOUR(VY5),MINUTE(VY5),0)=TIME(HOUR('ANALISE AGENTE'!$H8),MINUTE('ANALISE AGENTE'!$H8),0),TIME(HOUR(VY5),MINUTE(VY5),0)=TIME(HOUR('ANALISE AGENTE'!$I8),MINUTE('ANALISE AGENTE'!$I8),0)),2,0))))</f>
        <v>0</v>
      </c>
      <c r="VZ11" s="34">
        <f>IF(OR(TIME(HOUR(VZ5),MINUTE(VZ5),0)=TIME(HOUR('ANALISE AGENTE'!$C8),MINUTE('ANALISE AGENTE'!$C8),0),TIME(HOUR(VZ5),MINUTE(VZ5),0)=TIME(HOUR('ANALISE AGENTE'!$J8),MINUTE('ANALISE AGENTE'!$J8),0)),1,IF(OR(TIME(HOUR(VZ5),MINUTE(VZ5),0)=TIME(HOUR('ANALISE AGENTE'!$D8),MINUTE('ANALISE AGENTE'!$D8),0),TIME(HOUR(VZ5),MINUTE(VZ5),0)=TIME(HOUR('ANALISE AGENTE'!$E8),MINUTE('ANALISE AGENTE'!$E8),0)),2,IF(OR(TIME(HOUR(VZ5),MINUTE(VZ5),0)=TIME(HOUR('ANALISE AGENTE'!$F8),MINUTE('ANALISE AGENTE'!$F8),0),TIME(HOUR(VZ5),MINUTE(VZ5),0)=TIME(HOUR('ANALISE AGENTE'!$G8),MINUTE('ANALISE AGENTE'!$G8),0)),3,IF(OR(TIME(HOUR(VZ5),MINUTE(VZ5),0)=TIME(HOUR('ANALISE AGENTE'!$H8),MINUTE('ANALISE AGENTE'!$H8),0),TIME(HOUR(VZ5),MINUTE(VZ5),0)=TIME(HOUR('ANALISE AGENTE'!$I8),MINUTE('ANALISE AGENTE'!$I8),0)),2,0))))</f>
        <v>0</v>
      </c>
      <c r="WA11" s="34">
        <f>IF(OR(TIME(HOUR(WA5),MINUTE(WA5),0)=TIME(HOUR('ANALISE AGENTE'!$C8),MINUTE('ANALISE AGENTE'!$C8),0),TIME(HOUR(WA5),MINUTE(WA5),0)=TIME(HOUR('ANALISE AGENTE'!$J8),MINUTE('ANALISE AGENTE'!$J8),0)),1,IF(OR(TIME(HOUR(WA5),MINUTE(WA5),0)=TIME(HOUR('ANALISE AGENTE'!$D8),MINUTE('ANALISE AGENTE'!$D8),0),TIME(HOUR(WA5),MINUTE(WA5),0)=TIME(HOUR('ANALISE AGENTE'!$E8),MINUTE('ANALISE AGENTE'!$E8),0)),2,IF(OR(TIME(HOUR(WA5),MINUTE(WA5),0)=TIME(HOUR('ANALISE AGENTE'!$F8),MINUTE('ANALISE AGENTE'!$F8),0),TIME(HOUR(WA5),MINUTE(WA5),0)=TIME(HOUR('ANALISE AGENTE'!$G8),MINUTE('ANALISE AGENTE'!$G8),0)),3,IF(OR(TIME(HOUR(WA5),MINUTE(WA5),0)=TIME(HOUR('ANALISE AGENTE'!$H8),MINUTE('ANALISE AGENTE'!$H8),0),TIME(HOUR(WA5),MINUTE(WA5),0)=TIME(HOUR('ANALISE AGENTE'!$I8),MINUTE('ANALISE AGENTE'!$I8),0)),2,0))))</f>
        <v>0</v>
      </c>
      <c r="WB11" s="34">
        <f>IF(OR(TIME(HOUR(WB5),MINUTE(WB5),0)=TIME(HOUR('ANALISE AGENTE'!$C8),MINUTE('ANALISE AGENTE'!$C8),0),TIME(HOUR(WB5),MINUTE(WB5),0)=TIME(HOUR('ANALISE AGENTE'!$J8),MINUTE('ANALISE AGENTE'!$J8),0)),1,IF(OR(TIME(HOUR(WB5),MINUTE(WB5),0)=TIME(HOUR('ANALISE AGENTE'!$D8),MINUTE('ANALISE AGENTE'!$D8),0),TIME(HOUR(WB5),MINUTE(WB5),0)=TIME(HOUR('ANALISE AGENTE'!$E8),MINUTE('ANALISE AGENTE'!$E8),0)),2,IF(OR(TIME(HOUR(WB5),MINUTE(WB5),0)=TIME(HOUR('ANALISE AGENTE'!$F8),MINUTE('ANALISE AGENTE'!$F8),0),TIME(HOUR(WB5),MINUTE(WB5),0)=TIME(HOUR('ANALISE AGENTE'!$G8),MINUTE('ANALISE AGENTE'!$G8),0)),3,IF(OR(TIME(HOUR(WB5),MINUTE(WB5),0)=TIME(HOUR('ANALISE AGENTE'!$H8),MINUTE('ANALISE AGENTE'!$H8),0),TIME(HOUR(WB5),MINUTE(WB5),0)=TIME(HOUR('ANALISE AGENTE'!$I8),MINUTE('ANALISE AGENTE'!$I8),0)),2,0))))</f>
        <v>0</v>
      </c>
      <c r="WC11" s="34">
        <f>IF(OR(TIME(HOUR(WC5),MINUTE(WC5),0)=TIME(HOUR('ANALISE AGENTE'!$C8),MINUTE('ANALISE AGENTE'!$C8),0),TIME(HOUR(WC5),MINUTE(WC5),0)=TIME(HOUR('ANALISE AGENTE'!$J8),MINUTE('ANALISE AGENTE'!$J8),0)),1,IF(OR(TIME(HOUR(WC5),MINUTE(WC5),0)=TIME(HOUR('ANALISE AGENTE'!$D8),MINUTE('ANALISE AGENTE'!$D8),0),TIME(HOUR(WC5),MINUTE(WC5),0)=TIME(HOUR('ANALISE AGENTE'!$E8),MINUTE('ANALISE AGENTE'!$E8),0)),2,IF(OR(TIME(HOUR(WC5),MINUTE(WC5),0)=TIME(HOUR('ANALISE AGENTE'!$F8),MINUTE('ANALISE AGENTE'!$F8),0),TIME(HOUR(WC5),MINUTE(WC5),0)=TIME(HOUR('ANALISE AGENTE'!$G8),MINUTE('ANALISE AGENTE'!$G8),0)),3,IF(OR(TIME(HOUR(WC5),MINUTE(WC5),0)=TIME(HOUR('ANALISE AGENTE'!$H8),MINUTE('ANALISE AGENTE'!$H8),0),TIME(HOUR(WC5),MINUTE(WC5),0)=TIME(HOUR('ANALISE AGENTE'!$I8),MINUTE('ANALISE AGENTE'!$I8),0)),2,0))))</f>
        <v>0</v>
      </c>
      <c r="WD11" s="34">
        <f>IF(OR(TIME(HOUR(WD5),MINUTE(WD5),0)=TIME(HOUR('ANALISE AGENTE'!$C8),MINUTE('ANALISE AGENTE'!$C8),0),TIME(HOUR(WD5),MINUTE(WD5),0)=TIME(HOUR('ANALISE AGENTE'!$J8),MINUTE('ANALISE AGENTE'!$J8),0)),1,IF(OR(TIME(HOUR(WD5),MINUTE(WD5),0)=TIME(HOUR('ANALISE AGENTE'!$D8),MINUTE('ANALISE AGENTE'!$D8),0),TIME(HOUR(WD5),MINUTE(WD5),0)=TIME(HOUR('ANALISE AGENTE'!$E8),MINUTE('ANALISE AGENTE'!$E8),0)),2,IF(OR(TIME(HOUR(WD5),MINUTE(WD5),0)=TIME(HOUR('ANALISE AGENTE'!$F8),MINUTE('ANALISE AGENTE'!$F8),0),TIME(HOUR(WD5),MINUTE(WD5),0)=TIME(HOUR('ANALISE AGENTE'!$G8),MINUTE('ANALISE AGENTE'!$G8),0)),3,IF(OR(TIME(HOUR(WD5),MINUTE(WD5),0)=TIME(HOUR('ANALISE AGENTE'!$H8),MINUTE('ANALISE AGENTE'!$H8),0),TIME(HOUR(WD5),MINUTE(WD5),0)=TIME(HOUR('ANALISE AGENTE'!$I8),MINUTE('ANALISE AGENTE'!$I8),0)),2,0))))</f>
        <v>0</v>
      </c>
      <c r="WE11" s="34">
        <f>IF(OR(TIME(HOUR(WE5),MINUTE(WE5),0)=TIME(HOUR('ANALISE AGENTE'!$C8),MINUTE('ANALISE AGENTE'!$C8),0),TIME(HOUR(WE5),MINUTE(WE5),0)=TIME(HOUR('ANALISE AGENTE'!$J8),MINUTE('ANALISE AGENTE'!$J8),0)),1,IF(OR(TIME(HOUR(WE5),MINUTE(WE5),0)=TIME(HOUR('ANALISE AGENTE'!$D8),MINUTE('ANALISE AGENTE'!$D8),0),TIME(HOUR(WE5),MINUTE(WE5),0)=TIME(HOUR('ANALISE AGENTE'!$E8),MINUTE('ANALISE AGENTE'!$E8),0)),2,IF(OR(TIME(HOUR(WE5),MINUTE(WE5),0)=TIME(HOUR('ANALISE AGENTE'!$F8),MINUTE('ANALISE AGENTE'!$F8),0),TIME(HOUR(WE5),MINUTE(WE5),0)=TIME(HOUR('ANALISE AGENTE'!$G8),MINUTE('ANALISE AGENTE'!$G8),0)),3,IF(OR(TIME(HOUR(WE5),MINUTE(WE5),0)=TIME(HOUR('ANALISE AGENTE'!$H8),MINUTE('ANALISE AGENTE'!$H8),0),TIME(HOUR(WE5),MINUTE(WE5),0)=TIME(HOUR('ANALISE AGENTE'!$I8),MINUTE('ANALISE AGENTE'!$I8),0)),2,0))))</f>
        <v>0</v>
      </c>
      <c r="WF11" s="34">
        <f>IF(OR(TIME(HOUR(WF5),MINUTE(WF5),0)=TIME(HOUR('ANALISE AGENTE'!$C8),MINUTE('ANALISE AGENTE'!$C8),0),TIME(HOUR(WF5),MINUTE(WF5),0)=TIME(HOUR('ANALISE AGENTE'!$J8),MINUTE('ANALISE AGENTE'!$J8),0)),1,IF(OR(TIME(HOUR(WF5),MINUTE(WF5),0)=TIME(HOUR('ANALISE AGENTE'!$D8),MINUTE('ANALISE AGENTE'!$D8),0),TIME(HOUR(WF5),MINUTE(WF5),0)=TIME(HOUR('ANALISE AGENTE'!$E8),MINUTE('ANALISE AGENTE'!$E8),0)),2,IF(OR(TIME(HOUR(WF5),MINUTE(WF5),0)=TIME(HOUR('ANALISE AGENTE'!$F8),MINUTE('ANALISE AGENTE'!$F8),0),TIME(HOUR(WF5),MINUTE(WF5),0)=TIME(HOUR('ANALISE AGENTE'!$G8),MINUTE('ANALISE AGENTE'!$G8),0)),3,IF(OR(TIME(HOUR(WF5),MINUTE(WF5),0)=TIME(HOUR('ANALISE AGENTE'!$H8),MINUTE('ANALISE AGENTE'!$H8),0),TIME(HOUR(WF5),MINUTE(WF5),0)=TIME(HOUR('ANALISE AGENTE'!$I8),MINUTE('ANALISE AGENTE'!$I8),0)),2,0))))</f>
        <v>0</v>
      </c>
      <c r="WG11" s="34">
        <f>IF(OR(TIME(HOUR(WG5),MINUTE(WG5),0)=TIME(HOUR('ANALISE AGENTE'!$C8),MINUTE('ANALISE AGENTE'!$C8),0),TIME(HOUR(WG5),MINUTE(WG5),0)=TIME(HOUR('ANALISE AGENTE'!$J8),MINUTE('ANALISE AGENTE'!$J8),0)),1,IF(OR(TIME(HOUR(WG5),MINUTE(WG5),0)=TIME(HOUR('ANALISE AGENTE'!$D8),MINUTE('ANALISE AGENTE'!$D8),0),TIME(HOUR(WG5),MINUTE(WG5),0)=TIME(HOUR('ANALISE AGENTE'!$E8),MINUTE('ANALISE AGENTE'!$E8),0)),2,IF(OR(TIME(HOUR(WG5),MINUTE(WG5),0)=TIME(HOUR('ANALISE AGENTE'!$F8),MINUTE('ANALISE AGENTE'!$F8),0),TIME(HOUR(WG5),MINUTE(WG5),0)=TIME(HOUR('ANALISE AGENTE'!$G8),MINUTE('ANALISE AGENTE'!$G8),0)),3,IF(OR(TIME(HOUR(WG5),MINUTE(WG5),0)=TIME(HOUR('ANALISE AGENTE'!$H8),MINUTE('ANALISE AGENTE'!$H8),0),TIME(HOUR(WG5),MINUTE(WG5),0)=TIME(HOUR('ANALISE AGENTE'!$I8),MINUTE('ANALISE AGENTE'!$I8),0)),2,0))))</f>
        <v>0</v>
      </c>
      <c r="WH11" s="34">
        <f>IF(OR(TIME(HOUR(WH5),MINUTE(WH5),0)=TIME(HOUR('ANALISE AGENTE'!$C8),MINUTE('ANALISE AGENTE'!$C8),0),TIME(HOUR(WH5),MINUTE(WH5),0)=TIME(HOUR('ANALISE AGENTE'!$J8),MINUTE('ANALISE AGENTE'!$J8),0)),1,IF(OR(TIME(HOUR(WH5),MINUTE(WH5),0)=TIME(HOUR('ANALISE AGENTE'!$D8),MINUTE('ANALISE AGENTE'!$D8),0),TIME(HOUR(WH5),MINUTE(WH5),0)=TIME(HOUR('ANALISE AGENTE'!$E8),MINUTE('ANALISE AGENTE'!$E8),0)),2,IF(OR(TIME(HOUR(WH5),MINUTE(WH5),0)=TIME(HOUR('ANALISE AGENTE'!$F8),MINUTE('ANALISE AGENTE'!$F8),0),TIME(HOUR(WH5),MINUTE(WH5),0)=TIME(HOUR('ANALISE AGENTE'!$G8),MINUTE('ANALISE AGENTE'!$G8),0)),3,IF(OR(TIME(HOUR(WH5),MINUTE(WH5),0)=TIME(HOUR('ANALISE AGENTE'!$H8),MINUTE('ANALISE AGENTE'!$H8),0),TIME(HOUR(WH5),MINUTE(WH5),0)=TIME(HOUR('ANALISE AGENTE'!$I8),MINUTE('ANALISE AGENTE'!$I8),0)),2,0))))</f>
        <v>0</v>
      </c>
      <c r="WI11" s="34">
        <f>IF(OR(TIME(HOUR(WI5),MINUTE(WI5),0)=TIME(HOUR('ANALISE AGENTE'!$C8),MINUTE('ANALISE AGENTE'!$C8),0),TIME(HOUR(WI5),MINUTE(WI5),0)=TIME(HOUR('ANALISE AGENTE'!$J8),MINUTE('ANALISE AGENTE'!$J8),0)),1,IF(OR(TIME(HOUR(WI5),MINUTE(WI5),0)=TIME(HOUR('ANALISE AGENTE'!$D8),MINUTE('ANALISE AGENTE'!$D8),0),TIME(HOUR(WI5),MINUTE(WI5),0)=TIME(HOUR('ANALISE AGENTE'!$E8),MINUTE('ANALISE AGENTE'!$E8),0)),2,IF(OR(TIME(HOUR(WI5),MINUTE(WI5),0)=TIME(HOUR('ANALISE AGENTE'!$F8),MINUTE('ANALISE AGENTE'!$F8),0),TIME(HOUR(WI5),MINUTE(WI5),0)=TIME(HOUR('ANALISE AGENTE'!$G8),MINUTE('ANALISE AGENTE'!$G8),0)),3,IF(OR(TIME(HOUR(WI5),MINUTE(WI5),0)=TIME(HOUR('ANALISE AGENTE'!$H8),MINUTE('ANALISE AGENTE'!$H8),0),TIME(HOUR(WI5),MINUTE(WI5),0)=TIME(HOUR('ANALISE AGENTE'!$I8),MINUTE('ANALISE AGENTE'!$I8),0)),2,0))))</f>
        <v>0</v>
      </c>
      <c r="WJ11" s="34">
        <f>IF(OR(TIME(HOUR(WJ5),MINUTE(WJ5),0)=TIME(HOUR('ANALISE AGENTE'!$C8),MINUTE('ANALISE AGENTE'!$C8),0),TIME(HOUR(WJ5),MINUTE(WJ5),0)=TIME(HOUR('ANALISE AGENTE'!$J8),MINUTE('ANALISE AGENTE'!$J8),0)),1,IF(OR(TIME(HOUR(WJ5),MINUTE(WJ5),0)=TIME(HOUR('ANALISE AGENTE'!$D8),MINUTE('ANALISE AGENTE'!$D8),0),TIME(HOUR(WJ5),MINUTE(WJ5),0)=TIME(HOUR('ANALISE AGENTE'!$E8),MINUTE('ANALISE AGENTE'!$E8),0)),2,IF(OR(TIME(HOUR(WJ5),MINUTE(WJ5),0)=TIME(HOUR('ANALISE AGENTE'!$F8),MINUTE('ANALISE AGENTE'!$F8),0),TIME(HOUR(WJ5),MINUTE(WJ5),0)=TIME(HOUR('ANALISE AGENTE'!$G8),MINUTE('ANALISE AGENTE'!$G8),0)),3,IF(OR(TIME(HOUR(WJ5),MINUTE(WJ5),0)=TIME(HOUR('ANALISE AGENTE'!$H8),MINUTE('ANALISE AGENTE'!$H8),0),TIME(HOUR(WJ5),MINUTE(WJ5),0)=TIME(HOUR('ANALISE AGENTE'!$I8),MINUTE('ANALISE AGENTE'!$I8),0)),2,0))))</f>
        <v>0</v>
      </c>
      <c r="WK11" s="34">
        <f>IF(OR(TIME(HOUR(WK5),MINUTE(WK5),0)=TIME(HOUR('ANALISE AGENTE'!$C8),MINUTE('ANALISE AGENTE'!$C8),0),TIME(HOUR(WK5),MINUTE(WK5),0)=TIME(HOUR('ANALISE AGENTE'!$J8),MINUTE('ANALISE AGENTE'!$J8),0)),1,IF(OR(TIME(HOUR(WK5),MINUTE(WK5),0)=TIME(HOUR('ANALISE AGENTE'!$D8),MINUTE('ANALISE AGENTE'!$D8),0),TIME(HOUR(WK5),MINUTE(WK5),0)=TIME(HOUR('ANALISE AGENTE'!$E8),MINUTE('ANALISE AGENTE'!$E8),0)),2,IF(OR(TIME(HOUR(WK5),MINUTE(WK5),0)=TIME(HOUR('ANALISE AGENTE'!$F8),MINUTE('ANALISE AGENTE'!$F8),0),TIME(HOUR(WK5),MINUTE(WK5),0)=TIME(HOUR('ANALISE AGENTE'!$G8),MINUTE('ANALISE AGENTE'!$G8),0)),3,IF(OR(TIME(HOUR(WK5),MINUTE(WK5),0)=TIME(HOUR('ANALISE AGENTE'!$H8),MINUTE('ANALISE AGENTE'!$H8),0),TIME(HOUR(WK5),MINUTE(WK5),0)=TIME(HOUR('ANALISE AGENTE'!$I8),MINUTE('ANALISE AGENTE'!$I8),0)),2,0))))</f>
        <v>0</v>
      </c>
      <c r="WL11" s="34">
        <f>IF(OR(TIME(HOUR(WL5),MINUTE(WL5),0)=TIME(HOUR('ANALISE AGENTE'!$C8),MINUTE('ANALISE AGENTE'!$C8),0),TIME(HOUR(WL5),MINUTE(WL5),0)=TIME(HOUR('ANALISE AGENTE'!$J8),MINUTE('ANALISE AGENTE'!$J8),0)),1,IF(OR(TIME(HOUR(WL5),MINUTE(WL5),0)=TIME(HOUR('ANALISE AGENTE'!$D8),MINUTE('ANALISE AGENTE'!$D8),0),TIME(HOUR(WL5),MINUTE(WL5),0)=TIME(HOUR('ANALISE AGENTE'!$E8),MINUTE('ANALISE AGENTE'!$E8),0)),2,IF(OR(TIME(HOUR(WL5),MINUTE(WL5),0)=TIME(HOUR('ANALISE AGENTE'!$F8),MINUTE('ANALISE AGENTE'!$F8),0),TIME(HOUR(WL5),MINUTE(WL5),0)=TIME(HOUR('ANALISE AGENTE'!$G8),MINUTE('ANALISE AGENTE'!$G8),0)),3,IF(OR(TIME(HOUR(WL5),MINUTE(WL5),0)=TIME(HOUR('ANALISE AGENTE'!$H8),MINUTE('ANALISE AGENTE'!$H8),0),TIME(HOUR(WL5),MINUTE(WL5),0)=TIME(HOUR('ANALISE AGENTE'!$I8),MINUTE('ANALISE AGENTE'!$I8),0)),2,0))))</f>
        <v>0</v>
      </c>
      <c r="WM11" s="34">
        <f>IF(OR(TIME(HOUR(WM5),MINUTE(WM5),0)=TIME(HOUR('ANALISE AGENTE'!$C8),MINUTE('ANALISE AGENTE'!$C8),0),TIME(HOUR(WM5),MINUTE(WM5),0)=TIME(HOUR('ANALISE AGENTE'!$J8),MINUTE('ANALISE AGENTE'!$J8),0)),1,IF(OR(TIME(HOUR(WM5),MINUTE(WM5),0)=TIME(HOUR('ANALISE AGENTE'!$D8),MINUTE('ANALISE AGENTE'!$D8),0),TIME(HOUR(WM5),MINUTE(WM5),0)=TIME(HOUR('ANALISE AGENTE'!$E8),MINUTE('ANALISE AGENTE'!$E8),0)),2,IF(OR(TIME(HOUR(WM5),MINUTE(WM5),0)=TIME(HOUR('ANALISE AGENTE'!$F8),MINUTE('ANALISE AGENTE'!$F8),0),TIME(HOUR(WM5),MINUTE(WM5),0)=TIME(HOUR('ANALISE AGENTE'!$G8),MINUTE('ANALISE AGENTE'!$G8),0)),3,IF(OR(TIME(HOUR(WM5),MINUTE(WM5),0)=TIME(HOUR('ANALISE AGENTE'!$H8),MINUTE('ANALISE AGENTE'!$H8),0),TIME(HOUR(WM5),MINUTE(WM5),0)=TIME(HOUR('ANALISE AGENTE'!$I8),MINUTE('ANALISE AGENTE'!$I8),0)),2,0))))</f>
        <v>0</v>
      </c>
      <c r="WN11" s="34">
        <f>IF(OR(TIME(HOUR(WN5),MINUTE(WN5),0)=TIME(HOUR('ANALISE AGENTE'!$C8),MINUTE('ANALISE AGENTE'!$C8),0),TIME(HOUR(WN5),MINUTE(WN5),0)=TIME(HOUR('ANALISE AGENTE'!$J8),MINUTE('ANALISE AGENTE'!$J8),0)),1,IF(OR(TIME(HOUR(WN5),MINUTE(WN5),0)=TIME(HOUR('ANALISE AGENTE'!$D8),MINUTE('ANALISE AGENTE'!$D8),0),TIME(HOUR(WN5),MINUTE(WN5),0)=TIME(HOUR('ANALISE AGENTE'!$E8),MINUTE('ANALISE AGENTE'!$E8),0)),2,IF(OR(TIME(HOUR(WN5),MINUTE(WN5),0)=TIME(HOUR('ANALISE AGENTE'!$F8),MINUTE('ANALISE AGENTE'!$F8),0),TIME(HOUR(WN5),MINUTE(WN5),0)=TIME(HOUR('ANALISE AGENTE'!$G8),MINUTE('ANALISE AGENTE'!$G8),0)),3,IF(OR(TIME(HOUR(WN5),MINUTE(WN5),0)=TIME(HOUR('ANALISE AGENTE'!$H8),MINUTE('ANALISE AGENTE'!$H8),0),TIME(HOUR(WN5),MINUTE(WN5),0)=TIME(HOUR('ANALISE AGENTE'!$I8),MINUTE('ANALISE AGENTE'!$I8),0)),2,0))))</f>
        <v>0</v>
      </c>
      <c r="WO11" s="34">
        <f>IF(OR(TIME(HOUR(WO5),MINUTE(WO5),0)=TIME(HOUR('ANALISE AGENTE'!$C8),MINUTE('ANALISE AGENTE'!$C8),0),TIME(HOUR(WO5),MINUTE(WO5),0)=TIME(HOUR('ANALISE AGENTE'!$J8),MINUTE('ANALISE AGENTE'!$J8),0)),1,IF(OR(TIME(HOUR(WO5),MINUTE(WO5),0)=TIME(HOUR('ANALISE AGENTE'!$D8),MINUTE('ANALISE AGENTE'!$D8),0),TIME(HOUR(WO5),MINUTE(WO5),0)=TIME(HOUR('ANALISE AGENTE'!$E8),MINUTE('ANALISE AGENTE'!$E8),0)),2,IF(OR(TIME(HOUR(WO5),MINUTE(WO5),0)=TIME(HOUR('ANALISE AGENTE'!$F8),MINUTE('ANALISE AGENTE'!$F8),0),TIME(HOUR(WO5),MINUTE(WO5),0)=TIME(HOUR('ANALISE AGENTE'!$G8),MINUTE('ANALISE AGENTE'!$G8),0)),3,IF(OR(TIME(HOUR(WO5),MINUTE(WO5),0)=TIME(HOUR('ANALISE AGENTE'!$H8),MINUTE('ANALISE AGENTE'!$H8),0),TIME(HOUR(WO5),MINUTE(WO5),0)=TIME(HOUR('ANALISE AGENTE'!$I8),MINUTE('ANALISE AGENTE'!$I8),0)),2,0))))</f>
        <v>0</v>
      </c>
      <c r="WP11" s="34">
        <f>IF(OR(TIME(HOUR(WP5),MINUTE(WP5),0)=TIME(HOUR('ANALISE AGENTE'!$C8),MINUTE('ANALISE AGENTE'!$C8),0),TIME(HOUR(WP5),MINUTE(WP5),0)=TIME(HOUR('ANALISE AGENTE'!$J8),MINUTE('ANALISE AGENTE'!$J8),0)),1,IF(OR(TIME(HOUR(WP5),MINUTE(WP5),0)=TIME(HOUR('ANALISE AGENTE'!$D8),MINUTE('ANALISE AGENTE'!$D8),0),TIME(HOUR(WP5),MINUTE(WP5),0)=TIME(HOUR('ANALISE AGENTE'!$E8),MINUTE('ANALISE AGENTE'!$E8),0)),2,IF(OR(TIME(HOUR(WP5),MINUTE(WP5),0)=TIME(HOUR('ANALISE AGENTE'!$F8),MINUTE('ANALISE AGENTE'!$F8),0),TIME(HOUR(WP5),MINUTE(WP5),0)=TIME(HOUR('ANALISE AGENTE'!$G8),MINUTE('ANALISE AGENTE'!$G8),0)),3,IF(OR(TIME(HOUR(WP5),MINUTE(WP5),0)=TIME(HOUR('ANALISE AGENTE'!$H8),MINUTE('ANALISE AGENTE'!$H8),0),TIME(HOUR(WP5),MINUTE(WP5),0)=TIME(HOUR('ANALISE AGENTE'!$I8),MINUTE('ANALISE AGENTE'!$I8),0)),2,0))))</f>
        <v>0</v>
      </c>
      <c r="WQ11" s="34">
        <f>IF(OR(TIME(HOUR(WQ5),MINUTE(WQ5),0)=TIME(HOUR('ANALISE AGENTE'!$C8),MINUTE('ANALISE AGENTE'!$C8),0),TIME(HOUR(WQ5),MINUTE(WQ5),0)=TIME(HOUR('ANALISE AGENTE'!$J8),MINUTE('ANALISE AGENTE'!$J8),0)),1,IF(OR(TIME(HOUR(WQ5),MINUTE(WQ5),0)=TIME(HOUR('ANALISE AGENTE'!$D8),MINUTE('ANALISE AGENTE'!$D8),0),TIME(HOUR(WQ5),MINUTE(WQ5),0)=TIME(HOUR('ANALISE AGENTE'!$E8),MINUTE('ANALISE AGENTE'!$E8),0)),2,IF(OR(TIME(HOUR(WQ5),MINUTE(WQ5),0)=TIME(HOUR('ANALISE AGENTE'!$F8),MINUTE('ANALISE AGENTE'!$F8),0),TIME(HOUR(WQ5),MINUTE(WQ5),0)=TIME(HOUR('ANALISE AGENTE'!$G8),MINUTE('ANALISE AGENTE'!$G8),0)),3,IF(OR(TIME(HOUR(WQ5),MINUTE(WQ5),0)=TIME(HOUR('ANALISE AGENTE'!$H8),MINUTE('ANALISE AGENTE'!$H8),0),TIME(HOUR(WQ5),MINUTE(WQ5),0)=TIME(HOUR('ANALISE AGENTE'!$I8),MINUTE('ANALISE AGENTE'!$I8),0)),2,0))))</f>
        <v>0</v>
      </c>
      <c r="WR11" s="34">
        <f>IF(OR(TIME(HOUR(WR5),MINUTE(WR5),0)=TIME(HOUR('ANALISE AGENTE'!$C8),MINUTE('ANALISE AGENTE'!$C8),0),TIME(HOUR(WR5),MINUTE(WR5),0)=TIME(HOUR('ANALISE AGENTE'!$J8),MINUTE('ANALISE AGENTE'!$J8),0)),1,IF(OR(TIME(HOUR(WR5),MINUTE(WR5),0)=TIME(HOUR('ANALISE AGENTE'!$D8),MINUTE('ANALISE AGENTE'!$D8),0),TIME(HOUR(WR5),MINUTE(WR5),0)=TIME(HOUR('ANALISE AGENTE'!$E8),MINUTE('ANALISE AGENTE'!$E8),0)),2,IF(OR(TIME(HOUR(WR5),MINUTE(WR5),0)=TIME(HOUR('ANALISE AGENTE'!$F8),MINUTE('ANALISE AGENTE'!$F8),0),TIME(HOUR(WR5),MINUTE(WR5),0)=TIME(HOUR('ANALISE AGENTE'!$G8),MINUTE('ANALISE AGENTE'!$G8),0)),3,IF(OR(TIME(HOUR(WR5),MINUTE(WR5),0)=TIME(HOUR('ANALISE AGENTE'!$H8),MINUTE('ANALISE AGENTE'!$H8),0),TIME(HOUR(WR5),MINUTE(WR5),0)=TIME(HOUR('ANALISE AGENTE'!$I8),MINUTE('ANALISE AGENTE'!$I8),0)),2,0))))</f>
        <v>0</v>
      </c>
      <c r="WS11" s="34">
        <f>IF(OR(TIME(HOUR(WS5),MINUTE(WS5),0)=TIME(HOUR('ANALISE AGENTE'!$C8),MINUTE('ANALISE AGENTE'!$C8),0),TIME(HOUR(WS5),MINUTE(WS5),0)=TIME(HOUR('ANALISE AGENTE'!$J8),MINUTE('ANALISE AGENTE'!$J8),0)),1,IF(OR(TIME(HOUR(WS5),MINUTE(WS5),0)=TIME(HOUR('ANALISE AGENTE'!$D8),MINUTE('ANALISE AGENTE'!$D8),0),TIME(HOUR(WS5),MINUTE(WS5),0)=TIME(HOUR('ANALISE AGENTE'!$E8),MINUTE('ANALISE AGENTE'!$E8),0)),2,IF(OR(TIME(HOUR(WS5),MINUTE(WS5),0)=TIME(HOUR('ANALISE AGENTE'!$F8),MINUTE('ANALISE AGENTE'!$F8),0),TIME(HOUR(WS5),MINUTE(WS5),0)=TIME(HOUR('ANALISE AGENTE'!$G8),MINUTE('ANALISE AGENTE'!$G8),0)),3,IF(OR(TIME(HOUR(WS5),MINUTE(WS5),0)=TIME(HOUR('ANALISE AGENTE'!$H8),MINUTE('ANALISE AGENTE'!$H8),0),TIME(HOUR(WS5),MINUTE(WS5),0)=TIME(HOUR('ANALISE AGENTE'!$I8),MINUTE('ANALISE AGENTE'!$I8),0)),2,0))))</f>
        <v>0</v>
      </c>
      <c r="WT11" s="34">
        <f>IF(OR(TIME(HOUR(WT5),MINUTE(WT5),0)=TIME(HOUR('ANALISE AGENTE'!$C8),MINUTE('ANALISE AGENTE'!$C8),0),TIME(HOUR(WT5),MINUTE(WT5),0)=TIME(HOUR('ANALISE AGENTE'!$J8),MINUTE('ANALISE AGENTE'!$J8),0)),1,IF(OR(TIME(HOUR(WT5),MINUTE(WT5),0)=TIME(HOUR('ANALISE AGENTE'!$D8),MINUTE('ANALISE AGENTE'!$D8),0),TIME(HOUR(WT5),MINUTE(WT5),0)=TIME(HOUR('ANALISE AGENTE'!$E8),MINUTE('ANALISE AGENTE'!$E8),0)),2,IF(OR(TIME(HOUR(WT5),MINUTE(WT5),0)=TIME(HOUR('ANALISE AGENTE'!$F8),MINUTE('ANALISE AGENTE'!$F8),0),TIME(HOUR(WT5),MINUTE(WT5),0)=TIME(HOUR('ANALISE AGENTE'!$G8),MINUTE('ANALISE AGENTE'!$G8),0)),3,IF(OR(TIME(HOUR(WT5),MINUTE(WT5),0)=TIME(HOUR('ANALISE AGENTE'!$H8),MINUTE('ANALISE AGENTE'!$H8),0),TIME(HOUR(WT5),MINUTE(WT5),0)=TIME(HOUR('ANALISE AGENTE'!$I8),MINUTE('ANALISE AGENTE'!$I8),0)),2,0))))</f>
        <v>0</v>
      </c>
      <c r="WU11" s="34">
        <f>IF(OR(TIME(HOUR(WU5),MINUTE(WU5),0)=TIME(HOUR('ANALISE AGENTE'!$C8),MINUTE('ANALISE AGENTE'!$C8),0),TIME(HOUR(WU5),MINUTE(WU5),0)=TIME(HOUR('ANALISE AGENTE'!$J8),MINUTE('ANALISE AGENTE'!$J8),0)),1,IF(OR(TIME(HOUR(WU5),MINUTE(WU5),0)=TIME(HOUR('ANALISE AGENTE'!$D8),MINUTE('ANALISE AGENTE'!$D8),0),TIME(HOUR(WU5),MINUTE(WU5),0)=TIME(HOUR('ANALISE AGENTE'!$E8),MINUTE('ANALISE AGENTE'!$E8),0)),2,IF(OR(TIME(HOUR(WU5),MINUTE(WU5),0)=TIME(HOUR('ANALISE AGENTE'!$F8),MINUTE('ANALISE AGENTE'!$F8),0),TIME(HOUR(WU5),MINUTE(WU5),0)=TIME(HOUR('ANALISE AGENTE'!$G8),MINUTE('ANALISE AGENTE'!$G8),0)),3,IF(OR(TIME(HOUR(WU5),MINUTE(WU5),0)=TIME(HOUR('ANALISE AGENTE'!$H8),MINUTE('ANALISE AGENTE'!$H8),0),TIME(HOUR(WU5),MINUTE(WU5),0)=TIME(HOUR('ANALISE AGENTE'!$I8),MINUTE('ANALISE AGENTE'!$I8),0)),2,0))))</f>
        <v>0</v>
      </c>
      <c r="WV11" s="34">
        <f>IF(OR(TIME(HOUR(WV5),MINUTE(WV5),0)=TIME(HOUR('ANALISE AGENTE'!$C8),MINUTE('ANALISE AGENTE'!$C8),0),TIME(HOUR(WV5),MINUTE(WV5),0)=TIME(HOUR('ANALISE AGENTE'!$J8),MINUTE('ANALISE AGENTE'!$J8),0)),1,IF(OR(TIME(HOUR(WV5),MINUTE(WV5),0)=TIME(HOUR('ANALISE AGENTE'!$D8),MINUTE('ANALISE AGENTE'!$D8),0),TIME(HOUR(WV5),MINUTE(WV5),0)=TIME(HOUR('ANALISE AGENTE'!$E8),MINUTE('ANALISE AGENTE'!$E8),0)),2,IF(OR(TIME(HOUR(WV5),MINUTE(WV5),0)=TIME(HOUR('ANALISE AGENTE'!$F8),MINUTE('ANALISE AGENTE'!$F8),0),TIME(HOUR(WV5),MINUTE(WV5),0)=TIME(HOUR('ANALISE AGENTE'!$G8),MINUTE('ANALISE AGENTE'!$G8),0)),3,IF(OR(TIME(HOUR(WV5),MINUTE(WV5),0)=TIME(HOUR('ANALISE AGENTE'!$H8),MINUTE('ANALISE AGENTE'!$H8),0),TIME(HOUR(WV5),MINUTE(WV5),0)=TIME(HOUR('ANALISE AGENTE'!$I8),MINUTE('ANALISE AGENTE'!$I8),0)),2,0))))</f>
        <v>0</v>
      </c>
      <c r="WW11" s="34">
        <f>IF(OR(TIME(HOUR(WW5),MINUTE(WW5),0)=TIME(HOUR('ANALISE AGENTE'!$C8),MINUTE('ANALISE AGENTE'!$C8),0),TIME(HOUR(WW5),MINUTE(WW5),0)=TIME(HOUR('ANALISE AGENTE'!$J8),MINUTE('ANALISE AGENTE'!$J8),0)),1,IF(OR(TIME(HOUR(WW5),MINUTE(WW5),0)=TIME(HOUR('ANALISE AGENTE'!$D8),MINUTE('ANALISE AGENTE'!$D8),0),TIME(HOUR(WW5),MINUTE(WW5),0)=TIME(HOUR('ANALISE AGENTE'!$E8),MINUTE('ANALISE AGENTE'!$E8),0)),2,IF(OR(TIME(HOUR(WW5),MINUTE(WW5),0)=TIME(HOUR('ANALISE AGENTE'!$F8),MINUTE('ANALISE AGENTE'!$F8),0),TIME(HOUR(WW5),MINUTE(WW5),0)=TIME(HOUR('ANALISE AGENTE'!$G8),MINUTE('ANALISE AGENTE'!$G8),0)),3,IF(OR(TIME(HOUR(WW5),MINUTE(WW5),0)=TIME(HOUR('ANALISE AGENTE'!$H8),MINUTE('ANALISE AGENTE'!$H8),0),TIME(HOUR(WW5),MINUTE(WW5),0)=TIME(HOUR('ANALISE AGENTE'!$I8),MINUTE('ANALISE AGENTE'!$I8),0)),2,0))))</f>
        <v>0</v>
      </c>
      <c r="WX11" s="34">
        <f>IF(OR(TIME(HOUR(WX5),MINUTE(WX5),0)=TIME(HOUR('ANALISE AGENTE'!$C8),MINUTE('ANALISE AGENTE'!$C8),0),TIME(HOUR(WX5),MINUTE(WX5),0)=TIME(HOUR('ANALISE AGENTE'!$J8),MINUTE('ANALISE AGENTE'!$J8),0)),1,IF(OR(TIME(HOUR(WX5),MINUTE(WX5),0)=TIME(HOUR('ANALISE AGENTE'!$D8),MINUTE('ANALISE AGENTE'!$D8),0),TIME(HOUR(WX5),MINUTE(WX5),0)=TIME(HOUR('ANALISE AGENTE'!$E8),MINUTE('ANALISE AGENTE'!$E8),0)),2,IF(OR(TIME(HOUR(WX5),MINUTE(WX5),0)=TIME(HOUR('ANALISE AGENTE'!$F8),MINUTE('ANALISE AGENTE'!$F8),0),TIME(HOUR(WX5),MINUTE(WX5),0)=TIME(HOUR('ANALISE AGENTE'!$G8),MINUTE('ANALISE AGENTE'!$G8),0)),3,IF(OR(TIME(HOUR(WX5),MINUTE(WX5),0)=TIME(HOUR('ANALISE AGENTE'!$H8),MINUTE('ANALISE AGENTE'!$H8),0),TIME(HOUR(WX5),MINUTE(WX5),0)=TIME(HOUR('ANALISE AGENTE'!$I8),MINUTE('ANALISE AGENTE'!$I8),0)),2,0))))</f>
        <v>0</v>
      </c>
      <c r="WY11" s="34">
        <f>IF(OR(TIME(HOUR(WY5),MINUTE(WY5),0)=TIME(HOUR('ANALISE AGENTE'!$C8),MINUTE('ANALISE AGENTE'!$C8),0),TIME(HOUR(WY5),MINUTE(WY5),0)=TIME(HOUR('ANALISE AGENTE'!$J8),MINUTE('ANALISE AGENTE'!$J8),0)),1,IF(OR(TIME(HOUR(WY5),MINUTE(WY5),0)=TIME(HOUR('ANALISE AGENTE'!$D8),MINUTE('ANALISE AGENTE'!$D8),0),TIME(HOUR(WY5),MINUTE(WY5),0)=TIME(HOUR('ANALISE AGENTE'!$E8),MINUTE('ANALISE AGENTE'!$E8),0)),2,IF(OR(TIME(HOUR(WY5),MINUTE(WY5),0)=TIME(HOUR('ANALISE AGENTE'!$F8),MINUTE('ANALISE AGENTE'!$F8),0),TIME(HOUR(WY5),MINUTE(WY5),0)=TIME(HOUR('ANALISE AGENTE'!$G8),MINUTE('ANALISE AGENTE'!$G8),0)),3,IF(OR(TIME(HOUR(WY5),MINUTE(WY5),0)=TIME(HOUR('ANALISE AGENTE'!$H8),MINUTE('ANALISE AGENTE'!$H8),0),TIME(HOUR(WY5),MINUTE(WY5),0)=TIME(HOUR('ANALISE AGENTE'!$I8),MINUTE('ANALISE AGENTE'!$I8),0)),2,0))))</f>
        <v>0</v>
      </c>
      <c r="WZ11" s="34">
        <f>IF(OR(TIME(HOUR(WZ5),MINUTE(WZ5),0)=TIME(HOUR('ANALISE AGENTE'!$C8),MINUTE('ANALISE AGENTE'!$C8),0),TIME(HOUR(WZ5),MINUTE(WZ5),0)=TIME(HOUR('ANALISE AGENTE'!$J8),MINUTE('ANALISE AGENTE'!$J8),0)),1,IF(OR(TIME(HOUR(WZ5),MINUTE(WZ5),0)=TIME(HOUR('ANALISE AGENTE'!$D8),MINUTE('ANALISE AGENTE'!$D8),0),TIME(HOUR(WZ5),MINUTE(WZ5),0)=TIME(HOUR('ANALISE AGENTE'!$E8),MINUTE('ANALISE AGENTE'!$E8),0)),2,IF(OR(TIME(HOUR(WZ5),MINUTE(WZ5),0)=TIME(HOUR('ANALISE AGENTE'!$F8),MINUTE('ANALISE AGENTE'!$F8),0),TIME(HOUR(WZ5),MINUTE(WZ5),0)=TIME(HOUR('ANALISE AGENTE'!$G8),MINUTE('ANALISE AGENTE'!$G8),0)),3,IF(OR(TIME(HOUR(WZ5),MINUTE(WZ5),0)=TIME(HOUR('ANALISE AGENTE'!$H8),MINUTE('ANALISE AGENTE'!$H8),0),TIME(HOUR(WZ5),MINUTE(WZ5),0)=TIME(HOUR('ANALISE AGENTE'!$I8),MINUTE('ANALISE AGENTE'!$I8),0)),2,0))))</f>
        <v>0</v>
      </c>
      <c r="XA11" s="34">
        <f>IF(OR(TIME(HOUR(XA5),MINUTE(XA5),0)=TIME(HOUR('ANALISE AGENTE'!$C8),MINUTE('ANALISE AGENTE'!$C8),0),TIME(HOUR(XA5),MINUTE(XA5),0)=TIME(HOUR('ANALISE AGENTE'!$J8),MINUTE('ANALISE AGENTE'!$J8),0)),1,IF(OR(TIME(HOUR(XA5),MINUTE(XA5),0)=TIME(HOUR('ANALISE AGENTE'!$D8),MINUTE('ANALISE AGENTE'!$D8),0),TIME(HOUR(XA5),MINUTE(XA5),0)=TIME(HOUR('ANALISE AGENTE'!$E8),MINUTE('ANALISE AGENTE'!$E8),0)),2,IF(OR(TIME(HOUR(XA5),MINUTE(XA5),0)=TIME(HOUR('ANALISE AGENTE'!$F8),MINUTE('ANALISE AGENTE'!$F8),0),TIME(HOUR(XA5),MINUTE(XA5),0)=TIME(HOUR('ANALISE AGENTE'!$G8),MINUTE('ANALISE AGENTE'!$G8),0)),3,IF(OR(TIME(HOUR(XA5),MINUTE(XA5),0)=TIME(HOUR('ANALISE AGENTE'!$H8),MINUTE('ANALISE AGENTE'!$H8),0),TIME(HOUR(XA5),MINUTE(XA5),0)=TIME(HOUR('ANALISE AGENTE'!$I8),MINUTE('ANALISE AGENTE'!$I8),0)),2,0))))</f>
        <v>0</v>
      </c>
      <c r="XB11" s="34">
        <f>IF(OR(TIME(HOUR(XB5),MINUTE(XB5),0)=TIME(HOUR('ANALISE AGENTE'!$C8),MINUTE('ANALISE AGENTE'!$C8),0),TIME(HOUR(XB5),MINUTE(XB5),0)=TIME(HOUR('ANALISE AGENTE'!$J8),MINUTE('ANALISE AGENTE'!$J8),0)),1,IF(OR(TIME(HOUR(XB5),MINUTE(XB5),0)=TIME(HOUR('ANALISE AGENTE'!$D8),MINUTE('ANALISE AGENTE'!$D8),0),TIME(HOUR(XB5),MINUTE(XB5),0)=TIME(HOUR('ANALISE AGENTE'!$E8),MINUTE('ANALISE AGENTE'!$E8),0)),2,IF(OR(TIME(HOUR(XB5),MINUTE(XB5),0)=TIME(HOUR('ANALISE AGENTE'!$F8),MINUTE('ANALISE AGENTE'!$F8),0),TIME(HOUR(XB5),MINUTE(XB5),0)=TIME(HOUR('ANALISE AGENTE'!$G8),MINUTE('ANALISE AGENTE'!$G8),0)),3,IF(OR(TIME(HOUR(XB5),MINUTE(XB5),0)=TIME(HOUR('ANALISE AGENTE'!$H8),MINUTE('ANALISE AGENTE'!$H8),0),TIME(HOUR(XB5),MINUTE(XB5),0)=TIME(HOUR('ANALISE AGENTE'!$I8),MINUTE('ANALISE AGENTE'!$I8),0)),2,0))))</f>
        <v>0</v>
      </c>
      <c r="XC11" s="34">
        <f>IF(OR(TIME(HOUR(XC5),MINUTE(XC5),0)=TIME(HOUR('ANALISE AGENTE'!$C8),MINUTE('ANALISE AGENTE'!$C8),0),TIME(HOUR(XC5),MINUTE(XC5),0)=TIME(HOUR('ANALISE AGENTE'!$J8),MINUTE('ANALISE AGENTE'!$J8),0)),1,IF(OR(TIME(HOUR(XC5),MINUTE(XC5),0)=TIME(HOUR('ANALISE AGENTE'!$D8),MINUTE('ANALISE AGENTE'!$D8),0),TIME(HOUR(XC5),MINUTE(XC5),0)=TIME(HOUR('ANALISE AGENTE'!$E8),MINUTE('ANALISE AGENTE'!$E8),0)),2,IF(OR(TIME(HOUR(XC5),MINUTE(XC5),0)=TIME(HOUR('ANALISE AGENTE'!$F8),MINUTE('ANALISE AGENTE'!$F8),0),TIME(HOUR(XC5),MINUTE(XC5),0)=TIME(HOUR('ANALISE AGENTE'!$G8),MINUTE('ANALISE AGENTE'!$G8),0)),3,IF(OR(TIME(HOUR(XC5),MINUTE(XC5),0)=TIME(HOUR('ANALISE AGENTE'!$H8),MINUTE('ANALISE AGENTE'!$H8),0),TIME(HOUR(XC5),MINUTE(XC5),0)=TIME(HOUR('ANALISE AGENTE'!$I8),MINUTE('ANALISE AGENTE'!$I8),0)),2,0))))</f>
        <v>0</v>
      </c>
      <c r="XD11" s="34">
        <f>IF(OR(TIME(HOUR(XD5),MINUTE(XD5),0)=TIME(HOUR('ANALISE AGENTE'!$C8),MINUTE('ANALISE AGENTE'!$C8),0),TIME(HOUR(XD5),MINUTE(XD5),0)=TIME(HOUR('ANALISE AGENTE'!$J8),MINUTE('ANALISE AGENTE'!$J8),0)),1,IF(OR(TIME(HOUR(XD5),MINUTE(XD5),0)=TIME(HOUR('ANALISE AGENTE'!$D8),MINUTE('ANALISE AGENTE'!$D8),0),TIME(HOUR(XD5),MINUTE(XD5),0)=TIME(HOUR('ANALISE AGENTE'!$E8),MINUTE('ANALISE AGENTE'!$E8),0)),2,IF(OR(TIME(HOUR(XD5),MINUTE(XD5),0)=TIME(HOUR('ANALISE AGENTE'!$F8),MINUTE('ANALISE AGENTE'!$F8),0),TIME(HOUR(XD5),MINUTE(XD5),0)=TIME(HOUR('ANALISE AGENTE'!$G8),MINUTE('ANALISE AGENTE'!$G8),0)),3,IF(OR(TIME(HOUR(XD5),MINUTE(XD5),0)=TIME(HOUR('ANALISE AGENTE'!$H8),MINUTE('ANALISE AGENTE'!$H8),0),TIME(HOUR(XD5),MINUTE(XD5),0)=TIME(HOUR('ANALISE AGENTE'!$I8),MINUTE('ANALISE AGENTE'!$I8),0)),2,0))))</f>
        <v>0</v>
      </c>
      <c r="XE11" s="34">
        <f>IF(OR(TIME(HOUR(XE5),MINUTE(XE5),0)=TIME(HOUR('ANALISE AGENTE'!$C8),MINUTE('ANALISE AGENTE'!$C8),0),TIME(HOUR(XE5),MINUTE(XE5),0)=TIME(HOUR('ANALISE AGENTE'!$J8),MINUTE('ANALISE AGENTE'!$J8),0)),1,IF(OR(TIME(HOUR(XE5),MINUTE(XE5),0)=TIME(HOUR('ANALISE AGENTE'!$D8),MINUTE('ANALISE AGENTE'!$D8),0),TIME(HOUR(XE5),MINUTE(XE5),0)=TIME(HOUR('ANALISE AGENTE'!$E8),MINUTE('ANALISE AGENTE'!$E8),0)),2,IF(OR(TIME(HOUR(XE5),MINUTE(XE5),0)=TIME(HOUR('ANALISE AGENTE'!$F8),MINUTE('ANALISE AGENTE'!$F8),0),TIME(HOUR(XE5),MINUTE(XE5),0)=TIME(HOUR('ANALISE AGENTE'!$G8),MINUTE('ANALISE AGENTE'!$G8),0)),3,IF(OR(TIME(HOUR(XE5),MINUTE(XE5),0)=TIME(HOUR('ANALISE AGENTE'!$H8),MINUTE('ANALISE AGENTE'!$H8),0),TIME(HOUR(XE5),MINUTE(XE5),0)=TIME(HOUR('ANALISE AGENTE'!$I8),MINUTE('ANALISE AGENTE'!$I8),0)),2,0))))</f>
        <v>0</v>
      </c>
      <c r="XF11" s="34">
        <f>IF(OR(TIME(HOUR(XF5),MINUTE(XF5),0)=TIME(HOUR('ANALISE AGENTE'!$C8),MINUTE('ANALISE AGENTE'!$C8),0),TIME(HOUR(XF5),MINUTE(XF5),0)=TIME(HOUR('ANALISE AGENTE'!$J8),MINUTE('ANALISE AGENTE'!$J8),0)),1,IF(OR(TIME(HOUR(XF5),MINUTE(XF5),0)=TIME(HOUR('ANALISE AGENTE'!$D8),MINUTE('ANALISE AGENTE'!$D8),0),TIME(HOUR(XF5),MINUTE(XF5),0)=TIME(HOUR('ANALISE AGENTE'!$E8),MINUTE('ANALISE AGENTE'!$E8),0)),2,IF(OR(TIME(HOUR(XF5),MINUTE(XF5),0)=TIME(HOUR('ANALISE AGENTE'!$F8),MINUTE('ANALISE AGENTE'!$F8),0),TIME(HOUR(XF5),MINUTE(XF5),0)=TIME(HOUR('ANALISE AGENTE'!$G8),MINUTE('ANALISE AGENTE'!$G8),0)),3,IF(OR(TIME(HOUR(XF5),MINUTE(XF5),0)=TIME(HOUR('ANALISE AGENTE'!$H8),MINUTE('ANALISE AGENTE'!$H8),0),TIME(HOUR(XF5),MINUTE(XF5),0)=TIME(HOUR('ANALISE AGENTE'!$I8),MINUTE('ANALISE AGENTE'!$I8),0)),2,0))))</f>
        <v>0</v>
      </c>
      <c r="XG11" s="34">
        <f>IF(OR(TIME(HOUR(XG5),MINUTE(XG5),0)=TIME(HOUR('ANALISE AGENTE'!$C8),MINUTE('ANALISE AGENTE'!$C8),0),TIME(HOUR(XG5),MINUTE(XG5),0)=TIME(HOUR('ANALISE AGENTE'!$J8),MINUTE('ANALISE AGENTE'!$J8),0)),1,IF(OR(TIME(HOUR(XG5),MINUTE(XG5),0)=TIME(HOUR('ANALISE AGENTE'!$D8),MINUTE('ANALISE AGENTE'!$D8),0),TIME(HOUR(XG5),MINUTE(XG5),0)=TIME(HOUR('ANALISE AGENTE'!$E8),MINUTE('ANALISE AGENTE'!$E8),0)),2,IF(OR(TIME(HOUR(XG5),MINUTE(XG5),0)=TIME(HOUR('ANALISE AGENTE'!$F8),MINUTE('ANALISE AGENTE'!$F8),0),TIME(HOUR(XG5),MINUTE(XG5),0)=TIME(HOUR('ANALISE AGENTE'!$G8),MINUTE('ANALISE AGENTE'!$G8),0)),3,IF(OR(TIME(HOUR(XG5),MINUTE(XG5),0)=TIME(HOUR('ANALISE AGENTE'!$H8),MINUTE('ANALISE AGENTE'!$H8),0),TIME(HOUR(XG5),MINUTE(XG5),0)=TIME(HOUR('ANALISE AGENTE'!$I8),MINUTE('ANALISE AGENTE'!$I8),0)),2,0))))</f>
        <v>0</v>
      </c>
      <c r="XH11" s="34">
        <f>IF(OR(TIME(HOUR(XH5),MINUTE(XH5),0)=TIME(HOUR('ANALISE AGENTE'!$C8),MINUTE('ANALISE AGENTE'!$C8),0),TIME(HOUR(XH5),MINUTE(XH5),0)=TIME(HOUR('ANALISE AGENTE'!$J8),MINUTE('ANALISE AGENTE'!$J8),0)),1,IF(OR(TIME(HOUR(XH5),MINUTE(XH5),0)=TIME(HOUR('ANALISE AGENTE'!$D8),MINUTE('ANALISE AGENTE'!$D8),0),TIME(HOUR(XH5),MINUTE(XH5),0)=TIME(HOUR('ANALISE AGENTE'!$E8),MINUTE('ANALISE AGENTE'!$E8),0)),2,IF(OR(TIME(HOUR(XH5),MINUTE(XH5),0)=TIME(HOUR('ANALISE AGENTE'!$F8),MINUTE('ANALISE AGENTE'!$F8),0),TIME(HOUR(XH5),MINUTE(XH5),0)=TIME(HOUR('ANALISE AGENTE'!$G8),MINUTE('ANALISE AGENTE'!$G8),0)),3,IF(OR(TIME(HOUR(XH5),MINUTE(XH5),0)=TIME(HOUR('ANALISE AGENTE'!$H8),MINUTE('ANALISE AGENTE'!$H8),0),TIME(HOUR(XH5),MINUTE(XH5),0)=TIME(HOUR('ANALISE AGENTE'!$I8),MINUTE('ANALISE AGENTE'!$I8),0)),2,0))))</f>
        <v>0</v>
      </c>
      <c r="XI11" s="34">
        <f>IF(OR(TIME(HOUR(XI5),MINUTE(XI5),0)=TIME(HOUR('ANALISE AGENTE'!$C8),MINUTE('ANALISE AGENTE'!$C8),0),TIME(HOUR(XI5),MINUTE(XI5),0)=TIME(HOUR('ANALISE AGENTE'!$J8),MINUTE('ANALISE AGENTE'!$J8),0)),1,IF(OR(TIME(HOUR(XI5),MINUTE(XI5),0)=TIME(HOUR('ANALISE AGENTE'!$D8),MINUTE('ANALISE AGENTE'!$D8),0),TIME(HOUR(XI5),MINUTE(XI5),0)=TIME(HOUR('ANALISE AGENTE'!$E8),MINUTE('ANALISE AGENTE'!$E8),0)),2,IF(OR(TIME(HOUR(XI5),MINUTE(XI5),0)=TIME(HOUR('ANALISE AGENTE'!$F8),MINUTE('ANALISE AGENTE'!$F8),0),TIME(HOUR(XI5),MINUTE(XI5),0)=TIME(HOUR('ANALISE AGENTE'!$G8),MINUTE('ANALISE AGENTE'!$G8),0)),3,IF(OR(TIME(HOUR(XI5),MINUTE(XI5),0)=TIME(HOUR('ANALISE AGENTE'!$H8),MINUTE('ANALISE AGENTE'!$H8),0),TIME(HOUR(XI5),MINUTE(XI5),0)=TIME(HOUR('ANALISE AGENTE'!$I8),MINUTE('ANALISE AGENTE'!$I8),0)),2,0))))</f>
        <v>0</v>
      </c>
      <c r="XJ11" s="34">
        <f>IF(OR(TIME(HOUR(XJ5),MINUTE(XJ5),0)=TIME(HOUR('ANALISE AGENTE'!$C8),MINUTE('ANALISE AGENTE'!$C8),0),TIME(HOUR(XJ5),MINUTE(XJ5),0)=TIME(HOUR('ANALISE AGENTE'!$J8),MINUTE('ANALISE AGENTE'!$J8),0)),1,IF(OR(TIME(HOUR(XJ5),MINUTE(XJ5),0)=TIME(HOUR('ANALISE AGENTE'!$D8),MINUTE('ANALISE AGENTE'!$D8),0),TIME(HOUR(XJ5),MINUTE(XJ5),0)=TIME(HOUR('ANALISE AGENTE'!$E8),MINUTE('ANALISE AGENTE'!$E8),0)),2,IF(OR(TIME(HOUR(XJ5),MINUTE(XJ5),0)=TIME(HOUR('ANALISE AGENTE'!$F8),MINUTE('ANALISE AGENTE'!$F8),0),TIME(HOUR(XJ5),MINUTE(XJ5),0)=TIME(HOUR('ANALISE AGENTE'!$G8),MINUTE('ANALISE AGENTE'!$G8),0)),3,IF(OR(TIME(HOUR(XJ5),MINUTE(XJ5),0)=TIME(HOUR('ANALISE AGENTE'!$H8),MINUTE('ANALISE AGENTE'!$H8),0),TIME(HOUR(XJ5),MINUTE(XJ5),0)=TIME(HOUR('ANALISE AGENTE'!$I8),MINUTE('ANALISE AGENTE'!$I8),0)),2,0))))</f>
        <v>0</v>
      </c>
      <c r="XK11" s="34">
        <f>IF(OR(TIME(HOUR(XK5),MINUTE(XK5),0)=TIME(HOUR('ANALISE AGENTE'!$C8),MINUTE('ANALISE AGENTE'!$C8),0),TIME(HOUR(XK5),MINUTE(XK5),0)=TIME(HOUR('ANALISE AGENTE'!$J8),MINUTE('ANALISE AGENTE'!$J8),0)),1,IF(OR(TIME(HOUR(XK5),MINUTE(XK5),0)=TIME(HOUR('ANALISE AGENTE'!$D8),MINUTE('ANALISE AGENTE'!$D8),0),TIME(HOUR(XK5),MINUTE(XK5),0)=TIME(HOUR('ANALISE AGENTE'!$E8),MINUTE('ANALISE AGENTE'!$E8),0)),2,IF(OR(TIME(HOUR(XK5),MINUTE(XK5),0)=TIME(HOUR('ANALISE AGENTE'!$F8),MINUTE('ANALISE AGENTE'!$F8),0),TIME(HOUR(XK5),MINUTE(XK5),0)=TIME(HOUR('ANALISE AGENTE'!$G8),MINUTE('ANALISE AGENTE'!$G8),0)),3,IF(OR(TIME(HOUR(XK5),MINUTE(XK5),0)=TIME(HOUR('ANALISE AGENTE'!$H8),MINUTE('ANALISE AGENTE'!$H8),0),TIME(HOUR(XK5),MINUTE(XK5),0)=TIME(HOUR('ANALISE AGENTE'!$I8),MINUTE('ANALISE AGENTE'!$I8),0)),2,0))))</f>
        <v>0</v>
      </c>
      <c r="XL11" s="34">
        <f>IF(OR(TIME(HOUR(XL5),MINUTE(XL5),0)=TIME(HOUR('ANALISE AGENTE'!$C8),MINUTE('ANALISE AGENTE'!$C8),0),TIME(HOUR(XL5),MINUTE(XL5),0)=TIME(HOUR('ANALISE AGENTE'!$J8),MINUTE('ANALISE AGENTE'!$J8),0)),1,IF(OR(TIME(HOUR(XL5),MINUTE(XL5),0)=TIME(HOUR('ANALISE AGENTE'!$D8),MINUTE('ANALISE AGENTE'!$D8),0),TIME(HOUR(XL5),MINUTE(XL5),0)=TIME(HOUR('ANALISE AGENTE'!$E8),MINUTE('ANALISE AGENTE'!$E8),0)),2,IF(OR(TIME(HOUR(XL5),MINUTE(XL5),0)=TIME(HOUR('ANALISE AGENTE'!$F8),MINUTE('ANALISE AGENTE'!$F8),0),TIME(HOUR(XL5),MINUTE(XL5),0)=TIME(HOUR('ANALISE AGENTE'!$G8),MINUTE('ANALISE AGENTE'!$G8),0)),3,IF(OR(TIME(HOUR(XL5),MINUTE(XL5),0)=TIME(HOUR('ANALISE AGENTE'!$H8),MINUTE('ANALISE AGENTE'!$H8),0),TIME(HOUR(XL5),MINUTE(XL5),0)=TIME(HOUR('ANALISE AGENTE'!$I8),MINUTE('ANALISE AGENTE'!$I8),0)),2,0))))</f>
        <v>0</v>
      </c>
      <c r="XM11" s="34">
        <f>IF(OR(TIME(HOUR(XM5),MINUTE(XM5),0)=TIME(HOUR('ANALISE AGENTE'!$C8),MINUTE('ANALISE AGENTE'!$C8),0),TIME(HOUR(XM5),MINUTE(XM5),0)=TIME(HOUR('ANALISE AGENTE'!$J8),MINUTE('ANALISE AGENTE'!$J8),0)),1,IF(OR(TIME(HOUR(XM5),MINUTE(XM5),0)=TIME(HOUR('ANALISE AGENTE'!$D8),MINUTE('ANALISE AGENTE'!$D8),0),TIME(HOUR(XM5),MINUTE(XM5),0)=TIME(HOUR('ANALISE AGENTE'!$E8),MINUTE('ANALISE AGENTE'!$E8),0)),2,IF(OR(TIME(HOUR(XM5),MINUTE(XM5),0)=TIME(HOUR('ANALISE AGENTE'!$F8),MINUTE('ANALISE AGENTE'!$F8),0),TIME(HOUR(XM5),MINUTE(XM5),0)=TIME(HOUR('ANALISE AGENTE'!$G8),MINUTE('ANALISE AGENTE'!$G8),0)),3,IF(OR(TIME(HOUR(XM5),MINUTE(XM5),0)=TIME(HOUR('ANALISE AGENTE'!$H8),MINUTE('ANALISE AGENTE'!$H8),0),TIME(HOUR(XM5),MINUTE(XM5),0)=TIME(HOUR('ANALISE AGENTE'!$I8),MINUTE('ANALISE AGENTE'!$I8),0)),2,0))))</f>
        <v>0</v>
      </c>
      <c r="XN11" s="34">
        <f>IF(OR(TIME(HOUR(XN5),MINUTE(XN5),0)=TIME(HOUR('ANALISE AGENTE'!$C8),MINUTE('ANALISE AGENTE'!$C8),0),TIME(HOUR(XN5),MINUTE(XN5),0)=TIME(HOUR('ANALISE AGENTE'!$J8),MINUTE('ANALISE AGENTE'!$J8),0)),1,IF(OR(TIME(HOUR(XN5),MINUTE(XN5),0)=TIME(HOUR('ANALISE AGENTE'!$D8),MINUTE('ANALISE AGENTE'!$D8),0),TIME(HOUR(XN5),MINUTE(XN5),0)=TIME(HOUR('ANALISE AGENTE'!$E8),MINUTE('ANALISE AGENTE'!$E8),0)),2,IF(OR(TIME(HOUR(XN5),MINUTE(XN5),0)=TIME(HOUR('ANALISE AGENTE'!$F8),MINUTE('ANALISE AGENTE'!$F8),0),TIME(HOUR(XN5),MINUTE(XN5),0)=TIME(HOUR('ANALISE AGENTE'!$G8),MINUTE('ANALISE AGENTE'!$G8),0)),3,IF(OR(TIME(HOUR(XN5),MINUTE(XN5),0)=TIME(HOUR('ANALISE AGENTE'!$H8),MINUTE('ANALISE AGENTE'!$H8),0),TIME(HOUR(XN5),MINUTE(XN5),0)=TIME(HOUR('ANALISE AGENTE'!$I8),MINUTE('ANALISE AGENTE'!$I8),0)),2,0))))</f>
        <v>0</v>
      </c>
      <c r="XO11" s="34">
        <f>IF(OR(TIME(HOUR(XO5),MINUTE(XO5),0)=TIME(HOUR('ANALISE AGENTE'!$C8),MINUTE('ANALISE AGENTE'!$C8),0),TIME(HOUR(XO5),MINUTE(XO5),0)=TIME(HOUR('ANALISE AGENTE'!$J8),MINUTE('ANALISE AGENTE'!$J8),0)),1,IF(OR(TIME(HOUR(XO5),MINUTE(XO5),0)=TIME(HOUR('ANALISE AGENTE'!$D8),MINUTE('ANALISE AGENTE'!$D8),0),TIME(HOUR(XO5),MINUTE(XO5),0)=TIME(HOUR('ANALISE AGENTE'!$E8),MINUTE('ANALISE AGENTE'!$E8),0)),2,IF(OR(TIME(HOUR(XO5),MINUTE(XO5),0)=TIME(HOUR('ANALISE AGENTE'!$F8),MINUTE('ANALISE AGENTE'!$F8),0),TIME(HOUR(XO5),MINUTE(XO5),0)=TIME(HOUR('ANALISE AGENTE'!$G8),MINUTE('ANALISE AGENTE'!$G8),0)),3,IF(OR(TIME(HOUR(XO5),MINUTE(XO5),0)=TIME(HOUR('ANALISE AGENTE'!$H8),MINUTE('ANALISE AGENTE'!$H8),0),TIME(HOUR(XO5),MINUTE(XO5),0)=TIME(HOUR('ANALISE AGENTE'!$I8),MINUTE('ANALISE AGENTE'!$I8),0)),2,0))))</f>
        <v>0</v>
      </c>
      <c r="XP11" s="34">
        <f>IF(OR(TIME(HOUR(XP5),MINUTE(XP5),0)=TIME(HOUR('ANALISE AGENTE'!$C8),MINUTE('ANALISE AGENTE'!$C8),0),TIME(HOUR(XP5),MINUTE(XP5),0)=TIME(HOUR('ANALISE AGENTE'!$J8),MINUTE('ANALISE AGENTE'!$J8),0)),1,IF(OR(TIME(HOUR(XP5),MINUTE(XP5),0)=TIME(HOUR('ANALISE AGENTE'!$D8),MINUTE('ANALISE AGENTE'!$D8),0),TIME(HOUR(XP5),MINUTE(XP5),0)=TIME(HOUR('ANALISE AGENTE'!$E8),MINUTE('ANALISE AGENTE'!$E8),0)),2,IF(OR(TIME(HOUR(XP5),MINUTE(XP5),0)=TIME(HOUR('ANALISE AGENTE'!$F8),MINUTE('ANALISE AGENTE'!$F8),0),TIME(HOUR(XP5),MINUTE(XP5),0)=TIME(HOUR('ANALISE AGENTE'!$G8),MINUTE('ANALISE AGENTE'!$G8),0)),3,IF(OR(TIME(HOUR(XP5),MINUTE(XP5),0)=TIME(HOUR('ANALISE AGENTE'!$H8),MINUTE('ANALISE AGENTE'!$H8),0),TIME(HOUR(XP5),MINUTE(XP5),0)=TIME(HOUR('ANALISE AGENTE'!$I8),MINUTE('ANALISE AGENTE'!$I8),0)),2,0))))</f>
        <v>0</v>
      </c>
      <c r="XQ11" s="34">
        <f>IF(OR(TIME(HOUR(XQ5),MINUTE(XQ5),0)=TIME(HOUR('ANALISE AGENTE'!$C8),MINUTE('ANALISE AGENTE'!$C8),0),TIME(HOUR(XQ5),MINUTE(XQ5),0)=TIME(HOUR('ANALISE AGENTE'!$J8),MINUTE('ANALISE AGENTE'!$J8),0)),1,IF(OR(TIME(HOUR(XQ5),MINUTE(XQ5),0)=TIME(HOUR('ANALISE AGENTE'!$D8),MINUTE('ANALISE AGENTE'!$D8),0),TIME(HOUR(XQ5),MINUTE(XQ5),0)=TIME(HOUR('ANALISE AGENTE'!$E8),MINUTE('ANALISE AGENTE'!$E8),0)),2,IF(OR(TIME(HOUR(XQ5),MINUTE(XQ5),0)=TIME(HOUR('ANALISE AGENTE'!$F8),MINUTE('ANALISE AGENTE'!$F8),0),TIME(HOUR(XQ5),MINUTE(XQ5),0)=TIME(HOUR('ANALISE AGENTE'!$G8),MINUTE('ANALISE AGENTE'!$G8),0)),3,IF(OR(TIME(HOUR(XQ5),MINUTE(XQ5),0)=TIME(HOUR('ANALISE AGENTE'!$H8),MINUTE('ANALISE AGENTE'!$H8),0),TIME(HOUR(XQ5),MINUTE(XQ5),0)=TIME(HOUR('ANALISE AGENTE'!$I8),MINUTE('ANALISE AGENTE'!$I8),0)),2,0))))</f>
        <v>0</v>
      </c>
      <c r="XR11" s="34">
        <f>IF(OR(TIME(HOUR(XR5),MINUTE(XR5),0)=TIME(HOUR('ANALISE AGENTE'!$C8),MINUTE('ANALISE AGENTE'!$C8),0),TIME(HOUR(XR5),MINUTE(XR5),0)=TIME(HOUR('ANALISE AGENTE'!$J8),MINUTE('ANALISE AGENTE'!$J8),0)),1,IF(OR(TIME(HOUR(XR5),MINUTE(XR5),0)=TIME(HOUR('ANALISE AGENTE'!$D8),MINUTE('ANALISE AGENTE'!$D8),0),TIME(HOUR(XR5),MINUTE(XR5),0)=TIME(HOUR('ANALISE AGENTE'!$E8),MINUTE('ANALISE AGENTE'!$E8),0)),2,IF(OR(TIME(HOUR(XR5),MINUTE(XR5),0)=TIME(HOUR('ANALISE AGENTE'!$F8),MINUTE('ANALISE AGENTE'!$F8),0),TIME(HOUR(XR5),MINUTE(XR5),0)=TIME(HOUR('ANALISE AGENTE'!$G8),MINUTE('ANALISE AGENTE'!$G8),0)),3,IF(OR(TIME(HOUR(XR5),MINUTE(XR5),0)=TIME(HOUR('ANALISE AGENTE'!$H8),MINUTE('ANALISE AGENTE'!$H8),0),TIME(HOUR(XR5),MINUTE(XR5),0)=TIME(HOUR('ANALISE AGENTE'!$I8),MINUTE('ANALISE AGENTE'!$I8),0)),2,0))))</f>
        <v>0</v>
      </c>
      <c r="XS11" s="34">
        <f>IF(OR(TIME(HOUR(XS5),MINUTE(XS5),0)=TIME(HOUR('ANALISE AGENTE'!$C8),MINUTE('ANALISE AGENTE'!$C8),0),TIME(HOUR(XS5),MINUTE(XS5),0)=TIME(HOUR('ANALISE AGENTE'!$J8),MINUTE('ANALISE AGENTE'!$J8),0)),1,IF(OR(TIME(HOUR(XS5),MINUTE(XS5),0)=TIME(HOUR('ANALISE AGENTE'!$D8),MINUTE('ANALISE AGENTE'!$D8),0),TIME(HOUR(XS5),MINUTE(XS5),0)=TIME(HOUR('ANALISE AGENTE'!$E8),MINUTE('ANALISE AGENTE'!$E8),0)),2,IF(OR(TIME(HOUR(XS5),MINUTE(XS5),0)=TIME(HOUR('ANALISE AGENTE'!$F8),MINUTE('ANALISE AGENTE'!$F8),0),TIME(HOUR(XS5),MINUTE(XS5),0)=TIME(HOUR('ANALISE AGENTE'!$G8),MINUTE('ANALISE AGENTE'!$G8),0)),3,IF(OR(TIME(HOUR(XS5),MINUTE(XS5),0)=TIME(HOUR('ANALISE AGENTE'!$H8),MINUTE('ANALISE AGENTE'!$H8),0),TIME(HOUR(XS5),MINUTE(XS5),0)=TIME(HOUR('ANALISE AGENTE'!$I8),MINUTE('ANALISE AGENTE'!$I8),0)),2,0))))</f>
        <v>0</v>
      </c>
      <c r="XT11" s="34">
        <f>IF(OR(TIME(HOUR(XT5),MINUTE(XT5),0)=TIME(HOUR('ANALISE AGENTE'!$C8),MINUTE('ANALISE AGENTE'!$C8),0),TIME(HOUR(XT5),MINUTE(XT5),0)=TIME(HOUR('ANALISE AGENTE'!$J8),MINUTE('ANALISE AGENTE'!$J8),0)),1,IF(OR(TIME(HOUR(XT5),MINUTE(XT5),0)=TIME(HOUR('ANALISE AGENTE'!$D8),MINUTE('ANALISE AGENTE'!$D8),0),TIME(HOUR(XT5),MINUTE(XT5),0)=TIME(HOUR('ANALISE AGENTE'!$E8),MINUTE('ANALISE AGENTE'!$E8),0)),2,IF(OR(TIME(HOUR(XT5),MINUTE(XT5),0)=TIME(HOUR('ANALISE AGENTE'!$F8),MINUTE('ANALISE AGENTE'!$F8),0),TIME(HOUR(XT5),MINUTE(XT5),0)=TIME(HOUR('ANALISE AGENTE'!$G8),MINUTE('ANALISE AGENTE'!$G8),0)),3,IF(OR(TIME(HOUR(XT5),MINUTE(XT5),0)=TIME(HOUR('ANALISE AGENTE'!$H8),MINUTE('ANALISE AGENTE'!$H8),0),TIME(HOUR(XT5),MINUTE(XT5),0)=TIME(HOUR('ANALISE AGENTE'!$I8),MINUTE('ANALISE AGENTE'!$I8),0)),2,0))))</f>
        <v>0</v>
      </c>
      <c r="XU11" s="34">
        <f>IF(OR(TIME(HOUR(XU5),MINUTE(XU5),0)=TIME(HOUR('ANALISE AGENTE'!$C8),MINUTE('ANALISE AGENTE'!$C8),0),TIME(HOUR(XU5),MINUTE(XU5),0)=TIME(HOUR('ANALISE AGENTE'!$J8),MINUTE('ANALISE AGENTE'!$J8),0)),1,IF(OR(TIME(HOUR(XU5),MINUTE(XU5),0)=TIME(HOUR('ANALISE AGENTE'!$D8),MINUTE('ANALISE AGENTE'!$D8),0),TIME(HOUR(XU5),MINUTE(XU5),0)=TIME(HOUR('ANALISE AGENTE'!$E8),MINUTE('ANALISE AGENTE'!$E8),0)),2,IF(OR(TIME(HOUR(XU5),MINUTE(XU5),0)=TIME(HOUR('ANALISE AGENTE'!$F8),MINUTE('ANALISE AGENTE'!$F8),0),TIME(HOUR(XU5),MINUTE(XU5),0)=TIME(HOUR('ANALISE AGENTE'!$G8),MINUTE('ANALISE AGENTE'!$G8),0)),3,IF(OR(TIME(HOUR(XU5),MINUTE(XU5),0)=TIME(HOUR('ANALISE AGENTE'!$H8),MINUTE('ANALISE AGENTE'!$H8),0),TIME(HOUR(XU5),MINUTE(XU5),0)=TIME(HOUR('ANALISE AGENTE'!$I8),MINUTE('ANALISE AGENTE'!$I8),0)),2,0))))</f>
        <v>0</v>
      </c>
      <c r="XV11" s="34">
        <f>IF(OR(TIME(HOUR(XV5),MINUTE(XV5),0)=TIME(HOUR('ANALISE AGENTE'!$C8),MINUTE('ANALISE AGENTE'!$C8),0),TIME(HOUR(XV5),MINUTE(XV5),0)=TIME(HOUR('ANALISE AGENTE'!$J8),MINUTE('ANALISE AGENTE'!$J8),0)),1,IF(OR(TIME(HOUR(XV5),MINUTE(XV5),0)=TIME(HOUR('ANALISE AGENTE'!$D8),MINUTE('ANALISE AGENTE'!$D8),0),TIME(HOUR(XV5),MINUTE(XV5),0)=TIME(HOUR('ANALISE AGENTE'!$E8),MINUTE('ANALISE AGENTE'!$E8),0)),2,IF(OR(TIME(HOUR(XV5),MINUTE(XV5),0)=TIME(HOUR('ANALISE AGENTE'!$F8),MINUTE('ANALISE AGENTE'!$F8),0),TIME(HOUR(XV5),MINUTE(XV5),0)=TIME(HOUR('ANALISE AGENTE'!$G8),MINUTE('ANALISE AGENTE'!$G8),0)),3,IF(OR(TIME(HOUR(XV5),MINUTE(XV5),0)=TIME(HOUR('ANALISE AGENTE'!$H8),MINUTE('ANALISE AGENTE'!$H8),0),TIME(HOUR(XV5),MINUTE(XV5),0)=TIME(HOUR('ANALISE AGENTE'!$I8),MINUTE('ANALISE AGENTE'!$I8),0)),2,0))))</f>
        <v>0</v>
      </c>
      <c r="XW11" s="34">
        <f>IF(OR(TIME(HOUR(XW5),MINUTE(XW5),0)=TIME(HOUR('ANALISE AGENTE'!$C8),MINUTE('ANALISE AGENTE'!$C8),0),TIME(HOUR(XW5),MINUTE(XW5),0)=TIME(HOUR('ANALISE AGENTE'!$J8),MINUTE('ANALISE AGENTE'!$J8),0)),1,IF(OR(TIME(HOUR(XW5),MINUTE(XW5),0)=TIME(HOUR('ANALISE AGENTE'!$D8),MINUTE('ANALISE AGENTE'!$D8),0),TIME(HOUR(XW5),MINUTE(XW5),0)=TIME(HOUR('ANALISE AGENTE'!$E8),MINUTE('ANALISE AGENTE'!$E8),0)),2,IF(OR(TIME(HOUR(XW5),MINUTE(XW5),0)=TIME(HOUR('ANALISE AGENTE'!$F8),MINUTE('ANALISE AGENTE'!$F8),0),TIME(HOUR(XW5),MINUTE(XW5),0)=TIME(HOUR('ANALISE AGENTE'!$G8),MINUTE('ANALISE AGENTE'!$G8),0)),3,IF(OR(TIME(HOUR(XW5),MINUTE(XW5),0)=TIME(HOUR('ANALISE AGENTE'!$H8),MINUTE('ANALISE AGENTE'!$H8),0),TIME(HOUR(XW5),MINUTE(XW5),0)=TIME(HOUR('ANALISE AGENTE'!$I8),MINUTE('ANALISE AGENTE'!$I8),0)),2,0))))</f>
        <v>0</v>
      </c>
      <c r="XX11" s="34">
        <f>IF(OR(TIME(HOUR(XX5),MINUTE(XX5),0)=TIME(HOUR('ANALISE AGENTE'!$C8),MINUTE('ANALISE AGENTE'!$C8),0),TIME(HOUR(XX5),MINUTE(XX5),0)=TIME(HOUR('ANALISE AGENTE'!$J8),MINUTE('ANALISE AGENTE'!$J8),0)),1,IF(OR(TIME(HOUR(XX5),MINUTE(XX5),0)=TIME(HOUR('ANALISE AGENTE'!$D8),MINUTE('ANALISE AGENTE'!$D8),0),TIME(HOUR(XX5),MINUTE(XX5),0)=TIME(HOUR('ANALISE AGENTE'!$E8),MINUTE('ANALISE AGENTE'!$E8),0)),2,IF(OR(TIME(HOUR(XX5),MINUTE(XX5),0)=TIME(HOUR('ANALISE AGENTE'!$F8),MINUTE('ANALISE AGENTE'!$F8),0),TIME(HOUR(XX5),MINUTE(XX5),0)=TIME(HOUR('ANALISE AGENTE'!$G8),MINUTE('ANALISE AGENTE'!$G8),0)),3,IF(OR(TIME(HOUR(XX5),MINUTE(XX5),0)=TIME(HOUR('ANALISE AGENTE'!$H8),MINUTE('ANALISE AGENTE'!$H8),0),TIME(HOUR(XX5),MINUTE(XX5),0)=TIME(HOUR('ANALISE AGENTE'!$I8),MINUTE('ANALISE AGENTE'!$I8),0)),2,0))))</f>
        <v>0</v>
      </c>
      <c r="XY11" s="34">
        <f>IF(OR(TIME(HOUR(XY5),MINUTE(XY5),0)=TIME(HOUR('ANALISE AGENTE'!$C8),MINUTE('ANALISE AGENTE'!$C8),0),TIME(HOUR(XY5),MINUTE(XY5),0)=TIME(HOUR('ANALISE AGENTE'!$J8),MINUTE('ANALISE AGENTE'!$J8),0)),1,IF(OR(TIME(HOUR(XY5),MINUTE(XY5),0)=TIME(HOUR('ANALISE AGENTE'!$D8),MINUTE('ANALISE AGENTE'!$D8),0),TIME(HOUR(XY5),MINUTE(XY5),0)=TIME(HOUR('ANALISE AGENTE'!$E8),MINUTE('ANALISE AGENTE'!$E8),0)),2,IF(OR(TIME(HOUR(XY5),MINUTE(XY5),0)=TIME(HOUR('ANALISE AGENTE'!$F8),MINUTE('ANALISE AGENTE'!$F8),0),TIME(HOUR(XY5),MINUTE(XY5),0)=TIME(HOUR('ANALISE AGENTE'!$G8),MINUTE('ANALISE AGENTE'!$G8),0)),3,IF(OR(TIME(HOUR(XY5),MINUTE(XY5),0)=TIME(HOUR('ANALISE AGENTE'!$H8),MINUTE('ANALISE AGENTE'!$H8),0),TIME(HOUR(XY5),MINUTE(XY5),0)=TIME(HOUR('ANALISE AGENTE'!$I8),MINUTE('ANALISE AGENTE'!$I8),0)),2,0))))</f>
        <v>0</v>
      </c>
      <c r="XZ11" s="34">
        <f>IF(OR(TIME(HOUR(XZ5),MINUTE(XZ5),0)=TIME(HOUR('ANALISE AGENTE'!$C8),MINUTE('ANALISE AGENTE'!$C8),0),TIME(HOUR(XZ5),MINUTE(XZ5),0)=TIME(HOUR('ANALISE AGENTE'!$J8),MINUTE('ANALISE AGENTE'!$J8),0)),1,IF(OR(TIME(HOUR(XZ5),MINUTE(XZ5),0)=TIME(HOUR('ANALISE AGENTE'!$D8),MINUTE('ANALISE AGENTE'!$D8),0),TIME(HOUR(XZ5),MINUTE(XZ5),0)=TIME(HOUR('ANALISE AGENTE'!$E8),MINUTE('ANALISE AGENTE'!$E8),0)),2,IF(OR(TIME(HOUR(XZ5),MINUTE(XZ5),0)=TIME(HOUR('ANALISE AGENTE'!$F8),MINUTE('ANALISE AGENTE'!$F8),0),TIME(HOUR(XZ5),MINUTE(XZ5),0)=TIME(HOUR('ANALISE AGENTE'!$G8),MINUTE('ANALISE AGENTE'!$G8),0)),3,IF(OR(TIME(HOUR(XZ5),MINUTE(XZ5),0)=TIME(HOUR('ANALISE AGENTE'!$H8),MINUTE('ANALISE AGENTE'!$H8),0),TIME(HOUR(XZ5),MINUTE(XZ5),0)=TIME(HOUR('ANALISE AGENTE'!$I8),MINUTE('ANALISE AGENTE'!$I8),0)),2,0))))</f>
        <v>0</v>
      </c>
      <c r="YA11" s="34">
        <f>IF(OR(TIME(HOUR(YA5),MINUTE(YA5),0)=TIME(HOUR('ANALISE AGENTE'!$C8),MINUTE('ANALISE AGENTE'!$C8),0),TIME(HOUR(YA5),MINUTE(YA5),0)=TIME(HOUR('ANALISE AGENTE'!$J8),MINUTE('ANALISE AGENTE'!$J8),0)),1,IF(OR(TIME(HOUR(YA5),MINUTE(YA5),0)=TIME(HOUR('ANALISE AGENTE'!$D8),MINUTE('ANALISE AGENTE'!$D8),0),TIME(HOUR(YA5),MINUTE(YA5),0)=TIME(HOUR('ANALISE AGENTE'!$E8),MINUTE('ANALISE AGENTE'!$E8),0)),2,IF(OR(TIME(HOUR(YA5),MINUTE(YA5),0)=TIME(HOUR('ANALISE AGENTE'!$F8),MINUTE('ANALISE AGENTE'!$F8),0),TIME(HOUR(YA5),MINUTE(YA5),0)=TIME(HOUR('ANALISE AGENTE'!$G8),MINUTE('ANALISE AGENTE'!$G8),0)),3,IF(OR(TIME(HOUR(YA5),MINUTE(YA5),0)=TIME(HOUR('ANALISE AGENTE'!$H8),MINUTE('ANALISE AGENTE'!$H8),0),TIME(HOUR(YA5),MINUTE(YA5),0)=TIME(HOUR('ANALISE AGENTE'!$I8),MINUTE('ANALISE AGENTE'!$I8),0)),2,0))))</f>
        <v>0</v>
      </c>
      <c r="YB11" s="34">
        <f>IF(OR(TIME(HOUR(YB5),MINUTE(YB5),0)=TIME(HOUR('ANALISE AGENTE'!$C8),MINUTE('ANALISE AGENTE'!$C8),0),TIME(HOUR(YB5),MINUTE(YB5),0)=TIME(HOUR('ANALISE AGENTE'!$J8),MINUTE('ANALISE AGENTE'!$J8),0)),1,IF(OR(TIME(HOUR(YB5),MINUTE(YB5),0)=TIME(HOUR('ANALISE AGENTE'!$D8),MINUTE('ANALISE AGENTE'!$D8),0),TIME(HOUR(YB5),MINUTE(YB5),0)=TIME(HOUR('ANALISE AGENTE'!$E8),MINUTE('ANALISE AGENTE'!$E8),0)),2,IF(OR(TIME(HOUR(YB5),MINUTE(YB5),0)=TIME(HOUR('ANALISE AGENTE'!$F8),MINUTE('ANALISE AGENTE'!$F8),0),TIME(HOUR(YB5),MINUTE(YB5),0)=TIME(HOUR('ANALISE AGENTE'!$G8),MINUTE('ANALISE AGENTE'!$G8),0)),3,IF(OR(TIME(HOUR(YB5),MINUTE(YB5),0)=TIME(HOUR('ANALISE AGENTE'!$H8),MINUTE('ANALISE AGENTE'!$H8),0),TIME(HOUR(YB5),MINUTE(YB5),0)=TIME(HOUR('ANALISE AGENTE'!$I8),MINUTE('ANALISE AGENTE'!$I8),0)),2,0))))</f>
        <v>0</v>
      </c>
      <c r="YC11" s="34">
        <f>IF(OR(TIME(HOUR(YC5),MINUTE(YC5),0)=TIME(HOUR('ANALISE AGENTE'!$C8),MINUTE('ANALISE AGENTE'!$C8),0),TIME(HOUR(YC5),MINUTE(YC5),0)=TIME(HOUR('ANALISE AGENTE'!$J8),MINUTE('ANALISE AGENTE'!$J8),0)),1,IF(OR(TIME(HOUR(YC5),MINUTE(YC5),0)=TIME(HOUR('ANALISE AGENTE'!$D8),MINUTE('ANALISE AGENTE'!$D8),0),TIME(HOUR(YC5),MINUTE(YC5),0)=TIME(HOUR('ANALISE AGENTE'!$E8),MINUTE('ANALISE AGENTE'!$E8),0)),2,IF(OR(TIME(HOUR(YC5),MINUTE(YC5),0)=TIME(HOUR('ANALISE AGENTE'!$F8),MINUTE('ANALISE AGENTE'!$F8),0),TIME(HOUR(YC5),MINUTE(YC5),0)=TIME(HOUR('ANALISE AGENTE'!$G8),MINUTE('ANALISE AGENTE'!$G8),0)),3,IF(OR(TIME(HOUR(YC5),MINUTE(YC5),0)=TIME(HOUR('ANALISE AGENTE'!$H8),MINUTE('ANALISE AGENTE'!$H8),0),TIME(HOUR(YC5),MINUTE(YC5),0)=TIME(HOUR('ANALISE AGENTE'!$I8),MINUTE('ANALISE AGENTE'!$I8),0)),2,0))))</f>
        <v>0</v>
      </c>
      <c r="YD11" s="34">
        <f>IF(OR(TIME(HOUR(YD5),MINUTE(YD5),0)=TIME(HOUR('ANALISE AGENTE'!$C8),MINUTE('ANALISE AGENTE'!$C8),0),TIME(HOUR(YD5),MINUTE(YD5),0)=TIME(HOUR('ANALISE AGENTE'!$J8),MINUTE('ANALISE AGENTE'!$J8),0)),1,IF(OR(TIME(HOUR(YD5),MINUTE(YD5),0)=TIME(HOUR('ANALISE AGENTE'!$D8),MINUTE('ANALISE AGENTE'!$D8),0),TIME(HOUR(YD5),MINUTE(YD5),0)=TIME(HOUR('ANALISE AGENTE'!$E8),MINUTE('ANALISE AGENTE'!$E8),0)),2,IF(OR(TIME(HOUR(YD5),MINUTE(YD5),0)=TIME(HOUR('ANALISE AGENTE'!$F8),MINUTE('ANALISE AGENTE'!$F8),0),TIME(HOUR(YD5),MINUTE(YD5),0)=TIME(HOUR('ANALISE AGENTE'!$G8),MINUTE('ANALISE AGENTE'!$G8),0)),3,IF(OR(TIME(HOUR(YD5),MINUTE(YD5),0)=TIME(HOUR('ANALISE AGENTE'!$H8),MINUTE('ANALISE AGENTE'!$H8),0),TIME(HOUR(YD5),MINUTE(YD5),0)=TIME(HOUR('ANALISE AGENTE'!$I8),MINUTE('ANALISE AGENTE'!$I8),0)),2,0))))</f>
        <v>0</v>
      </c>
      <c r="YE11" s="34">
        <f>IF(OR(TIME(HOUR(YE5),MINUTE(YE5),0)=TIME(HOUR('ANALISE AGENTE'!$C8),MINUTE('ANALISE AGENTE'!$C8),0),TIME(HOUR(YE5),MINUTE(YE5),0)=TIME(HOUR('ANALISE AGENTE'!$J8),MINUTE('ANALISE AGENTE'!$J8),0)),1,IF(OR(TIME(HOUR(YE5),MINUTE(YE5),0)=TIME(HOUR('ANALISE AGENTE'!$D8),MINUTE('ANALISE AGENTE'!$D8),0),TIME(HOUR(YE5),MINUTE(YE5),0)=TIME(HOUR('ANALISE AGENTE'!$E8),MINUTE('ANALISE AGENTE'!$E8),0)),2,IF(OR(TIME(HOUR(YE5),MINUTE(YE5),0)=TIME(HOUR('ANALISE AGENTE'!$F8),MINUTE('ANALISE AGENTE'!$F8),0),TIME(HOUR(YE5),MINUTE(YE5),0)=TIME(HOUR('ANALISE AGENTE'!$G8),MINUTE('ANALISE AGENTE'!$G8),0)),3,IF(OR(TIME(HOUR(YE5),MINUTE(YE5),0)=TIME(HOUR('ANALISE AGENTE'!$H8),MINUTE('ANALISE AGENTE'!$H8),0),TIME(HOUR(YE5),MINUTE(YE5),0)=TIME(HOUR('ANALISE AGENTE'!$I8),MINUTE('ANALISE AGENTE'!$I8),0)),2,0))))</f>
        <v>0</v>
      </c>
      <c r="YF11" s="34">
        <f>IF(OR(TIME(HOUR(YF5),MINUTE(YF5),0)=TIME(HOUR('ANALISE AGENTE'!$C8),MINUTE('ANALISE AGENTE'!$C8),0),TIME(HOUR(YF5),MINUTE(YF5),0)=TIME(HOUR('ANALISE AGENTE'!$J8),MINUTE('ANALISE AGENTE'!$J8),0)),1,IF(OR(TIME(HOUR(YF5),MINUTE(YF5),0)=TIME(HOUR('ANALISE AGENTE'!$D8),MINUTE('ANALISE AGENTE'!$D8),0),TIME(HOUR(YF5),MINUTE(YF5),0)=TIME(HOUR('ANALISE AGENTE'!$E8),MINUTE('ANALISE AGENTE'!$E8),0)),2,IF(OR(TIME(HOUR(YF5),MINUTE(YF5),0)=TIME(HOUR('ANALISE AGENTE'!$F8),MINUTE('ANALISE AGENTE'!$F8),0),TIME(HOUR(YF5),MINUTE(YF5),0)=TIME(HOUR('ANALISE AGENTE'!$G8),MINUTE('ANALISE AGENTE'!$G8),0)),3,IF(OR(TIME(HOUR(YF5),MINUTE(YF5),0)=TIME(HOUR('ANALISE AGENTE'!$H8),MINUTE('ANALISE AGENTE'!$H8),0),TIME(HOUR(YF5),MINUTE(YF5),0)=TIME(HOUR('ANALISE AGENTE'!$I8),MINUTE('ANALISE AGENTE'!$I8),0)),2,0))))</f>
        <v>0</v>
      </c>
      <c r="YG11" s="34">
        <f>IF(OR(TIME(HOUR(YG5),MINUTE(YG5),0)=TIME(HOUR('ANALISE AGENTE'!$C8),MINUTE('ANALISE AGENTE'!$C8),0),TIME(HOUR(YG5),MINUTE(YG5),0)=TIME(HOUR('ANALISE AGENTE'!$J8),MINUTE('ANALISE AGENTE'!$J8),0)),1,IF(OR(TIME(HOUR(YG5),MINUTE(YG5),0)=TIME(HOUR('ANALISE AGENTE'!$D8),MINUTE('ANALISE AGENTE'!$D8),0),TIME(HOUR(YG5),MINUTE(YG5),0)=TIME(HOUR('ANALISE AGENTE'!$E8),MINUTE('ANALISE AGENTE'!$E8),0)),2,IF(OR(TIME(HOUR(YG5),MINUTE(YG5),0)=TIME(HOUR('ANALISE AGENTE'!$F8),MINUTE('ANALISE AGENTE'!$F8),0),TIME(HOUR(YG5),MINUTE(YG5),0)=TIME(HOUR('ANALISE AGENTE'!$G8),MINUTE('ANALISE AGENTE'!$G8),0)),3,IF(OR(TIME(HOUR(YG5),MINUTE(YG5),0)=TIME(HOUR('ANALISE AGENTE'!$H8),MINUTE('ANALISE AGENTE'!$H8),0),TIME(HOUR(YG5),MINUTE(YG5),0)=TIME(HOUR('ANALISE AGENTE'!$I8),MINUTE('ANALISE AGENTE'!$I8),0)),2,0))))</f>
        <v>0</v>
      </c>
      <c r="YH11" s="34">
        <f>IF(OR(TIME(HOUR(YH5),MINUTE(YH5),0)=TIME(HOUR('ANALISE AGENTE'!$C8),MINUTE('ANALISE AGENTE'!$C8),0),TIME(HOUR(YH5),MINUTE(YH5),0)=TIME(HOUR('ANALISE AGENTE'!$J8),MINUTE('ANALISE AGENTE'!$J8),0)),1,IF(OR(TIME(HOUR(YH5),MINUTE(YH5),0)=TIME(HOUR('ANALISE AGENTE'!$D8),MINUTE('ANALISE AGENTE'!$D8),0),TIME(HOUR(YH5),MINUTE(YH5),0)=TIME(HOUR('ANALISE AGENTE'!$E8),MINUTE('ANALISE AGENTE'!$E8),0)),2,IF(OR(TIME(HOUR(YH5),MINUTE(YH5),0)=TIME(HOUR('ANALISE AGENTE'!$F8),MINUTE('ANALISE AGENTE'!$F8),0),TIME(HOUR(YH5),MINUTE(YH5),0)=TIME(HOUR('ANALISE AGENTE'!$G8),MINUTE('ANALISE AGENTE'!$G8),0)),3,IF(OR(TIME(HOUR(YH5),MINUTE(YH5),0)=TIME(HOUR('ANALISE AGENTE'!$H8),MINUTE('ANALISE AGENTE'!$H8),0),TIME(HOUR(YH5),MINUTE(YH5),0)=TIME(HOUR('ANALISE AGENTE'!$I8),MINUTE('ANALISE AGENTE'!$I8),0)),2,0))))</f>
        <v>0</v>
      </c>
      <c r="YI11" s="34">
        <f>IF(OR(TIME(HOUR(YI5),MINUTE(YI5),0)=TIME(HOUR('ANALISE AGENTE'!$C8),MINUTE('ANALISE AGENTE'!$C8),0),TIME(HOUR(YI5),MINUTE(YI5),0)=TIME(HOUR('ANALISE AGENTE'!$J8),MINUTE('ANALISE AGENTE'!$J8),0)),1,IF(OR(TIME(HOUR(YI5),MINUTE(YI5),0)=TIME(HOUR('ANALISE AGENTE'!$D8),MINUTE('ANALISE AGENTE'!$D8),0),TIME(HOUR(YI5),MINUTE(YI5),0)=TIME(HOUR('ANALISE AGENTE'!$E8),MINUTE('ANALISE AGENTE'!$E8),0)),2,IF(OR(TIME(HOUR(YI5),MINUTE(YI5),0)=TIME(HOUR('ANALISE AGENTE'!$F8),MINUTE('ANALISE AGENTE'!$F8),0),TIME(HOUR(YI5),MINUTE(YI5),0)=TIME(HOUR('ANALISE AGENTE'!$G8),MINUTE('ANALISE AGENTE'!$G8),0)),3,IF(OR(TIME(HOUR(YI5),MINUTE(YI5),0)=TIME(HOUR('ANALISE AGENTE'!$H8),MINUTE('ANALISE AGENTE'!$H8),0),TIME(HOUR(YI5),MINUTE(YI5),0)=TIME(HOUR('ANALISE AGENTE'!$I8),MINUTE('ANALISE AGENTE'!$I8),0)),2,0))))</f>
        <v>0</v>
      </c>
      <c r="YJ11" s="34">
        <f>IF(OR(TIME(HOUR(YJ5),MINUTE(YJ5),0)=TIME(HOUR('ANALISE AGENTE'!$C8),MINUTE('ANALISE AGENTE'!$C8),0),TIME(HOUR(YJ5),MINUTE(YJ5),0)=TIME(HOUR('ANALISE AGENTE'!$J8),MINUTE('ANALISE AGENTE'!$J8),0)),1,IF(OR(TIME(HOUR(YJ5),MINUTE(YJ5),0)=TIME(HOUR('ANALISE AGENTE'!$D8),MINUTE('ANALISE AGENTE'!$D8),0),TIME(HOUR(YJ5),MINUTE(YJ5),0)=TIME(HOUR('ANALISE AGENTE'!$E8),MINUTE('ANALISE AGENTE'!$E8),0)),2,IF(OR(TIME(HOUR(YJ5),MINUTE(YJ5),0)=TIME(HOUR('ANALISE AGENTE'!$F8),MINUTE('ANALISE AGENTE'!$F8),0),TIME(HOUR(YJ5),MINUTE(YJ5),0)=TIME(HOUR('ANALISE AGENTE'!$G8),MINUTE('ANALISE AGENTE'!$G8),0)),3,IF(OR(TIME(HOUR(YJ5),MINUTE(YJ5),0)=TIME(HOUR('ANALISE AGENTE'!$H8),MINUTE('ANALISE AGENTE'!$H8),0),TIME(HOUR(YJ5),MINUTE(YJ5),0)=TIME(HOUR('ANALISE AGENTE'!$I8),MINUTE('ANALISE AGENTE'!$I8),0)),2,0))))</f>
        <v>0</v>
      </c>
      <c r="YK11" s="34">
        <f>IF(OR(TIME(HOUR(YK5),MINUTE(YK5),0)=TIME(HOUR('ANALISE AGENTE'!$C8),MINUTE('ANALISE AGENTE'!$C8),0),TIME(HOUR(YK5),MINUTE(YK5),0)=TIME(HOUR('ANALISE AGENTE'!$J8),MINUTE('ANALISE AGENTE'!$J8),0)),1,IF(OR(TIME(HOUR(YK5),MINUTE(YK5),0)=TIME(HOUR('ANALISE AGENTE'!$D8),MINUTE('ANALISE AGENTE'!$D8),0),TIME(HOUR(YK5),MINUTE(YK5),0)=TIME(HOUR('ANALISE AGENTE'!$E8),MINUTE('ANALISE AGENTE'!$E8),0)),2,IF(OR(TIME(HOUR(YK5),MINUTE(YK5),0)=TIME(HOUR('ANALISE AGENTE'!$F8),MINUTE('ANALISE AGENTE'!$F8),0),TIME(HOUR(YK5),MINUTE(YK5),0)=TIME(HOUR('ANALISE AGENTE'!$G8),MINUTE('ANALISE AGENTE'!$G8),0)),3,IF(OR(TIME(HOUR(YK5),MINUTE(YK5),0)=TIME(HOUR('ANALISE AGENTE'!$H8),MINUTE('ANALISE AGENTE'!$H8),0),TIME(HOUR(YK5),MINUTE(YK5),0)=TIME(HOUR('ANALISE AGENTE'!$I8),MINUTE('ANALISE AGENTE'!$I8),0)),2,0))))</f>
        <v>0</v>
      </c>
      <c r="YL11" s="34">
        <f>IF(OR(TIME(HOUR(YL5),MINUTE(YL5),0)=TIME(HOUR('ANALISE AGENTE'!$C8),MINUTE('ANALISE AGENTE'!$C8),0),TIME(HOUR(YL5),MINUTE(YL5),0)=TIME(HOUR('ANALISE AGENTE'!$J8),MINUTE('ANALISE AGENTE'!$J8),0)),1,IF(OR(TIME(HOUR(YL5),MINUTE(YL5),0)=TIME(HOUR('ANALISE AGENTE'!$D8),MINUTE('ANALISE AGENTE'!$D8),0),TIME(HOUR(YL5),MINUTE(YL5),0)=TIME(HOUR('ANALISE AGENTE'!$E8),MINUTE('ANALISE AGENTE'!$E8),0)),2,IF(OR(TIME(HOUR(YL5),MINUTE(YL5),0)=TIME(HOUR('ANALISE AGENTE'!$F8),MINUTE('ANALISE AGENTE'!$F8),0),TIME(HOUR(YL5),MINUTE(YL5),0)=TIME(HOUR('ANALISE AGENTE'!$G8),MINUTE('ANALISE AGENTE'!$G8),0)),3,IF(OR(TIME(HOUR(YL5),MINUTE(YL5),0)=TIME(HOUR('ANALISE AGENTE'!$H8),MINUTE('ANALISE AGENTE'!$H8),0),TIME(HOUR(YL5),MINUTE(YL5),0)=TIME(HOUR('ANALISE AGENTE'!$I8),MINUTE('ANALISE AGENTE'!$I8),0)),2,0))))</f>
        <v>0</v>
      </c>
      <c r="YM11" s="34">
        <f>IF(OR(TIME(HOUR(YM5),MINUTE(YM5),0)=TIME(HOUR('ANALISE AGENTE'!$C8),MINUTE('ANALISE AGENTE'!$C8),0),TIME(HOUR(YM5),MINUTE(YM5),0)=TIME(HOUR('ANALISE AGENTE'!$J8),MINUTE('ANALISE AGENTE'!$J8),0)),1,IF(OR(TIME(HOUR(YM5),MINUTE(YM5),0)=TIME(HOUR('ANALISE AGENTE'!$D8),MINUTE('ANALISE AGENTE'!$D8),0),TIME(HOUR(YM5),MINUTE(YM5),0)=TIME(HOUR('ANALISE AGENTE'!$E8),MINUTE('ANALISE AGENTE'!$E8),0)),2,IF(OR(TIME(HOUR(YM5),MINUTE(YM5),0)=TIME(HOUR('ANALISE AGENTE'!$F8),MINUTE('ANALISE AGENTE'!$F8),0),TIME(HOUR(YM5),MINUTE(YM5),0)=TIME(HOUR('ANALISE AGENTE'!$G8),MINUTE('ANALISE AGENTE'!$G8),0)),3,IF(OR(TIME(HOUR(YM5),MINUTE(YM5),0)=TIME(HOUR('ANALISE AGENTE'!$H8),MINUTE('ANALISE AGENTE'!$H8),0),TIME(HOUR(YM5),MINUTE(YM5),0)=TIME(HOUR('ANALISE AGENTE'!$I8),MINUTE('ANALISE AGENTE'!$I8),0)),2,0))))</f>
        <v>0</v>
      </c>
      <c r="YN11" s="34">
        <f>IF(OR(TIME(HOUR(YN5),MINUTE(YN5),0)=TIME(HOUR('ANALISE AGENTE'!$C8),MINUTE('ANALISE AGENTE'!$C8),0),TIME(HOUR(YN5),MINUTE(YN5),0)=TIME(HOUR('ANALISE AGENTE'!$J8),MINUTE('ANALISE AGENTE'!$J8),0)),1,IF(OR(TIME(HOUR(YN5),MINUTE(YN5),0)=TIME(HOUR('ANALISE AGENTE'!$D8),MINUTE('ANALISE AGENTE'!$D8),0),TIME(HOUR(YN5),MINUTE(YN5),0)=TIME(HOUR('ANALISE AGENTE'!$E8),MINUTE('ANALISE AGENTE'!$E8),0)),2,IF(OR(TIME(HOUR(YN5),MINUTE(YN5),0)=TIME(HOUR('ANALISE AGENTE'!$F8),MINUTE('ANALISE AGENTE'!$F8),0),TIME(HOUR(YN5),MINUTE(YN5),0)=TIME(HOUR('ANALISE AGENTE'!$G8),MINUTE('ANALISE AGENTE'!$G8),0)),3,IF(OR(TIME(HOUR(YN5),MINUTE(YN5),0)=TIME(HOUR('ANALISE AGENTE'!$H8),MINUTE('ANALISE AGENTE'!$H8),0),TIME(HOUR(YN5),MINUTE(YN5),0)=TIME(HOUR('ANALISE AGENTE'!$I8),MINUTE('ANALISE AGENTE'!$I8),0)),2,0))))</f>
        <v>0</v>
      </c>
      <c r="YO11" s="34">
        <f>IF(OR(TIME(HOUR(YO5),MINUTE(YO5),0)=TIME(HOUR('ANALISE AGENTE'!$C8),MINUTE('ANALISE AGENTE'!$C8),0),TIME(HOUR(YO5),MINUTE(YO5),0)=TIME(HOUR('ANALISE AGENTE'!$J8),MINUTE('ANALISE AGENTE'!$J8),0)),1,IF(OR(TIME(HOUR(YO5),MINUTE(YO5),0)=TIME(HOUR('ANALISE AGENTE'!$D8),MINUTE('ANALISE AGENTE'!$D8),0),TIME(HOUR(YO5),MINUTE(YO5),0)=TIME(HOUR('ANALISE AGENTE'!$E8),MINUTE('ANALISE AGENTE'!$E8),0)),2,IF(OR(TIME(HOUR(YO5),MINUTE(YO5),0)=TIME(HOUR('ANALISE AGENTE'!$F8),MINUTE('ANALISE AGENTE'!$F8),0),TIME(HOUR(YO5),MINUTE(YO5),0)=TIME(HOUR('ANALISE AGENTE'!$G8),MINUTE('ANALISE AGENTE'!$G8),0)),3,IF(OR(TIME(HOUR(YO5),MINUTE(YO5),0)=TIME(HOUR('ANALISE AGENTE'!$H8),MINUTE('ANALISE AGENTE'!$H8),0),TIME(HOUR(YO5),MINUTE(YO5),0)=TIME(HOUR('ANALISE AGENTE'!$I8),MINUTE('ANALISE AGENTE'!$I8),0)),2,0))))</f>
        <v>0</v>
      </c>
      <c r="YP11" s="34">
        <f>IF(OR(TIME(HOUR(YP5),MINUTE(YP5),0)=TIME(HOUR('ANALISE AGENTE'!$C8),MINUTE('ANALISE AGENTE'!$C8),0),TIME(HOUR(YP5),MINUTE(YP5),0)=TIME(HOUR('ANALISE AGENTE'!$J8),MINUTE('ANALISE AGENTE'!$J8),0)),1,IF(OR(TIME(HOUR(YP5),MINUTE(YP5),0)=TIME(HOUR('ANALISE AGENTE'!$D8),MINUTE('ANALISE AGENTE'!$D8),0),TIME(HOUR(YP5),MINUTE(YP5),0)=TIME(HOUR('ANALISE AGENTE'!$E8),MINUTE('ANALISE AGENTE'!$E8),0)),2,IF(OR(TIME(HOUR(YP5),MINUTE(YP5),0)=TIME(HOUR('ANALISE AGENTE'!$F8),MINUTE('ANALISE AGENTE'!$F8),0),TIME(HOUR(YP5),MINUTE(YP5),0)=TIME(HOUR('ANALISE AGENTE'!$G8),MINUTE('ANALISE AGENTE'!$G8),0)),3,IF(OR(TIME(HOUR(YP5),MINUTE(YP5),0)=TIME(HOUR('ANALISE AGENTE'!$H8),MINUTE('ANALISE AGENTE'!$H8),0),TIME(HOUR(YP5),MINUTE(YP5),0)=TIME(HOUR('ANALISE AGENTE'!$I8),MINUTE('ANALISE AGENTE'!$I8),0)),2,0))))</f>
        <v>0</v>
      </c>
      <c r="YQ11" s="34">
        <f>IF(OR(TIME(HOUR(YQ5),MINUTE(YQ5),0)=TIME(HOUR('ANALISE AGENTE'!$C8),MINUTE('ANALISE AGENTE'!$C8),0),TIME(HOUR(YQ5),MINUTE(YQ5),0)=TIME(HOUR('ANALISE AGENTE'!$J8),MINUTE('ANALISE AGENTE'!$J8),0)),1,IF(OR(TIME(HOUR(YQ5),MINUTE(YQ5),0)=TIME(HOUR('ANALISE AGENTE'!$D8),MINUTE('ANALISE AGENTE'!$D8),0),TIME(HOUR(YQ5),MINUTE(YQ5),0)=TIME(HOUR('ANALISE AGENTE'!$E8),MINUTE('ANALISE AGENTE'!$E8),0)),2,IF(OR(TIME(HOUR(YQ5),MINUTE(YQ5),0)=TIME(HOUR('ANALISE AGENTE'!$F8),MINUTE('ANALISE AGENTE'!$F8),0),TIME(HOUR(YQ5),MINUTE(YQ5),0)=TIME(HOUR('ANALISE AGENTE'!$G8),MINUTE('ANALISE AGENTE'!$G8),0)),3,IF(OR(TIME(HOUR(YQ5),MINUTE(YQ5),0)=TIME(HOUR('ANALISE AGENTE'!$H8),MINUTE('ANALISE AGENTE'!$H8),0),TIME(HOUR(YQ5),MINUTE(YQ5),0)=TIME(HOUR('ANALISE AGENTE'!$I8),MINUTE('ANALISE AGENTE'!$I8),0)),2,0))))</f>
        <v>0</v>
      </c>
      <c r="YR11" s="34">
        <f>IF(OR(TIME(HOUR(YR5),MINUTE(YR5),0)=TIME(HOUR('ANALISE AGENTE'!$C8),MINUTE('ANALISE AGENTE'!$C8),0),TIME(HOUR(YR5),MINUTE(YR5),0)=TIME(HOUR('ANALISE AGENTE'!$J8),MINUTE('ANALISE AGENTE'!$J8),0)),1,IF(OR(TIME(HOUR(YR5),MINUTE(YR5),0)=TIME(HOUR('ANALISE AGENTE'!$D8),MINUTE('ANALISE AGENTE'!$D8),0),TIME(HOUR(YR5),MINUTE(YR5),0)=TIME(HOUR('ANALISE AGENTE'!$E8),MINUTE('ANALISE AGENTE'!$E8),0)),2,IF(OR(TIME(HOUR(YR5),MINUTE(YR5),0)=TIME(HOUR('ANALISE AGENTE'!$F8),MINUTE('ANALISE AGENTE'!$F8),0),TIME(HOUR(YR5),MINUTE(YR5),0)=TIME(HOUR('ANALISE AGENTE'!$G8),MINUTE('ANALISE AGENTE'!$G8),0)),3,IF(OR(TIME(HOUR(YR5),MINUTE(YR5),0)=TIME(HOUR('ANALISE AGENTE'!$H8),MINUTE('ANALISE AGENTE'!$H8),0),TIME(HOUR(YR5),MINUTE(YR5),0)=TIME(HOUR('ANALISE AGENTE'!$I8),MINUTE('ANALISE AGENTE'!$I8),0)),2,0))))</f>
        <v>0</v>
      </c>
      <c r="YS11" s="34">
        <f>IF(OR(TIME(HOUR(YS5),MINUTE(YS5),0)=TIME(HOUR('ANALISE AGENTE'!$C8),MINUTE('ANALISE AGENTE'!$C8),0),TIME(HOUR(YS5),MINUTE(YS5),0)=TIME(HOUR('ANALISE AGENTE'!$J8),MINUTE('ANALISE AGENTE'!$J8),0)),1,IF(OR(TIME(HOUR(YS5),MINUTE(YS5),0)=TIME(HOUR('ANALISE AGENTE'!$D8),MINUTE('ANALISE AGENTE'!$D8),0),TIME(HOUR(YS5),MINUTE(YS5),0)=TIME(HOUR('ANALISE AGENTE'!$E8),MINUTE('ANALISE AGENTE'!$E8),0)),2,IF(OR(TIME(HOUR(YS5),MINUTE(YS5),0)=TIME(HOUR('ANALISE AGENTE'!$F8),MINUTE('ANALISE AGENTE'!$F8),0),TIME(HOUR(YS5),MINUTE(YS5),0)=TIME(HOUR('ANALISE AGENTE'!$G8),MINUTE('ANALISE AGENTE'!$G8),0)),3,IF(OR(TIME(HOUR(YS5),MINUTE(YS5),0)=TIME(HOUR('ANALISE AGENTE'!$H8),MINUTE('ANALISE AGENTE'!$H8),0),TIME(HOUR(YS5),MINUTE(YS5),0)=TIME(HOUR('ANALISE AGENTE'!$I8),MINUTE('ANALISE AGENTE'!$I8),0)),2,0))))</f>
        <v>0</v>
      </c>
      <c r="YT11" s="34">
        <f>IF(OR(TIME(HOUR(YT5),MINUTE(YT5),0)=TIME(HOUR('ANALISE AGENTE'!$C8),MINUTE('ANALISE AGENTE'!$C8),0),TIME(HOUR(YT5),MINUTE(YT5),0)=TIME(HOUR('ANALISE AGENTE'!$J8),MINUTE('ANALISE AGENTE'!$J8),0)),1,IF(OR(TIME(HOUR(YT5),MINUTE(YT5),0)=TIME(HOUR('ANALISE AGENTE'!$D8),MINUTE('ANALISE AGENTE'!$D8),0),TIME(HOUR(YT5),MINUTE(YT5),0)=TIME(HOUR('ANALISE AGENTE'!$E8),MINUTE('ANALISE AGENTE'!$E8),0)),2,IF(OR(TIME(HOUR(YT5),MINUTE(YT5),0)=TIME(HOUR('ANALISE AGENTE'!$F8),MINUTE('ANALISE AGENTE'!$F8),0),TIME(HOUR(YT5),MINUTE(YT5),0)=TIME(HOUR('ANALISE AGENTE'!$G8),MINUTE('ANALISE AGENTE'!$G8),0)),3,IF(OR(TIME(HOUR(YT5),MINUTE(YT5),0)=TIME(HOUR('ANALISE AGENTE'!$H8),MINUTE('ANALISE AGENTE'!$H8),0),TIME(HOUR(YT5),MINUTE(YT5),0)=TIME(HOUR('ANALISE AGENTE'!$I8),MINUTE('ANALISE AGENTE'!$I8),0)),2,0))))</f>
        <v>0</v>
      </c>
      <c r="YU11" s="34">
        <f>IF(OR(TIME(HOUR(YU5),MINUTE(YU5),0)=TIME(HOUR('ANALISE AGENTE'!$C8),MINUTE('ANALISE AGENTE'!$C8),0),TIME(HOUR(YU5),MINUTE(YU5),0)=TIME(HOUR('ANALISE AGENTE'!$J8),MINUTE('ANALISE AGENTE'!$J8),0)),1,IF(OR(TIME(HOUR(YU5),MINUTE(YU5),0)=TIME(HOUR('ANALISE AGENTE'!$D8),MINUTE('ANALISE AGENTE'!$D8),0),TIME(HOUR(YU5),MINUTE(YU5),0)=TIME(HOUR('ANALISE AGENTE'!$E8),MINUTE('ANALISE AGENTE'!$E8),0)),2,IF(OR(TIME(HOUR(YU5),MINUTE(YU5),0)=TIME(HOUR('ANALISE AGENTE'!$F8),MINUTE('ANALISE AGENTE'!$F8),0),TIME(HOUR(YU5),MINUTE(YU5),0)=TIME(HOUR('ANALISE AGENTE'!$G8),MINUTE('ANALISE AGENTE'!$G8),0)),3,IF(OR(TIME(HOUR(YU5),MINUTE(YU5),0)=TIME(HOUR('ANALISE AGENTE'!$H8),MINUTE('ANALISE AGENTE'!$H8),0),TIME(HOUR(YU5),MINUTE(YU5),0)=TIME(HOUR('ANALISE AGENTE'!$I8),MINUTE('ANALISE AGENTE'!$I8),0)),2,0))))</f>
        <v>0</v>
      </c>
      <c r="YV11" s="34">
        <f>IF(OR(TIME(HOUR(YV5),MINUTE(YV5),0)=TIME(HOUR('ANALISE AGENTE'!$C8),MINUTE('ANALISE AGENTE'!$C8),0),TIME(HOUR(YV5),MINUTE(YV5),0)=TIME(HOUR('ANALISE AGENTE'!$J8),MINUTE('ANALISE AGENTE'!$J8),0)),1,IF(OR(TIME(HOUR(YV5),MINUTE(YV5),0)=TIME(HOUR('ANALISE AGENTE'!$D8),MINUTE('ANALISE AGENTE'!$D8),0),TIME(HOUR(YV5),MINUTE(YV5),0)=TIME(HOUR('ANALISE AGENTE'!$E8),MINUTE('ANALISE AGENTE'!$E8),0)),2,IF(OR(TIME(HOUR(YV5),MINUTE(YV5),0)=TIME(HOUR('ANALISE AGENTE'!$F8),MINUTE('ANALISE AGENTE'!$F8),0),TIME(HOUR(YV5),MINUTE(YV5),0)=TIME(HOUR('ANALISE AGENTE'!$G8),MINUTE('ANALISE AGENTE'!$G8),0)),3,IF(OR(TIME(HOUR(YV5),MINUTE(YV5),0)=TIME(HOUR('ANALISE AGENTE'!$H8),MINUTE('ANALISE AGENTE'!$H8),0),TIME(HOUR(YV5),MINUTE(YV5),0)=TIME(HOUR('ANALISE AGENTE'!$I8),MINUTE('ANALISE AGENTE'!$I8),0)),2,0))))</f>
        <v>0</v>
      </c>
      <c r="YW11" s="34">
        <f>IF(OR(TIME(HOUR(YW5),MINUTE(YW5),0)=TIME(HOUR('ANALISE AGENTE'!$C8),MINUTE('ANALISE AGENTE'!$C8),0),TIME(HOUR(YW5),MINUTE(YW5),0)=TIME(HOUR('ANALISE AGENTE'!$J8),MINUTE('ANALISE AGENTE'!$J8),0)),1,IF(OR(TIME(HOUR(YW5),MINUTE(YW5),0)=TIME(HOUR('ANALISE AGENTE'!$D8),MINUTE('ANALISE AGENTE'!$D8),0),TIME(HOUR(YW5),MINUTE(YW5),0)=TIME(HOUR('ANALISE AGENTE'!$E8),MINUTE('ANALISE AGENTE'!$E8),0)),2,IF(OR(TIME(HOUR(YW5),MINUTE(YW5),0)=TIME(HOUR('ANALISE AGENTE'!$F8),MINUTE('ANALISE AGENTE'!$F8),0),TIME(HOUR(YW5),MINUTE(YW5),0)=TIME(HOUR('ANALISE AGENTE'!$G8),MINUTE('ANALISE AGENTE'!$G8),0)),3,IF(OR(TIME(HOUR(YW5),MINUTE(YW5),0)=TIME(HOUR('ANALISE AGENTE'!$H8),MINUTE('ANALISE AGENTE'!$H8),0),TIME(HOUR(YW5),MINUTE(YW5),0)=TIME(HOUR('ANALISE AGENTE'!$I8),MINUTE('ANALISE AGENTE'!$I8),0)),2,0))))</f>
        <v>0</v>
      </c>
      <c r="YX11" s="34">
        <f>IF(OR(TIME(HOUR(YX5),MINUTE(YX5),0)=TIME(HOUR('ANALISE AGENTE'!$C8),MINUTE('ANALISE AGENTE'!$C8),0),TIME(HOUR(YX5),MINUTE(YX5),0)=TIME(HOUR('ANALISE AGENTE'!$J8),MINUTE('ANALISE AGENTE'!$J8),0)),1,IF(OR(TIME(HOUR(YX5),MINUTE(YX5),0)=TIME(HOUR('ANALISE AGENTE'!$D8),MINUTE('ANALISE AGENTE'!$D8),0),TIME(HOUR(YX5),MINUTE(YX5),0)=TIME(HOUR('ANALISE AGENTE'!$E8),MINUTE('ANALISE AGENTE'!$E8),0)),2,IF(OR(TIME(HOUR(YX5),MINUTE(YX5),0)=TIME(HOUR('ANALISE AGENTE'!$F8),MINUTE('ANALISE AGENTE'!$F8),0),TIME(HOUR(YX5),MINUTE(YX5),0)=TIME(HOUR('ANALISE AGENTE'!$G8),MINUTE('ANALISE AGENTE'!$G8),0)),3,IF(OR(TIME(HOUR(YX5),MINUTE(YX5),0)=TIME(HOUR('ANALISE AGENTE'!$H8),MINUTE('ANALISE AGENTE'!$H8),0),TIME(HOUR(YX5),MINUTE(YX5),0)=TIME(HOUR('ANALISE AGENTE'!$I8),MINUTE('ANALISE AGENTE'!$I8),0)),2,0))))</f>
        <v>0</v>
      </c>
      <c r="YY11" s="34">
        <f>IF(OR(TIME(HOUR(YY5),MINUTE(YY5),0)=TIME(HOUR('ANALISE AGENTE'!$C8),MINUTE('ANALISE AGENTE'!$C8),0),TIME(HOUR(YY5),MINUTE(YY5),0)=TIME(HOUR('ANALISE AGENTE'!$J8),MINUTE('ANALISE AGENTE'!$J8),0)),1,IF(OR(TIME(HOUR(YY5),MINUTE(YY5),0)=TIME(HOUR('ANALISE AGENTE'!$D8),MINUTE('ANALISE AGENTE'!$D8),0),TIME(HOUR(YY5),MINUTE(YY5),0)=TIME(HOUR('ANALISE AGENTE'!$E8),MINUTE('ANALISE AGENTE'!$E8),0)),2,IF(OR(TIME(HOUR(YY5),MINUTE(YY5),0)=TIME(HOUR('ANALISE AGENTE'!$F8),MINUTE('ANALISE AGENTE'!$F8),0),TIME(HOUR(YY5),MINUTE(YY5),0)=TIME(HOUR('ANALISE AGENTE'!$G8),MINUTE('ANALISE AGENTE'!$G8),0)),3,IF(OR(TIME(HOUR(YY5),MINUTE(YY5),0)=TIME(HOUR('ANALISE AGENTE'!$H8),MINUTE('ANALISE AGENTE'!$H8),0),TIME(HOUR(YY5),MINUTE(YY5),0)=TIME(HOUR('ANALISE AGENTE'!$I8),MINUTE('ANALISE AGENTE'!$I8),0)),2,0))))</f>
        <v>0</v>
      </c>
      <c r="YZ11" s="34">
        <f>IF(OR(TIME(HOUR(YZ5),MINUTE(YZ5),0)=TIME(HOUR('ANALISE AGENTE'!$C8),MINUTE('ANALISE AGENTE'!$C8),0),TIME(HOUR(YZ5),MINUTE(YZ5),0)=TIME(HOUR('ANALISE AGENTE'!$J8),MINUTE('ANALISE AGENTE'!$J8),0)),1,IF(OR(TIME(HOUR(YZ5),MINUTE(YZ5),0)=TIME(HOUR('ANALISE AGENTE'!$D8),MINUTE('ANALISE AGENTE'!$D8),0),TIME(HOUR(YZ5),MINUTE(YZ5),0)=TIME(HOUR('ANALISE AGENTE'!$E8),MINUTE('ANALISE AGENTE'!$E8),0)),2,IF(OR(TIME(HOUR(YZ5),MINUTE(YZ5),0)=TIME(HOUR('ANALISE AGENTE'!$F8),MINUTE('ANALISE AGENTE'!$F8),0),TIME(HOUR(YZ5),MINUTE(YZ5),0)=TIME(HOUR('ANALISE AGENTE'!$G8),MINUTE('ANALISE AGENTE'!$G8),0)),3,IF(OR(TIME(HOUR(YZ5),MINUTE(YZ5),0)=TIME(HOUR('ANALISE AGENTE'!$H8),MINUTE('ANALISE AGENTE'!$H8),0),TIME(HOUR(YZ5),MINUTE(YZ5),0)=TIME(HOUR('ANALISE AGENTE'!$I8),MINUTE('ANALISE AGENTE'!$I8),0)),2,0))))</f>
        <v>0</v>
      </c>
      <c r="ZA11" s="34">
        <f>IF(OR(TIME(HOUR(ZA5),MINUTE(ZA5),0)=TIME(HOUR('ANALISE AGENTE'!$C8),MINUTE('ANALISE AGENTE'!$C8),0),TIME(HOUR(ZA5),MINUTE(ZA5),0)=TIME(HOUR('ANALISE AGENTE'!$J8),MINUTE('ANALISE AGENTE'!$J8),0)),1,IF(OR(TIME(HOUR(ZA5),MINUTE(ZA5),0)=TIME(HOUR('ANALISE AGENTE'!$D8),MINUTE('ANALISE AGENTE'!$D8),0),TIME(HOUR(ZA5),MINUTE(ZA5),0)=TIME(HOUR('ANALISE AGENTE'!$E8),MINUTE('ANALISE AGENTE'!$E8),0)),2,IF(OR(TIME(HOUR(ZA5),MINUTE(ZA5),0)=TIME(HOUR('ANALISE AGENTE'!$F8),MINUTE('ANALISE AGENTE'!$F8),0),TIME(HOUR(ZA5),MINUTE(ZA5),0)=TIME(HOUR('ANALISE AGENTE'!$G8),MINUTE('ANALISE AGENTE'!$G8),0)),3,IF(OR(TIME(HOUR(ZA5),MINUTE(ZA5),0)=TIME(HOUR('ANALISE AGENTE'!$H8),MINUTE('ANALISE AGENTE'!$H8),0),TIME(HOUR(ZA5),MINUTE(ZA5),0)=TIME(HOUR('ANALISE AGENTE'!$I8),MINUTE('ANALISE AGENTE'!$I8),0)),2,0))))</f>
        <v>0</v>
      </c>
      <c r="ZB11" s="34">
        <f>IF(OR(TIME(HOUR(ZB5),MINUTE(ZB5),0)=TIME(HOUR('ANALISE AGENTE'!$C8),MINUTE('ANALISE AGENTE'!$C8),0),TIME(HOUR(ZB5),MINUTE(ZB5),0)=TIME(HOUR('ANALISE AGENTE'!$J8),MINUTE('ANALISE AGENTE'!$J8),0)),1,IF(OR(TIME(HOUR(ZB5),MINUTE(ZB5),0)=TIME(HOUR('ANALISE AGENTE'!$D8),MINUTE('ANALISE AGENTE'!$D8),0),TIME(HOUR(ZB5),MINUTE(ZB5),0)=TIME(HOUR('ANALISE AGENTE'!$E8),MINUTE('ANALISE AGENTE'!$E8),0)),2,IF(OR(TIME(HOUR(ZB5),MINUTE(ZB5),0)=TIME(HOUR('ANALISE AGENTE'!$F8),MINUTE('ANALISE AGENTE'!$F8),0),TIME(HOUR(ZB5),MINUTE(ZB5),0)=TIME(HOUR('ANALISE AGENTE'!$G8),MINUTE('ANALISE AGENTE'!$G8),0)),3,IF(OR(TIME(HOUR(ZB5),MINUTE(ZB5),0)=TIME(HOUR('ANALISE AGENTE'!$H8),MINUTE('ANALISE AGENTE'!$H8),0),TIME(HOUR(ZB5),MINUTE(ZB5),0)=TIME(HOUR('ANALISE AGENTE'!$I8),MINUTE('ANALISE AGENTE'!$I8),0)),2,0))))</f>
        <v>0</v>
      </c>
      <c r="ZC11" s="34">
        <f>IF(OR(TIME(HOUR(ZC5),MINUTE(ZC5),0)=TIME(HOUR('ANALISE AGENTE'!$C8),MINUTE('ANALISE AGENTE'!$C8),0),TIME(HOUR(ZC5),MINUTE(ZC5),0)=TIME(HOUR('ANALISE AGENTE'!$J8),MINUTE('ANALISE AGENTE'!$J8),0)),1,IF(OR(TIME(HOUR(ZC5),MINUTE(ZC5),0)=TIME(HOUR('ANALISE AGENTE'!$D8),MINUTE('ANALISE AGENTE'!$D8),0),TIME(HOUR(ZC5),MINUTE(ZC5),0)=TIME(HOUR('ANALISE AGENTE'!$E8),MINUTE('ANALISE AGENTE'!$E8),0)),2,IF(OR(TIME(HOUR(ZC5),MINUTE(ZC5),0)=TIME(HOUR('ANALISE AGENTE'!$F8),MINUTE('ANALISE AGENTE'!$F8),0),TIME(HOUR(ZC5),MINUTE(ZC5),0)=TIME(HOUR('ANALISE AGENTE'!$G8),MINUTE('ANALISE AGENTE'!$G8),0)),3,IF(OR(TIME(HOUR(ZC5),MINUTE(ZC5),0)=TIME(HOUR('ANALISE AGENTE'!$H8),MINUTE('ANALISE AGENTE'!$H8),0),TIME(HOUR(ZC5),MINUTE(ZC5),0)=TIME(HOUR('ANALISE AGENTE'!$I8),MINUTE('ANALISE AGENTE'!$I8),0)),2,0))))</f>
        <v>0</v>
      </c>
      <c r="ZD11" s="34">
        <f>IF(OR(TIME(HOUR(ZD5),MINUTE(ZD5),0)=TIME(HOUR('ANALISE AGENTE'!$C8),MINUTE('ANALISE AGENTE'!$C8),0),TIME(HOUR(ZD5),MINUTE(ZD5),0)=TIME(HOUR('ANALISE AGENTE'!$J8),MINUTE('ANALISE AGENTE'!$J8),0)),1,IF(OR(TIME(HOUR(ZD5),MINUTE(ZD5),0)=TIME(HOUR('ANALISE AGENTE'!$D8),MINUTE('ANALISE AGENTE'!$D8),0),TIME(HOUR(ZD5),MINUTE(ZD5),0)=TIME(HOUR('ANALISE AGENTE'!$E8),MINUTE('ANALISE AGENTE'!$E8),0)),2,IF(OR(TIME(HOUR(ZD5),MINUTE(ZD5),0)=TIME(HOUR('ANALISE AGENTE'!$F8),MINUTE('ANALISE AGENTE'!$F8),0),TIME(HOUR(ZD5),MINUTE(ZD5),0)=TIME(HOUR('ANALISE AGENTE'!$G8),MINUTE('ANALISE AGENTE'!$G8),0)),3,IF(OR(TIME(HOUR(ZD5),MINUTE(ZD5),0)=TIME(HOUR('ANALISE AGENTE'!$H8),MINUTE('ANALISE AGENTE'!$H8),0),TIME(HOUR(ZD5),MINUTE(ZD5),0)=TIME(HOUR('ANALISE AGENTE'!$I8),MINUTE('ANALISE AGENTE'!$I8),0)),2,0))))</f>
        <v>0</v>
      </c>
      <c r="ZE11" s="34">
        <f>IF(OR(TIME(HOUR(ZE5),MINUTE(ZE5),0)=TIME(HOUR('ANALISE AGENTE'!$C8),MINUTE('ANALISE AGENTE'!$C8),0),TIME(HOUR(ZE5),MINUTE(ZE5),0)=TIME(HOUR('ANALISE AGENTE'!$J8),MINUTE('ANALISE AGENTE'!$J8),0)),1,IF(OR(TIME(HOUR(ZE5),MINUTE(ZE5),0)=TIME(HOUR('ANALISE AGENTE'!$D8),MINUTE('ANALISE AGENTE'!$D8),0),TIME(HOUR(ZE5),MINUTE(ZE5),0)=TIME(HOUR('ANALISE AGENTE'!$E8),MINUTE('ANALISE AGENTE'!$E8),0)),2,IF(OR(TIME(HOUR(ZE5),MINUTE(ZE5),0)=TIME(HOUR('ANALISE AGENTE'!$F8),MINUTE('ANALISE AGENTE'!$F8),0),TIME(HOUR(ZE5),MINUTE(ZE5),0)=TIME(HOUR('ANALISE AGENTE'!$G8),MINUTE('ANALISE AGENTE'!$G8),0)),3,IF(OR(TIME(HOUR(ZE5),MINUTE(ZE5),0)=TIME(HOUR('ANALISE AGENTE'!$H8),MINUTE('ANALISE AGENTE'!$H8),0),TIME(HOUR(ZE5),MINUTE(ZE5),0)=TIME(HOUR('ANALISE AGENTE'!$I8),MINUTE('ANALISE AGENTE'!$I8),0)),2,0))))</f>
        <v>0</v>
      </c>
      <c r="ZF11" s="34">
        <f>IF(OR(TIME(HOUR(ZF5),MINUTE(ZF5),0)=TIME(HOUR('ANALISE AGENTE'!$C8),MINUTE('ANALISE AGENTE'!$C8),0),TIME(HOUR(ZF5),MINUTE(ZF5),0)=TIME(HOUR('ANALISE AGENTE'!$J8),MINUTE('ANALISE AGENTE'!$J8),0)),1,IF(OR(TIME(HOUR(ZF5),MINUTE(ZF5),0)=TIME(HOUR('ANALISE AGENTE'!$D8),MINUTE('ANALISE AGENTE'!$D8),0),TIME(HOUR(ZF5),MINUTE(ZF5),0)=TIME(HOUR('ANALISE AGENTE'!$E8),MINUTE('ANALISE AGENTE'!$E8),0)),2,IF(OR(TIME(HOUR(ZF5),MINUTE(ZF5),0)=TIME(HOUR('ANALISE AGENTE'!$F8),MINUTE('ANALISE AGENTE'!$F8),0),TIME(HOUR(ZF5),MINUTE(ZF5),0)=TIME(HOUR('ANALISE AGENTE'!$G8),MINUTE('ANALISE AGENTE'!$G8),0)),3,IF(OR(TIME(HOUR(ZF5),MINUTE(ZF5),0)=TIME(HOUR('ANALISE AGENTE'!$H8),MINUTE('ANALISE AGENTE'!$H8),0),TIME(HOUR(ZF5),MINUTE(ZF5),0)=TIME(HOUR('ANALISE AGENTE'!$I8),MINUTE('ANALISE AGENTE'!$I8),0)),2,0))))</f>
        <v>0</v>
      </c>
      <c r="ZG11" s="34">
        <f>IF(OR(TIME(HOUR(ZG5),MINUTE(ZG5),0)=TIME(HOUR('ANALISE AGENTE'!$C8),MINUTE('ANALISE AGENTE'!$C8),0),TIME(HOUR(ZG5),MINUTE(ZG5),0)=TIME(HOUR('ANALISE AGENTE'!$J8),MINUTE('ANALISE AGENTE'!$J8),0)),1,IF(OR(TIME(HOUR(ZG5),MINUTE(ZG5),0)=TIME(HOUR('ANALISE AGENTE'!$D8),MINUTE('ANALISE AGENTE'!$D8),0),TIME(HOUR(ZG5),MINUTE(ZG5),0)=TIME(HOUR('ANALISE AGENTE'!$E8),MINUTE('ANALISE AGENTE'!$E8),0)),2,IF(OR(TIME(HOUR(ZG5),MINUTE(ZG5),0)=TIME(HOUR('ANALISE AGENTE'!$F8),MINUTE('ANALISE AGENTE'!$F8),0),TIME(HOUR(ZG5),MINUTE(ZG5),0)=TIME(HOUR('ANALISE AGENTE'!$G8),MINUTE('ANALISE AGENTE'!$G8),0)),3,IF(OR(TIME(HOUR(ZG5),MINUTE(ZG5),0)=TIME(HOUR('ANALISE AGENTE'!$H8),MINUTE('ANALISE AGENTE'!$H8),0),TIME(HOUR(ZG5),MINUTE(ZG5),0)=TIME(HOUR('ANALISE AGENTE'!$I8),MINUTE('ANALISE AGENTE'!$I8),0)),2,0))))</f>
        <v>0</v>
      </c>
      <c r="ZH11" s="34">
        <f>IF(OR(TIME(HOUR(ZH5),MINUTE(ZH5),0)=TIME(HOUR('ANALISE AGENTE'!$C8),MINUTE('ANALISE AGENTE'!$C8),0),TIME(HOUR(ZH5),MINUTE(ZH5),0)=TIME(HOUR('ANALISE AGENTE'!$J8),MINUTE('ANALISE AGENTE'!$J8),0)),1,IF(OR(TIME(HOUR(ZH5),MINUTE(ZH5),0)=TIME(HOUR('ANALISE AGENTE'!$D8),MINUTE('ANALISE AGENTE'!$D8),0),TIME(HOUR(ZH5),MINUTE(ZH5),0)=TIME(HOUR('ANALISE AGENTE'!$E8),MINUTE('ANALISE AGENTE'!$E8),0)),2,IF(OR(TIME(HOUR(ZH5),MINUTE(ZH5),0)=TIME(HOUR('ANALISE AGENTE'!$F8),MINUTE('ANALISE AGENTE'!$F8),0),TIME(HOUR(ZH5),MINUTE(ZH5),0)=TIME(HOUR('ANALISE AGENTE'!$G8),MINUTE('ANALISE AGENTE'!$G8),0)),3,IF(OR(TIME(HOUR(ZH5),MINUTE(ZH5),0)=TIME(HOUR('ANALISE AGENTE'!$H8),MINUTE('ANALISE AGENTE'!$H8),0),TIME(HOUR(ZH5),MINUTE(ZH5),0)=TIME(HOUR('ANALISE AGENTE'!$I8),MINUTE('ANALISE AGENTE'!$I8),0)),2,0))))</f>
        <v>0</v>
      </c>
      <c r="ZI11" s="34">
        <f>IF(OR(TIME(HOUR(ZI5),MINUTE(ZI5),0)=TIME(HOUR('ANALISE AGENTE'!$C8),MINUTE('ANALISE AGENTE'!$C8),0),TIME(HOUR(ZI5),MINUTE(ZI5),0)=TIME(HOUR('ANALISE AGENTE'!$J8),MINUTE('ANALISE AGENTE'!$J8),0)),1,IF(OR(TIME(HOUR(ZI5),MINUTE(ZI5),0)=TIME(HOUR('ANALISE AGENTE'!$D8),MINUTE('ANALISE AGENTE'!$D8),0),TIME(HOUR(ZI5),MINUTE(ZI5),0)=TIME(HOUR('ANALISE AGENTE'!$E8),MINUTE('ANALISE AGENTE'!$E8),0)),2,IF(OR(TIME(HOUR(ZI5),MINUTE(ZI5),0)=TIME(HOUR('ANALISE AGENTE'!$F8),MINUTE('ANALISE AGENTE'!$F8),0),TIME(HOUR(ZI5),MINUTE(ZI5),0)=TIME(HOUR('ANALISE AGENTE'!$G8),MINUTE('ANALISE AGENTE'!$G8),0)),3,IF(OR(TIME(HOUR(ZI5),MINUTE(ZI5),0)=TIME(HOUR('ANALISE AGENTE'!$H8),MINUTE('ANALISE AGENTE'!$H8),0),TIME(HOUR(ZI5),MINUTE(ZI5),0)=TIME(HOUR('ANALISE AGENTE'!$I8),MINUTE('ANALISE AGENTE'!$I8),0)),2,0))))</f>
        <v>0</v>
      </c>
      <c r="ZJ11" s="34">
        <f>IF(OR(TIME(HOUR(ZJ5),MINUTE(ZJ5),0)=TIME(HOUR('ANALISE AGENTE'!$C8),MINUTE('ANALISE AGENTE'!$C8),0),TIME(HOUR(ZJ5),MINUTE(ZJ5),0)=TIME(HOUR('ANALISE AGENTE'!$J8),MINUTE('ANALISE AGENTE'!$J8),0)),1,IF(OR(TIME(HOUR(ZJ5),MINUTE(ZJ5),0)=TIME(HOUR('ANALISE AGENTE'!$D8),MINUTE('ANALISE AGENTE'!$D8),0),TIME(HOUR(ZJ5),MINUTE(ZJ5),0)=TIME(HOUR('ANALISE AGENTE'!$E8),MINUTE('ANALISE AGENTE'!$E8),0)),2,IF(OR(TIME(HOUR(ZJ5),MINUTE(ZJ5),0)=TIME(HOUR('ANALISE AGENTE'!$F8),MINUTE('ANALISE AGENTE'!$F8),0),TIME(HOUR(ZJ5),MINUTE(ZJ5),0)=TIME(HOUR('ANALISE AGENTE'!$G8),MINUTE('ANALISE AGENTE'!$G8),0)),3,IF(OR(TIME(HOUR(ZJ5),MINUTE(ZJ5),0)=TIME(HOUR('ANALISE AGENTE'!$H8),MINUTE('ANALISE AGENTE'!$H8),0),TIME(HOUR(ZJ5),MINUTE(ZJ5),0)=TIME(HOUR('ANALISE AGENTE'!$I8),MINUTE('ANALISE AGENTE'!$I8),0)),2,0))))</f>
        <v>0</v>
      </c>
      <c r="ZK11" s="34">
        <f>IF(OR(TIME(HOUR(ZK5),MINUTE(ZK5),0)=TIME(HOUR('ANALISE AGENTE'!$C8),MINUTE('ANALISE AGENTE'!$C8),0),TIME(HOUR(ZK5),MINUTE(ZK5),0)=TIME(HOUR('ANALISE AGENTE'!$J8),MINUTE('ANALISE AGENTE'!$J8),0)),1,IF(OR(TIME(HOUR(ZK5),MINUTE(ZK5),0)=TIME(HOUR('ANALISE AGENTE'!$D8),MINUTE('ANALISE AGENTE'!$D8),0),TIME(HOUR(ZK5),MINUTE(ZK5),0)=TIME(HOUR('ANALISE AGENTE'!$E8),MINUTE('ANALISE AGENTE'!$E8),0)),2,IF(OR(TIME(HOUR(ZK5),MINUTE(ZK5),0)=TIME(HOUR('ANALISE AGENTE'!$F8),MINUTE('ANALISE AGENTE'!$F8),0),TIME(HOUR(ZK5),MINUTE(ZK5),0)=TIME(HOUR('ANALISE AGENTE'!$G8),MINUTE('ANALISE AGENTE'!$G8),0)),3,IF(OR(TIME(HOUR(ZK5),MINUTE(ZK5),0)=TIME(HOUR('ANALISE AGENTE'!$H8),MINUTE('ANALISE AGENTE'!$H8),0),TIME(HOUR(ZK5),MINUTE(ZK5),0)=TIME(HOUR('ANALISE AGENTE'!$I8),MINUTE('ANALISE AGENTE'!$I8),0)),2,0))))</f>
        <v>0</v>
      </c>
      <c r="ZL11" s="34">
        <f>IF(OR(TIME(HOUR(ZL5),MINUTE(ZL5),0)=TIME(HOUR('ANALISE AGENTE'!$C8),MINUTE('ANALISE AGENTE'!$C8),0),TIME(HOUR(ZL5),MINUTE(ZL5),0)=TIME(HOUR('ANALISE AGENTE'!$J8),MINUTE('ANALISE AGENTE'!$J8),0)),1,IF(OR(TIME(HOUR(ZL5),MINUTE(ZL5),0)=TIME(HOUR('ANALISE AGENTE'!$D8),MINUTE('ANALISE AGENTE'!$D8),0),TIME(HOUR(ZL5),MINUTE(ZL5),0)=TIME(HOUR('ANALISE AGENTE'!$E8),MINUTE('ANALISE AGENTE'!$E8),0)),2,IF(OR(TIME(HOUR(ZL5),MINUTE(ZL5),0)=TIME(HOUR('ANALISE AGENTE'!$F8),MINUTE('ANALISE AGENTE'!$F8),0),TIME(HOUR(ZL5),MINUTE(ZL5),0)=TIME(HOUR('ANALISE AGENTE'!$G8),MINUTE('ANALISE AGENTE'!$G8),0)),3,IF(OR(TIME(HOUR(ZL5),MINUTE(ZL5),0)=TIME(HOUR('ANALISE AGENTE'!$H8),MINUTE('ANALISE AGENTE'!$H8),0),TIME(HOUR(ZL5),MINUTE(ZL5),0)=TIME(HOUR('ANALISE AGENTE'!$I8),MINUTE('ANALISE AGENTE'!$I8),0)),2,0))))</f>
        <v>0</v>
      </c>
      <c r="ZM11" s="34">
        <f>IF(OR(TIME(HOUR(ZM5),MINUTE(ZM5),0)=TIME(HOUR('ANALISE AGENTE'!$C8),MINUTE('ANALISE AGENTE'!$C8),0),TIME(HOUR(ZM5),MINUTE(ZM5),0)=TIME(HOUR('ANALISE AGENTE'!$J8),MINUTE('ANALISE AGENTE'!$J8),0)),1,IF(OR(TIME(HOUR(ZM5),MINUTE(ZM5),0)=TIME(HOUR('ANALISE AGENTE'!$D8),MINUTE('ANALISE AGENTE'!$D8),0),TIME(HOUR(ZM5),MINUTE(ZM5),0)=TIME(HOUR('ANALISE AGENTE'!$E8),MINUTE('ANALISE AGENTE'!$E8),0)),2,IF(OR(TIME(HOUR(ZM5),MINUTE(ZM5),0)=TIME(HOUR('ANALISE AGENTE'!$F8),MINUTE('ANALISE AGENTE'!$F8),0),TIME(HOUR(ZM5),MINUTE(ZM5),0)=TIME(HOUR('ANALISE AGENTE'!$G8),MINUTE('ANALISE AGENTE'!$G8),0)),3,IF(OR(TIME(HOUR(ZM5),MINUTE(ZM5),0)=TIME(HOUR('ANALISE AGENTE'!$H8),MINUTE('ANALISE AGENTE'!$H8),0),TIME(HOUR(ZM5),MINUTE(ZM5),0)=TIME(HOUR('ANALISE AGENTE'!$I8),MINUTE('ANALISE AGENTE'!$I8),0)),2,0))))</f>
        <v>0</v>
      </c>
      <c r="ZN11" s="34">
        <f>IF(OR(TIME(HOUR(ZN5),MINUTE(ZN5),0)=TIME(HOUR('ANALISE AGENTE'!$C8),MINUTE('ANALISE AGENTE'!$C8),0),TIME(HOUR(ZN5),MINUTE(ZN5),0)=TIME(HOUR('ANALISE AGENTE'!$J8),MINUTE('ANALISE AGENTE'!$J8),0)),1,IF(OR(TIME(HOUR(ZN5),MINUTE(ZN5),0)=TIME(HOUR('ANALISE AGENTE'!$D8),MINUTE('ANALISE AGENTE'!$D8),0),TIME(HOUR(ZN5),MINUTE(ZN5),0)=TIME(HOUR('ANALISE AGENTE'!$E8),MINUTE('ANALISE AGENTE'!$E8),0)),2,IF(OR(TIME(HOUR(ZN5),MINUTE(ZN5),0)=TIME(HOUR('ANALISE AGENTE'!$F8),MINUTE('ANALISE AGENTE'!$F8),0),TIME(HOUR(ZN5),MINUTE(ZN5),0)=TIME(HOUR('ANALISE AGENTE'!$G8),MINUTE('ANALISE AGENTE'!$G8),0)),3,IF(OR(TIME(HOUR(ZN5),MINUTE(ZN5),0)=TIME(HOUR('ANALISE AGENTE'!$H8),MINUTE('ANALISE AGENTE'!$H8),0),TIME(HOUR(ZN5),MINUTE(ZN5),0)=TIME(HOUR('ANALISE AGENTE'!$I8),MINUTE('ANALISE AGENTE'!$I8),0)),2,0))))</f>
        <v>0</v>
      </c>
      <c r="ZO11" s="34">
        <f>IF(OR(TIME(HOUR(ZO5),MINUTE(ZO5),0)=TIME(HOUR('ANALISE AGENTE'!$C8),MINUTE('ANALISE AGENTE'!$C8),0),TIME(HOUR(ZO5),MINUTE(ZO5),0)=TIME(HOUR('ANALISE AGENTE'!$J8),MINUTE('ANALISE AGENTE'!$J8),0)),1,IF(OR(TIME(HOUR(ZO5),MINUTE(ZO5),0)=TIME(HOUR('ANALISE AGENTE'!$D8),MINUTE('ANALISE AGENTE'!$D8),0),TIME(HOUR(ZO5),MINUTE(ZO5),0)=TIME(HOUR('ANALISE AGENTE'!$E8),MINUTE('ANALISE AGENTE'!$E8),0)),2,IF(OR(TIME(HOUR(ZO5),MINUTE(ZO5),0)=TIME(HOUR('ANALISE AGENTE'!$F8),MINUTE('ANALISE AGENTE'!$F8),0),TIME(HOUR(ZO5),MINUTE(ZO5),0)=TIME(HOUR('ANALISE AGENTE'!$G8),MINUTE('ANALISE AGENTE'!$G8),0)),3,IF(OR(TIME(HOUR(ZO5),MINUTE(ZO5),0)=TIME(HOUR('ANALISE AGENTE'!$H8),MINUTE('ANALISE AGENTE'!$H8),0),TIME(HOUR(ZO5),MINUTE(ZO5),0)=TIME(HOUR('ANALISE AGENTE'!$I8),MINUTE('ANALISE AGENTE'!$I8),0)),2,0))))</f>
        <v>0</v>
      </c>
      <c r="ZP11" s="34">
        <f>IF(OR(TIME(HOUR(ZP5),MINUTE(ZP5),0)=TIME(HOUR('ANALISE AGENTE'!$C8),MINUTE('ANALISE AGENTE'!$C8),0),TIME(HOUR(ZP5),MINUTE(ZP5),0)=TIME(HOUR('ANALISE AGENTE'!$J8),MINUTE('ANALISE AGENTE'!$J8),0)),1,IF(OR(TIME(HOUR(ZP5),MINUTE(ZP5),0)=TIME(HOUR('ANALISE AGENTE'!$D8),MINUTE('ANALISE AGENTE'!$D8),0),TIME(HOUR(ZP5),MINUTE(ZP5),0)=TIME(HOUR('ANALISE AGENTE'!$E8),MINUTE('ANALISE AGENTE'!$E8),0)),2,IF(OR(TIME(HOUR(ZP5),MINUTE(ZP5),0)=TIME(HOUR('ANALISE AGENTE'!$F8),MINUTE('ANALISE AGENTE'!$F8),0),TIME(HOUR(ZP5),MINUTE(ZP5),0)=TIME(HOUR('ANALISE AGENTE'!$G8),MINUTE('ANALISE AGENTE'!$G8),0)),3,IF(OR(TIME(HOUR(ZP5),MINUTE(ZP5),0)=TIME(HOUR('ANALISE AGENTE'!$H8),MINUTE('ANALISE AGENTE'!$H8),0),TIME(HOUR(ZP5),MINUTE(ZP5),0)=TIME(HOUR('ANALISE AGENTE'!$I8),MINUTE('ANALISE AGENTE'!$I8),0)),2,0))))</f>
        <v>0</v>
      </c>
      <c r="ZQ11" s="34">
        <f>IF(OR(TIME(HOUR(ZQ5),MINUTE(ZQ5),0)=TIME(HOUR('ANALISE AGENTE'!$C8),MINUTE('ANALISE AGENTE'!$C8),0),TIME(HOUR(ZQ5),MINUTE(ZQ5),0)=TIME(HOUR('ANALISE AGENTE'!$J8),MINUTE('ANALISE AGENTE'!$J8),0)),1,IF(OR(TIME(HOUR(ZQ5),MINUTE(ZQ5),0)=TIME(HOUR('ANALISE AGENTE'!$D8),MINUTE('ANALISE AGENTE'!$D8),0),TIME(HOUR(ZQ5),MINUTE(ZQ5),0)=TIME(HOUR('ANALISE AGENTE'!$E8),MINUTE('ANALISE AGENTE'!$E8),0)),2,IF(OR(TIME(HOUR(ZQ5),MINUTE(ZQ5),0)=TIME(HOUR('ANALISE AGENTE'!$F8),MINUTE('ANALISE AGENTE'!$F8),0),TIME(HOUR(ZQ5),MINUTE(ZQ5),0)=TIME(HOUR('ANALISE AGENTE'!$G8),MINUTE('ANALISE AGENTE'!$G8),0)),3,IF(OR(TIME(HOUR(ZQ5),MINUTE(ZQ5),0)=TIME(HOUR('ANALISE AGENTE'!$H8),MINUTE('ANALISE AGENTE'!$H8),0),TIME(HOUR(ZQ5),MINUTE(ZQ5),0)=TIME(HOUR('ANALISE AGENTE'!$I8),MINUTE('ANALISE AGENTE'!$I8),0)),2,0))))</f>
        <v>0</v>
      </c>
      <c r="ZR11" s="34">
        <f>IF(OR(TIME(HOUR(ZR5),MINUTE(ZR5),0)=TIME(HOUR('ANALISE AGENTE'!$C8),MINUTE('ANALISE AGENTE'!$C8),0),TIME(HOUR(ZR5),MINUTE(ZR5),0)=TIME(HOUR('ANALISE AGENTE'!$J8),MINUTE('ANALISE AGENTE'!$J8),0)),1,IF(OR(TIME(HOUR(ZR5),MINUTE(ZR5),0)=TIME(HOUR('ANALISE AGENTE'!$D8),MINUTE('ANALISE AGENTE'!$D8),0),TIME(HOUR(ZR5),MINUTE(ZR5),0)=TIME(HOUR('ANALISE AGENTE'!$E8),MINUTE('ANALISE AGENTE'!$E8),0)),2,IF(OR(TIME(HOUR(ZR5),MINUTE(ZR5),0)=TIME(HOUR('ANALISE AGENTE'!$F8),MINUTE('ANALISE AGENTE'!$F8),0),TIME(HOUR(ZR5),MINUTE(ZR5),0)=TIME(HOUR('ANALISE AGENTE'!$G8),MINUTE('ANALISE AGENTE'!$G8),0)),3,IF(OR(TIME(HOUR(ZR5),MINUTE(ZR5),0)=TIME(HOUR('ANALISE AGENTE'!$H8),MINUTE('ANALISE AGENTE'!$H8),0),TIME(HOUR(ZR5),MINUTE(ZR5),0)=TIME(HOUR('ANALISE AGENTE'!$I8),MINUTE('ANALISE AGENTE'!$I8),0)),2,0))))</f>
        <v>0</v>
      </c>
      <c r="ZS11" s="34">
        <f>IF(OR(TIME(HOUR(ZS5),MINUTE(ZS5),0)=TIME(HOUR('ANALISE AGENTE'!$C8),MINUTE('ANALISE AGENTE'!$C8),0),TIME(HOUR(ZS5),MINUTE(ZS5),0)=TIME(HOUR('ANALISE AGENTE'!$J8),MINUTE('ANALISE AGENTE'!$J8),0)),1,IF(OR(TIME(HOUR(ZS5),MINUTE(ZS5),0)=TIME(HOUR('ANALISE AGENTE'!$D8),MINUTE('ANALISE AGENTE'!$D8),0),TIME(HOUR(ZS5),MINUTE(ZS5),0)=TIME(HOUR('ANALISE AGENTE'!$E8),MINUTE('ANALISE AGENTE'!$E8),0)),2,IF(OR(TIME(HOUR(ZS5),MINUTE(ZS5),0)=TIME(HOUR('ANALISE AGENTE'!$F8),MINUTE('ANALISE AGENTE'!$F8),0),TIME(HOUR(ZS5),MINUTE(ZS5),0)=TIME(HOUR('ANALISE AGENTE'!$G8),MINUTE('ANALISE AGENTE'!$G8),0)),3,IF(OR(TIME(HOUR(ZS5),MINUTE(ZS5),0)=TIME(HOUR('ANALISE AGENTE'!$H8),MINUTE('ANALISE AGENTE'!$H8),0),TIME(HOUR(ZS5),MINUTE(ZS5),0)=TIME(HOUR('ANALISE AGENTE'!$I8),MINUTE('ANALISE AGENTE'!$I8),0)),2,0))))</f>
        <v>0</v>
      </c>
      <c r="ZT11" s="34">
        <f>IF(OR(TIME(HOUR(ZT5),MINUTE(ZT5),0)=TIME(HOUR('ANALISE AGENTE'!$C8),MINUTE('ANALISE AGENTE'!$C8),0),TIME(HOUR(ZT5),MINUTE(ZT5),0)=TIME(HOUR('ANALISE AGENTE'!$J8),MINUTE('ANALISE AGENTE'!$J8),0)),1,IF(OR(TIME(HOUR(ZT5),MINUTE(ZT5),0)=TIME(HOUR('ANALISE AGENTE'!$D8),MINUTE('ANALISE AGENTE'!$D8),0),TIME(HOUR(ZT5),MINUTE(ZT5),0)=TIME(HOUR('ANALISE AGENTE'!$E8),MINUTE('ANALISE AGENTE'!$E8),0)),2,IF(OR(TIME(HOUR(ZT5),MINUTE(ZT5),0)=TIME(HOUR('ANALISE AGENTE'!$F8),MINUTE('ANALISE AGENTE'!$F8),0),TIME(HOUR(ZT5),MINUTE(ZT5),0)=TIME(HOUR('ANALISE AGENTE'!$G8),MINUTE('ANALISE AGENTE'!$G8),0)),3,IF(OR(TIME(HOUR(ZT5),MINUTE(ZT5),0)=TIME(HOUR('ANALISE AGENTE'!$H8),MINUTE('ANALISE AGENTE'!$H8),0),TIME(HOUR(ZT5),MINUTE(ZT5),0)=TIME(HOUR('ANALISE AGENTE'!$I8),MINUTE('ANALISE AGENTE'!$I8),0)),2,0))))</f>
        <v>0</v>
      </c>
      <c r="ZU11" s="34">
        <f>IF(OR(TIME(HOUR(ZU5),MINUTE(ZU5),0)=TIME(HOUR('ANALISE AGENTE'!$C8),MINUTE('ANALISE AGENTE'!$C8),0),TIME(HOUR(ZU5),MINUTE(ZU5),0)=TIME(HOUR('ANALISE AGENTE'!$J8),MINUTE('ANALISE AGENTE'!$J8),0)),1,IF(OR(TIME(HOUR(ZU5),MINUTE(ZU5),0)=TIME(HOUR('ANALISE AGENTE'!$D8),MINUTE('ANALISE AGENTE'!$D8),0),TIME(HOUR(ZU5),MINUTE(ZU5),0)=TIME(HOUR('ANALISE AGENTE'!$E8),MINUTE('ANALISE AGENTE'!$E8),0)),2,IF(OR(TIME(HOUR(ZU5),MINUTE(ZU5),0)=TIME(HOUR('ANALISE AGENTE'!$F8),MINUTE('ANALISE AGENTE'!$F8),0),TIME(HOUR(ZU5),MINUTE(ZU5),0)=TIME(HOUR('ANALISE AGENTE'!$G8),MINUTE('ANALISE AGENTE'!$G8),0)),3,IF(OR(TIME(HOUR(ZU5),MINUTE(ZU5),0)=TIME(HOUR('ANALISE AGENTE'!$H8),MINUTE('ANALISE AGENTE'!$H8),0),TIME(HOUR(ZU5),MINUTE(ZU5),0)=TIME(HOUR('ANALISE AGENTE'!$I8),MINUTE('ANALISE AGENTE'!$I8),0)),2,0))))</f>
        <v>0</v>
      </c>
      <c r="ZV11" s="34">
        <f>IF(OR(TIME(HOUR(ZV5),MINUTE(ZV5),0)=TIME(HOUR('ANALISE AGENTE'!$C8),MINUTE('ANALISE AGENTE'!$C8),0),TIME(HOUR(ZV5),MINUTE(ZV5),0)=TIME(HOUR('ANALISE AGENTE'!$J8),MINUTE('ANALISE AGENTE'!$J8),0)),1,IF(OR(TIME(HOUR(ZV5),MINUTE(ZV5),0)=TIME(HOUR('ANALISE AGENTE'!$D8),MINUTE('ANALISE AGENTE'!$D8),0),TIME(HOUR(ZV5),MINUTE(ZV5),0)=TIME(HOUR('ANALISE AGENTE'!$E8),MINUTE('ANALISE AGENTE'!$E8),0)),2,IF(OR(TIME(HOUR(ZV5),MINUTE(ZV5),0)=TIME(HOUR('ANALISE AGENTE'!$F8),MINUTE('ANALISE AGENTE'!$F8),0),TIME(HOUR(ZV5),MINUTE(ZV5),0)=TIME(HOUR('ANALISE AGENTE'!$G8),MINUTE('ANALISE AGENTE'!$G8),0)),3,IF(OR(TIME(HOUR(ZV5),MINUTE(ZV5),0)=TIME(HOUR('ANALISE AGENTE'!$H8),MINUTE('ANALISE AGENTE'!$H8),0),TIME(HOUR(ZV5),MINUTE(ZV5),0)=TIME(HOUR('ANALISE AGENTE'!$I8),MINUTE('ANALISE AGENTE'!$I8),0)),2,0))))</f>
        <v>0</v>
      </c>
      <c r="ZW11" s="34">
        <f>IF(OR(TIME(HOUR(ZW5),MINUTE(ZW5),0)=TIME(HOUR('ANALISE AGENTE'!$C8),MINUTE('ANALISE AGENTE'!$C8),0),TIME(HOUR(ZW5),MINUTE(ZW5),0)=TIME(HOUR('ANALISE AGENTE'!$J8),MINUTE('ANALISE AGENTE'!$J8),0)),1,IF(OR(TIME(HOUR(ZW5),MINUTE(ZW5),0)=TIME(HOUR('ANALISE AGENTE'!$D8),MINUTE('ANALISE AGENTE'!$D8),0),TIME(HOUR(ZW5),MINUTE(ZW5),0)=TIME(HOUR('ANALISE AGENTE'!$E8),MINUTE('ANALISE AGENTE'!$E8),0)),2,IF(OR(TIME(HOUR(ZW5),MINUTE(ZW5),0)=TIME(HOUR('ANALISE AGENTE'!$F8),MINUTE('ANALISE AGENTE'!$F8),0),TIME(HOUR(ZW5),MINUTE(ZW5),0)=TIME(HOUR('ANALISE AGENTE'!$G8),MINUTE('ANALISE AGENTE'!$G8),0)),3,IF(OR(TIME(HOUR(ZW5),MINUTE(ZW5),0)=TIME(HOUR('ANALISE AGENTE'!$H8),MINUTE('ANALISE AGENTE'!$H8),0),TIME(HOUR(ZW5),MINUTE(ZW5),0)=TIME(HOUR('ANALISE AGENTE'!$I8),MINUTE('ANALISE AGENTE'!$I8),0)),2,0))))</f>
        <v>0</v>
      </c>
      <c r="ZX11" s="34">
        <f>IF(OR(TIME(HOUR(ZX5),MINUTE(ZX5),0)=TIME(HOUR('ANALISE AGENTE'!$C8),MINUTE('ANALISE AGENTE'!$C8),0),TIME(HOUR(ZX5),MINUTE(ZX5),0)=TIME(HOUR('ANALISE AGENTE'!$J8),MINUTE('ANALISE AGENTE'!$J8),0)),1,IF(OR(TIME(HOUR(ZX5),MINUTE(ZX5),0)=TIME(HOUR('ANALISE AGENTE'!$D8),MINUTE('ANALISE AGENTE'!$D8),0),TIME(HOUR(ZX5),MINUTE(ZX5),0)=TIME(HOUR('ANALISE AGENTE'!$E8),MINUTE('ANALISE AGENTE'!$E8),0)),2,IF(OR(TIME(HOUR(ZX5),MINUTE(ZX5),0)=TIME(HOUR('ANALISE AGENTE'!$F8),MINUTE('ANALISE AGENTE'!$F8),0),TIME(HOUR(ZX5),MINUTE(ZX5),0)=TIME(HOUR('ANALISE AGENTE'!$G8),MINUTE('ANALISE AGENTE'!$G8),0)),3,IF(OR(TIME(HOUR(ZX5),MINUTE(ZX5),0)=TIME(HOUR('ANALISE AGENTE'!$H8),MINUTE('ANALISE AGENTE'!$H8),0),TIME(HOUR(ZX5),MINUTE(ZX5),0)=TIME(HOUR('ANALISE AGENTE'!$I8),MINUTE('ANALISE AGENTE'!$I8),0)),2,0))))</f>
        <v>0</v>
      </c>
      <c r="ZY11" s="34">
        <f>IF(OR(TIME(HOUR(ZY5),MINUTE(ZY5),0)=TIME(HOUR('ANALISE AGENTE'!$C8),MINUTE('ANALISE AGENTE'!$C8),0),TIME(HOUR(ZY5),MINUTE(ZY5),0)=TIME(HOUR('ANALISE AGENTE'!$J8),MINUTE('ANALISE AGENTE'!$J8),0)),1,IF(OR(TIME(HOUR(ZY5),MINUTE(ZY5),0)=TIME(HOUR('ANALISE AGENTE'!$D8),MINUTE('ANALISE AGENTE'!$D8),0),TIME(HOUR(ZY5),MINUTE(ZY5),0)=TIME(HOUR('ANALISE AGENTE'!$E8),MINUTE('ANALISE AGENTE'!$E8),0)),2,IF(OR(TIME(HOUR(ZY5),MINUTE(ZY5),0)=TIME(HOUR('ANALISE AGENTE'!$F8),MINUTE('ANALISE AGENTE'!$F8),0),TIME(HOUR(ZY5),MINUTE(ZY5),0)=TIME(HOUR('ANALISE AGENTE'!$G8),MINUTE('ANALISE AGENTE'!$G8),0)),3,IF(OR(TIME(HOUR(ZY5),MINUTE(ZY5),0)=TIME(HOUR('ANALISE AGENTE'!$H8),MINUTE('ANALISE AGENTE'!$H8),0),TIME(HOUR(ZY5),MINUTE(ZY5),0)=TIME(HOUR('ANALISE AGENTE'!$I8),MINUTE('ANALISE AGENTE'!$I8),0)),2,0))))</f>
        <v>0</v>
      </c>
      <c r="ZZ11" s="34">
        <f>IF(OR(TIME(HOUR(ZZ5),MINUTE(ZZ5),0)=TIME(HOUR('ANALISE AGENTE'!$C8),MINUTE('ANALISE AGENTE'!$C8),0),TIME(HOUR(ZZ5),MINUTE(ZZ5),0)=TIME(HOUR('ANALISE AGENTE'!$J8),MINUTE('ANALISE AGENTE'!$J8),0)),1,IF(OR(TIME(HOUR(ZZ5),MINUTE(ZZ5),0)=TIME(HOUR('ANALISE AGENTE'!$D8),MINUTE('ANALISE AGENTE'!$D8),0),TIME(HOUR(ZZ5),MINUTE(ZZ5),0)=TIME(HOUR('ANALISE AGENTE'!$E8),MINUTE('ANALISE AGENTE'!$E8),0)),2,IF(OR(TIME(HOUR(ZZ5),MINUTE(ZZ5),0)=TIME(HOUR('ANALISE AGENTE'!$F8),MINUTE('ANALISE AGENTE'!$F8),0),TIME(HOUR(ZZ5),MINUTE(ZZ5),0)=TIME(HOUR('ANALISE AGENTE'!$G8),MINUTE('ANALISE AGENTE'!$G8),0)),3,IF(OR(TIME(HOUR(ZZ5),MINUTE(ZZ5),0)=TIME(HOUR('ANALISE AGENTE'!$H8),MINUTE('ANALISE AGENTE'!$H8),0),TIME(HOUR(ZZ5),MINUTE(ZZ5),0)=TIME(HOUR('ANALISE AGENTE'!$I8),MINUTE('ANALISE AGENTE'!$I8),0)),2,0))))</f>
        <v>0</v>
      </c>
      <c r="AAA11" s="34">
        <f>IF(OR(TIME(HOUR(AAA5),MINUTE(AAA5),0)=TIME(HOUR('ANALISE AGENTE'!$C8),MINUTE('ANALISE AGENTE'!$C8),0),TIME(HOUR(AAA5),MINUTE(AAA5),0)=TIME(HOUR('ANALISE AGENTE'!$J8),MINUTE('ANALISE AGENTE'!$J8),0)),1,IF(OR(TIME(HOUR(AAA5),MINUTE(AAA5),0)=TIME(HOUR('ANALISE AGENTE'!$D8),MINUTE('ANALISE AGENTE'!$D8),0),TIME(HOUR(AAA5),MINUTE(AAA5),0)=TIME(HOUR('ANALISE AGENTE'!$E8),MINUTE('ANALISE AGENTE'!$E8),0)),2,IF(OR(TIME(HOUR(AAA5),MINUTE(AAA5),0)=TIME(HOUR('ANALISE AGENTE'!$F8),MINUTE('ANALISE AGENTE'!$F8),0),TIME(HOUR(AAA5),MINUTE(AAA5),0)=TIME(HOUR('ANALISE AGENTE'!$G8),MINUTE('ANALISE AGENTE'!$G8),0)),3,IF(OR(TIME(HOUR(AAA5),MINUTE(AAA5),0)=TIME(HOUR('ANALISE AGENTE'!$H8),MINUTE('ANALISE AGENTE'!$H8),0),TIME(HOUR(AAA5),MINUTE(AAA5),0)=TIME(HOUR('ANALISE AGENTE'!$I8),MINUTE('ANALISE AGENTE'!$I8),0)),2,0))))</f>
        <v>0</v>
      </c>
      <c r="AAB11" s="34">
        <f>IF(OR(TIME(HOUR(AAB5),MINUTE(AAB5),0)=TIME(HOUR('ANALISE AGENTE'!$C8),MINUTE('ANALISE AGENTE'!$C8),0),TIME(HOUR(AAB5),MINUTE(AAB5),0)=TIME(HOUR('ANALISE AGENTE'!$J8),MINUTE('ANALISE AGENTE'!$J8),0)),1,IF(OR(TIME(HOUR(AAB5),MINUTE(AAB5),0)=TIME(HOUR('ANALISE AGENTE'!$D8),MINUTE('ANALISE AGENTE'!$D8),0),TIME(HOUR(AAB5),MINUTE(AAB5),0)=TIME(HOUR('ANALISE AGENTE'!$E8),MINUTE('ANALISE AGENTE'!$E8),0)),2,IF(OR(TIME(HOUR(AAB5),MINUTE(AAB5),0)=TIME(HOUR('ANALISE AGENTE'!$F8),MINUTE('ANALISE AGENTE'!$F8),0),TIME(HOUR(AAB5),MINUTE(AAB5),0)=TIME(HOUR('ANALISE AGENTE'!$G8),MINUTE('ANALISE AGENTE'!$G8),0)),3,IF(OR(TIME(HOUR(AAB5),MINUTE(AAB5),0)=TIME(HOUR('ANALISE AGENTE'!$H8),MINUTE('ANALISE AGENTE'!$H8),0),TIME(HOUR(AAB5),MINUTE(AAB5),0)=TIME(HOUR('ANALISE AGENTE'!$I8),MINUTE('ANALISE AGENTE'!$I8),0)),2,0))))</f>
        <v>0</v>
      </c>
      <c r="AAC11" s="34">
        <f>IF(OR(TIME(HOUR(AAC5),MINUTE(AAC5),0)=TIME(HOUR('ANALISE AGENTE'!$C8),MINUTE('ANALISE AGENTE'!$C8),0),TIME(HOUR(AAC5),MINUTE(AAC5),0)=TIME(HOUR('ANALISE AGENTE'!$J8),MINUTE('ANALISE AGENTE'!$J8),0)),1,IF(OR(TIME(HOUR(AAC5),MINUTE(AAC5),0)=TIME(HOUR('ANALISE AGENTE'!$D8),MINUTE('ANALISE AGENTE'!$D8),0),TIME(HOUR(AAC5),MINUTE(AAC5),0)=TIME(HOUR('ANALISE AGENTE'!$E8),MINUTE('ANALISE AGENTE'!$E8),0)),2,IF(OR(TIME(HOUR(AAC5),MINUTE(AAC5),0)=TIME(HOUR('ANALISE AGENTE'!$F8),MINUTE('ANALISE AGENTE'!$F8),0),TIME(HOUR(AAC5),MINUTE(AAC5),0)=TIME(HOUR('ANALISE AGENTE'!$G8),MINUTE('ANALISE AGENTE'!$G8),0)),3,IF(OR(TIME(HOUR(AAC5),MINUTE(AAC5),0)=TIME(HOUR('ANALISE AGENTE'!$H8),MINUTE('ANALISE AGENTE'!$H8),0),TIME(HOUR(AAC5),MINUTE(AAC5),0)=TIME(HOUR('ANALISE AGENTE'!$I8),MINUTE('ANALISE AGENTE'!$I8),0)),2,0))))</f>
        <v>0</v>
      </c>
      <c r="AAD11" s="34">
        <f>IF(OR(TIME(HOUR(AAD5),MINUTE(AAD5),0)=TIME(HOUR('ANALISE AGENTE'!$C8),MINUTE('ANALISE AGENTE'!$C8),0),TIME(HOUR(AAD5),MINUTE(AAD5),0)=TIME(HOUR('ANALISE AGENTE'!$J8),MINUTE('ANALISE AGENTE'!$J8),0)),1,IF(OR(TIME(HOUR(AAD5),MINUTE(AAD5),0)=TIME(HOUR('ANALISE AGENTE'!$D8),MINUTE('ANALISE AGENTE'!$D8),0),TIME(HOUR(AAD5),MINUTE(AAD5),0)=TIME(HOUR('ANALISE AGENTE'!$E8),MINUTE('ANALISE AGENTE'!$E8),0)),2,IF(OR(TIME(HOUR(AAD5),MINUTE(AAD5),0)=TIME(HOUR('ANALISE AGENTE'!$F8),MINUTE('ANALISE AGENTE'!$F8),0),TIME(HOUR(AAD5),MINUTE(AAD5),0)=TIME(HOUR('ANALISE AGENTE'!$G8),MINUTE('ANALISE AGENTE'!$G8),0)),3,IF(OR(TIME(HOUR(AAD5),MINUTE(AAD5),0)=TIME(HOUR('ANALISE AGENTE'!$H8),MINUTE('ANALISE AGENTE'!$H8),0),TIME(HOUR(AAD5),MINUTE(AAD5),0)=TIME(HOUR('ANALISE AGENTE'!$I8),MINUTE('ANALISE AGENTE'!$I8),0)),2,0))))</f>
        <v>0</v>
      </c>
      <c r="AAE11" s="34">
        <f>IF(OR(TIME(HOUR(AAE5),MINUTE(AAE5),0)=TIME(HOUR('ANALISE AGENTE'!$C8),MINUTE('ANALISE AGENTE'!$C8),0),TIME(HOUR(AAE5),MINUTE(AAE5),0)=TIME(HOUR('ANALISE AGENTE'!$J8),MINUTE('ANALISE AGENTE'!$J8),0)),1,IF(OR(TIME(HOUR(AAE5),MINUTE(AAE5),0)=TIME(HOUR('ANALISE AGENTE'!$D8),MINUTE('ANALISE AGENTE'!$D8),0),TIME(HOUR(AAE5),MINUTE(AAE5),0)=TIME(HOUR('ANALISE AGENTE'!$E8),MINUTE('ANALISE AGENTE'!$E8),0)),2,IF(OR(TIME(HOUR(AAE5),MINUTE(AAE5),0)=TIME(HOUR('ANALISE AGENTE'!$F8),MINUTE('ANALISE AGENTE'!$F8),0),TIME(HOUR(AAE5),MINUTE(AAE5),0)=TIME(HOUR('ANALISE AGENTE'!$G8),MINUTE('ANALISE AGENTE'!$G8),0)),3,IF(OR(TIME(HOUR(AAE5),MINUTE(AAE5),0)=TIME(HOUR('ANALISE AGENTE'!$H8),MINUTE('ANALISE AGENTE'!$H8),0),TIME(HOUR(AAE5),MINUTE(AAE5),0)=TIME(HOUR('ANALISE AGENTE'!$I8),MINUTE('ANALISE AGENTE'!$I8),0)),2,0))))</f>
        <v>0</v>
      </c>
      <c r="AAF11" s="34">
        <f>IF(OR(TIME(HOUR(AAF5),MINUTE(AAF5),0)=TIME(HOUR('ANALISE AGENTE'!$C8),MINUTE('ANALISE AGENTE'!$C8),0),TIME(HOUR(AAF5),MINUTE(AAF5),0)=TIME(HOUR('ANALISE AGENTE'!$J8),MINUTE('ANALISE AGENTE'!$J8),0)),1,IF(OR(TIME(HOUR(AAF5),MINUTE(AAF5),0)=TIME(HOUR('ANALISE AGENTE'!$D8),MINUTE('ANALISE AGENTE'!$D8),0),TIME(HOUR(AAF5),MINUTE(AAF5),0)=TIME(HOUR('ANALISE AGENTE'!$E8),MINUTE('ANALISE AGENTE'!$E8),0)),2,IF(OR(TIME(HOUR(AAF5),MINUTE(AAF5),0)=TIME(HOUR('ANALISE AGENTE'!$F8),MINUTE('ANALISE AGENTE'!$F8),0),TIME(HOUR(AAF5),MINUTE(AAF5),0)=TIME(HOUR('ANALISE AGENTE'!$G8),MINUTE('ANALISE AGENTE'!$G8),0)),3,IF(OR(TIME(HOUR(AAF5),MINUTE(AAF5),0)=TIME(HOUR('ANALISE AGENTE'!$H8),MINUTE('ANALISE AGENTE'!$H8),0),TIME(HOUR(AAF5),MINUTE(AAF5),0)=TIME(HOUR('ANALISE AGENTE'!$I8),MINUTE('ANALISE AGENTE'!$I8),0)),2,0))))</f>
        <v>0</v>
      </c>
      <c r="AAG11" s="34">
        <f>IF(OR(TIME(HOUR(AAG5),MINUTE(AAG5),0)=TIME(HOUR('ANALISE AGENTE'!$C8),MINUTE('ANALISE AGENTE'!$C8),0),TIME(HOUR(AAG5),MINUTE(AAG5),0)=TIME(HOUR('ANALISE AGENTE'!$J8),MINUTE('ANALISE AGENTE'!$J8),0)),1,IF(OR(TIME(HOUR(AAG5),MINUTE(AAG5),0)=TIME(HOUR('ANALISE AGENTE'!$D8),MINUTE('ANALISE AGENTE'!$D8),0),TIME(HOUR(AAG5),MINUTE(AAG5),0)=TIME(HOUR('ANALISE AGENTE'!$E8),MINUTE('ANALISE AGENTE'!$E8),0)),2,IF(OR(TIME(HOUR(AAG5),MINUTE(AAG5),0)=TIME(HOUR('ANALISE AGENTE'!$F8),MINUTE('ANALISE AGENTE'!$F8),0),TIME(HOUR(AAG5),MINUTE(AAG5),0)=TIME(HOUR('ANALISE AGENTE'!$G8),MINUTE('ANALISE AGENTE'!$G8),0)),3,IF(OR(TIME(HOUR(AAG5),MINUTE(AAG5),0)=TIME(HOUR('ANALISE AGENTE'!$H8),MINUTE('ANALISE AGENTE'!$H8),0),TIME(HOUR(AAG5),MINUTE(AAG5),0)=TIME(HOUR('ANALISE AGENTE'!$I8),MINUTE('ANALISE AGENTE'!$I8),0)),2,0))))</f>
        <v>0</v>
      </c>
      <c r="AAH11" s="34">
        <f>IF(OR(TIME(HOUR(AAH5),MINUTE(AAH5),0)=TIME(HOUR('ANALISE AGENTE'!$C8),MINUTE('ANALISE AGENTE'!$C8),0),TIME(HOUR(AAH5),MINUTE(AAH5),0)=TIME(HOUR('ANALISE AGENTE'!$J8),MINUTE('ANALISE AGENTE'!$J8),0)),1,IF(OR(TIME(HOUR(AAH5),MINUTE(AAH5),0)=TIME(HOUR('ANALISE AGENTE'!$D8),MINUTE('ANALISE AGENTE'!$D8),0),TIME(HOUR(AAH5),MINUTE(AAH5),0)=TIME(HOUR('ANALISE AGENTE'!$E8),MINUTE('ANALISE AGENTE'!$E8),0)),2,IF(OR(TIME(HOUR(AAH5),MINUTE(AAH5),0)=TIME(HOUR('ANALISE AGENTE'!$F8),MINUTE('ANALISE AGENTE'!$F8),0),TIME(HOUR(AAH5),MINUTE(AAH5),0)=TIME(HOUR('ANALISE AGENTE'!$G8),MINUTE('ANALISE AGENTE'!$G8),0)),3,IF(OR(TIME(HOUR(AAH5),MINUTE(AAH5),0)=TIME(HOUR('ANALISE AGENTE'!$H8),MINUTE('ANALISE AGENTE'!$H8),0),TIME(HOUR(AAH5),MINUTE(AAH5),0)=TIME(HOUR('ANALISE AGENTE'!$I8),MINUTE('ANALISE AGENTE'!$I8),0)),2,0))))</f>
        <v>0</v>
      </c>
      <c r="AAI11" s="34">
        <f>IF(OR(TIME(HOUR(AAI5),MINUTE(AAI5),0)=TIME(HOUR('ANALISE AGENTE'!$C8),MINUTE('ANALISE AGENTE'!$C8),0),TIME(HOUR(AAI5),MINUTE(AAI5),0)=TIME(HOUR('ANALISE AGENTE'!$J8),MINUTE('ANALISE AGENTE'!$J8),0)),1,IF(OR(TIME(HOUR(AAI5),MINUTE(AAI5),0)=TIME(HOUR('ANALISE AGENTE'!$D8),MINUTE('ANALISE AGENTE'!$D8),0),TIME(HOUR(AAI5),MINUTE(AAI5),0)=TIME(HOUR('ANALISE AGENTE'!$E8),MINUTE('ANALISE AGENTE'!$E8),0)),2,IF(OR(TIME(HOUR(AAI5),MINUTE(AAI5),0)=TIME(HOUR('ANALISE AGENTE'!$F8),MINUTE('ANALISE AGENTE'!$F8),0),TIME(HOUR(AAI5),MINUTE(AAI5),0)=TIME(HOUR('ANALISE AGENTE'!$G8),MINUTE('ANALISE AGENTE'!$G8),0)),3,IF(OR(TIME(HOUR(AAI5),MINUTE(AAI5),0)=TIME(HOUR('ANALISE AGENTE'!$H8),MINUTE('ANALISE AGENTE'!$H8),0),TIME(HOUR(AAI5),MINUTE(AAI5),0)=TIME(HOUR('ANALISE AGENTE'!$I8),MINUTE('ANALISE AGENTE'!$I8),0)),2,0))))</f>
        <v>0</v>
      </c>
      <c r="AAJ11" s="34">
        <f>IF(OR(TIME(HOUR(AAJ5),MINUTE(AAJ5),0)=TIME(HOUR('ANALISE AGENTE'!$C8),MINUTE('ANALISE AGENTE'!$C8),0),TIME(HOUR(AAJ5),MINUTE(AAJ5),0)=TIME(HOUR('ANALISE AGENTE'!$J8),MINUTE('ANALISE AGENTE'!$J8),0)),1,IF(OR(TIME(HOUR(AAJ5),MINUTE(AAJ5),0)=TIME(HOUR('ANALISE AGENTE'!$D8),MINUTE('ANALISE AGENTE'!$D8),0),TIME(HOUR(AAJ5),MINUTE(AAJ5),0)=TIME(HOUR('ANALISE AGENTE'!$E8),MINUTE('ANALISE AGENTE'!$E8),0)),2,IF(OR(TIME(HOUR(AAJ5),MINUTE(AAJ5),0)=TIME(HOUR('ANALISE AGENTE'!$F8),MINUTE('ANALISE AGENTE'!$F8),0),TIME(HOUR(AAJ5),MINUTE(AAJ5),0)=TIME(HOUR('ANALISE AGENTE'!$G8),MINUTE('ANALISE AGENTE'!$G8),0)),3,IF(OR(TIME(HOUR(AAJ5),MINUTE(AAJ5),0)=TIME(HOUR('ANALISE AGENTE'!$H8),MINUTE('ANALISE AGENTE'!$H8),0),TIME(HOUR(AAJ5),MINUTE(AAJ5),0)=TIME(HOUR('ANALISE AGENTE'!$I8),MINUTE('ANALISE AGENTE'!$I8),0)),2,0))))</f>
        <v>0</v>
      </c>
      <c r="AAK11" s="34">
        <f>IF(OR(TIME(HOUR(AAK5),MINUTE(AAK5),0)=TIME(HOUR('ANALISE AGENTE'!$C8),MINUTE('ANALISE AGENTE'!$C8),0),TIME(HOUR(AAK5),MINUTE(AAK5),0)=TIME(HOUR('ANALISE AGENTE'!$J8),MINUTE('ANALISE AGENTE'!$J8),0)),1,IF(OR(TIME(HOUR(AAK5),MINUTE(AAK5),0)=TIME(HOUR('ANALISE AGENTE'!$D8),MINUTE('ANALISE AGENTE'!$D8),0),TIME(HOUR(AAK5),MINUTE(AAK5),0)=TIME(HOUR('ANALISE AGENTE'!$E8),MINUTE('ANALISE AGENTE'!$E8),0)),2,IF(OR(TIME(HOUR(AAK5),MINUTE(AAK5),0)=TIME(HOUR('ANALISE AGENTE'!$F8),MINUTE('ANALISE AGENTE'!$F8),0),TIME(HOUR(AAK5),MINUTE(AAK5),0)=TIME(HOUR('ANALISE AGENTE'!$G8),MINUTE('ANALISE AGENTE'!$G8),0)),3,IF(OR(TIME(HOUR(AAK5),MINUTE(AAK5),0)=TIME(HOUR('ANALISE AGENTE'!$H8),MINUTE('ANALISE AGENTE'!$H8),0),TIME(HOUR(AAK5),MINUTE(AAK5),0)=TIME(HOUR('ANALISE AGENTE'!$I8),MINUTE('ANALISE AGENTE'!$I8),0)),2,0))))</f>
        <v>0</v>
      </c>
      <c r="AAL11" s="34">
        <f>IF(OR(TIME(HOUR(AAL5),MINUTE(AAL5),0)=TIME(HOUR('ANALISE AGENTE'!$C8),MINUTE('ANALISE AGENTE'!$C8),0),TIME(HOUR(AAL5),MINUTE(AAL5),0)=TIME(HOUR('ANALISE AGENTE'!$J8),MINUTE('ANALISE AGENTE'!$J8),0)),1,IF(OR(TIME(HOUR(AAL5),MINUTE(AAL5),0)=TIME(HOUR('ANALISE AGENTE'!$D8),MINUTE('ANALISE AGENTE'!$D8),0),TIME(HOUR(AAL5),MINUTE(AAL5),0)=TIME(HOUR('ANALISE AGENTE'!$E8),MINUTE('ANALISE AGENTE'!$E8),0)),2,IF(OR(TIME(HOUR(AAL5),MINUTE(AAL5),0)=TIME(HOUR('ANALISE AGENTE'!$F8),MINUTE('ANALISE AGENTE'!$F8),0),TIME(HOUR(AAL5),MINUTE(AAL5),0)=TIME(HOUR('ANALISE AGENTE'!$G8),MINUTE('ANALISE AGENTE'!$G8),0)),3,IF(OR(TIME(HOUR(AAL5),MINUTE(AAL5),0)=TIME(HOUR('ANALISE AGENTE'!$H8),MINUTE('ANALISE AGENTE'!$H8),0),TIME(HOUR(AAL5),MINUTE(AAL5),0)=TIME(HOUR('ANALISE AGENTE'!$I8),MINUTE('ANALISE AGENTE'!$I8),0)),2,0))))</f>
        <v>0</v>
      </c>
      <c r="AAM11" s="34">
        <f>IF(OR(TIME(HOUR(AAM5),MINUTE(AAM5),0)=TIME(HOUR('ANALISE AGENTE'!$C8),MINUTE('ANALISE AGENTE'!$C8),0),TIME(HOUR(AAM5),MINUTE(AAM5),0)=TIME(HOUR('ANALISE AGENTE'!$J8),MINUTE('ANALISE AGENTE'!$J8),0)),1,IF(OR(TIME(HOUR(AAM5),MINUTE(AAM5),0)=TIME(HOUR('ANALISE AGENTE'!$D8),MINUTE('ANALISE AGENTE'!$D8),0),TIME(HOUR(AAM5),MINUTE(AAM5),0)=TIME(HOUR('ANALISE AGENTE'!$E8),MINUTE('ANALISE AGENTE'!$E8),0)),2,IF(OR(TIME(HOUR(AAM5),MINUTE(AAM5),0)=TIME(HOUR('ANALISE AGENTE'!$F8),MINUTE('ANALISE AGENTE'!$F8),0),TIME(HOUR(AAM5),MINUTE(AAM5),0)=TIME(HOUR('ANALISE AGENTE'!$G8),MINUTE('ANALISE AGENTE'!$G8),0)),3,IF(OR(TIME(HOUR(AAM5),MINUTE(AAM5),0)=TIME(HOUR('ANALISE AGENTE'!$H8),MINUTE('ANALISE AGENTE'!$H8),0),TIME(HOUR(AAM5),MINUTE(AAM5),0)=TIME(HOUR('ANALISE AGENTE'!$I8),MINUTE('ANALISE AGENTE'!$I8),0)),2,0))))</f>
        <v>0</v>
      </c>
      <c r="AAN11" s="34">
        <f>IF(OR(TIME(HOUR(AAN5),MINUTE(AAN5),0)=TIME(HOUR('ANALISE AGENTE'!$C8),MINUTE('ANALISE AGENTE'!$C8),0),TIME(HOUR(AAN5),MINUTE(AAN5),0)=TIME(HOUR('ANALISE AGENTE'!$J8),MINUTE('ANALISE AGENTE'!$J8),0)),1,IF(OR(TIME(HOUR(AAN5),MINUTE(AAN5),0)=TIME(HOUR('ANALISE AGENTE'!$D8),MINUTE('ANALISE AGENTE'!$D8),0),TIME(HOUR(AAN5),MINUTE(AAN5),0)=TIME(HOUR('ANALISE AGENTE'!$E8),MINUTE('ANALISE AGENTE'!$E8),0)),2,IF(OR(TIME(HOUR(AAN5),MINUTE(AAN5),0)=TIME(HOUR('ANALISE AGENTE'!$F8),MINUTE('ANALISE AGENTE'!$F8),0),TIME(HOUR(AAN5),MINUTE(AAN5),0)=TIME(HOUR('ANALISE AGENTE'!$G8),MINUTE('ANALISE AGENTE'!$G8),0)),3,IF(OR(TIME(HOUR(AAN5),MINUTE(AAN5),0)=TIME(HOUR('ANALISE AGENTE'!$H8),MINUTE('ANALISE AGENTE'!$H8),0),TIME(HOUR(AAN5),MINUTE(AAN5),0)=TIME(HOUR('ANALISE AGENTE'!$I8),MINUTE('ANALISE AGENTE'!$I8),0)),2,0))))</f>
        <v>0</v>
      </c>
      <c r="AAO11" s="34">
        <f>IF(OR(TIME(HOUR(AAO5),MINUTE(AAO5),0)=TIME(HOUR('ANALISE AGENTE'!$C8),MINUTE('ANALISE AGENTE'!$C8),0),TIME(HOUR(AAO5),MINUTE(AAO5),0)=TIME(HOUR('ANALISE AGENTE'!$J8),MINUTE('ANALISE AGENTE'!$J8),0)),1,IF(OR(TIME(HOUR(AAO5),MINUTE(AAO5),0)=TIME(HOUR('ANALISE AGENTE'!$D8),MINUTE('ANALISE AGENTE'!$D8),0),TIME(HOUR(AAO5),MINUTE(AAO5),0)=TIME(HOUR('ANALISE AGENTE'!$E8),MINUTE('ANALISE AGENTE'!$E8),0)),2,IF(OR(TIME(HOUR(AAO5),MINUTE(AAO5),0)=TIME(HOUR('ANALISE AGENTE'!$F8),MINUTE('ANALISE AGENTE'!$F8),0),TIME(HOUR(AAO5),MINUTE(AAO5),0)=TIME(HOUR('ANALISE AGENTE'!$G8),MINUTE('ANALISE AGENTE'!$G8),0)),3,IF(OR(TIME(HOUR(AAO5),MINUTE(AAO5),0)=TIME(HOUR('ANALISE AGENTE'!$H8),MINUTE('ANALISE AGENTE'!$H8),0),TIME(HOUR(AAO5),MINUTE(AAO5),0)=TIME(HOUR('ANALISE AGENTE'!$I8),MINUTE('ANALISE AGENTE'!$I8),0)),2,0))))</f>
        <v>0</v>
      </c>
      <c r="AAP11" s="34">
        <f>IF(OR(TIME(HOUR(AAP5),MINUTE(AAP5),0)=TIME(HOUR('ANALISE AGENTE'!$C8),MINUTE('ANALISE AGENTE'!$C8),0),TIME(HOUR(AAP5),MINUTE(AAP5),0)=TIME(HOUR('ANALISE AGENTE'!$J8),MINUTE('ANALISE AGENTE'!$J8),0)),1,IF(OR(TIME(HOUR(AAP5),MINUTE(AAP5),0)=TIME(HOUR('ANALISE AGENTE'!$D8),MINUTE('ANALISE AGENTE'!$D8),0),TIME(HOUR(AAP5),MINUTE(AAP5),0)=TIME(HOUR('ANALISE AGENTE'!$E8),MINUTE('ANALISE AGENTE'!$E8),0)),2,IF(OR(TIME(HOUR(AAP5),MINUTE(AAP5),0)=TIME(HOUR('ANALISE AGENTE'!$F8),MINUTE('ANALISE AGENTE'!$F8),0),TIME(HOUR(AAP5),MINUTE(AAP5),0)=TIME(HOUR('ANALISE AGENTE'!$G8),MINUTE('ANALISE AGENTE'!$G8),0)),3,IF(OR(TIME(HOUR(AAP5),MINUTE(AAP5),0)=TIME(HOUR('ANALISE AGENTE'!$H8),MINUTE('ANALISE AGENTE'!$H8),0),TIME(HOUR(AAP5),MINUTE(AAP5),0)=TIME(HOUR('ANALISE AGENTE'!$I8),MINUTE('ANALISE AGENTE'!$I8),0)),2,0))))</f>
        <v>0</v>
      </c>
      <c r="AAQ11" s="34">
        <f>IF(OR(TIME(HOUR(AAQ5),MINUTE(AAQ5),0)=TIME(HOUR('ANALISE AGENTE'!$C8),MINUTE('ANALISE AGENTE'!$C8),0),TIME(HOUR(AAQ5),MINUTE(AAQ5),0)=TIME(HOUR('ANALISE AGENTE'!$J8),MINUTE('ANALISE AGENTE'!$J8),0)),1,IF(OR(TIME(HOUR(AAQ5),MINUTE(AAQ5),0)=TIME(HOUR('ANALISE AGENTE'!$D8),MINUTE('ANALISE AGENTE'!$D8),0),TIME(HOUR(AAQ5),MINUTE(AAQ5),0)=TIME(HOUR('ANALISE AGENTE'!$E8),MINUTE('ANALISE AGENTE'!$E8),0)),2,IF(OR(TIME(HOUR(AAQ5),MINUTE(AAQ5),0)=TIME(HOUR('ANALISE AGENTE'!$F8),MINUTE('ANALISE AGENTE'!$F8),0),TIME(HOUR(AAQ5),MINUTE(AAQ5),0)=TIME(HOUR('ANALISE AGENTE'!$G8),MINUTE('ANALISE AGENTE'!$G8),0)),3,IF(OR(TIME(HOUR(AAQ5),MINUTE(AAQ5),0)=TIME(HOUR('ANALISE AGENTE'!$H8),MINUTE('ANALISE AGENTE'!$H8),0),TIME(HOUR(AAQ5),MINUTE(AAQ5),0)=TIME(HOUR('ANALISE AGENTE'!$I8),MINUTE('ANALISE AGENTE'!$I8),0)),2,0))))</f>
        <v>0</v>
      </c>
      <c r="AAR11" s="34">
        <f>IF(OR(TIME(HOUR(AAR5),MINUTE(AAR5),0)=TIME(HOUR('ANALISE AGENTE'!$C8),MINUTE('ANALISE AGENTE'!$C8),0),TIME(HOUR(AAR5),MINUTE(AAR5),0)=TIME(HOUR('ANALISE AGENTE'!$J8),MINUTE('ANALISE AGENTE'!$J8),0)),1,IF(OR(TIME(HOUR(AAR5),MINUTE(AAR5),0)=TIME(HOUR('ANALISE AGENTE'!$D8),MINUTE('ANALISE AGENTE'!$D8),0),TIME(HOUR(AAR5),MINUTE(AAR5),0)=TIME(HOUR('ANALISE AGENTE'!$E8),MINUTE('ANALISE AGENTE'!$E8),0)),2,IF(OR(TIME(HOUR(AAR5),MINUTE(AAR5),0)=TIME(HOUR('ANALISE AGENTE'!$F8),MINUTE('ANALISE AGENTE'!$F8),0),TIME(HOUR(AAR5),MINUTE(AAR5),0)=TIME(HOUR('ANALISE AGENTE'!$G8),MINUTE('ANALISE AGENTE'!$G8),0)),3,IF(OR(TIME(HOUR(AAR5),MINUTE(AAR5),0)=TIME(HOUR('ANALISE AGENTE'!$H8),MINUTE('ANALISE AGENTE'!$H8),0),TIME(HOUR(AAR5),MINUTE(AAR5),0)=TIME(HOUR('ANALISE AGENTE'!$I8),MINUTE('ANALISE AGENTE'!$I8),0)),2,0))))</f>
        <v>0</v>
      </c>
      <c r="AAS11" s="34">
        <f>IF(OR(TIME(HOUR(AAS5),MINUTE(AAS5),0)=TIME(HOUR('ANALISE AGENTE'!$C8),MINUTE('ANALISE AGENTE'!$C8),0),TIME(HOUR(AAS5),MINUTE(AAS5),0)=TIME(HOUR('ANALISE AGENTE'!$J8),MINUTE('ANALISE AGENTE'!$J8),0)),1,IF(OR(TIME(HOUR(AAS5),MINUTE(AAS5),0)=TIME(HOUR('ANALISE AGENTE'!$D8),MINUTE('ANALISE AGENTE'!$D8),0),TIME(HOUR(AAS5),MINUTE(AAS5),0)=TIME(HOUR('ANALISE AGENTE'!$E8),MINUTE('ANALISE AGENTE'!$E8),0)),2,IF(OR(TIME(HOUR(AAS5),MINUTE(AAS5),0)=TIME(HOUR('ANALISE AGENTE'!$F8),MINUTE('ANALISE AGENTE'!$F8),0),TIME(HOUR(AAS5),MINUTE(AAS5),0)=TIME(HOUR('ANALISE AGENTE'!$G8),MINUTE('ANALISE AGENTE'!$G8),0)),3,IF(OR(TIME(HOUR(AAS5),MINUTE(AAS5),0)=TIME(HOUR('ANALISE AGENTE'!$H8),MINUTE('ANALISE AGENTE'!$H8),0),TIME(HOUR(AAS5),MINUTE(AAS5),0)=TIME(HOUR('ANALISE AGENTE'!$I8),MINUTE('ANALISE AGENTE'!$I8),0)),2,0))))</f>
        <v>0</v>
      </c>
      <c r="AAT11" s="34">
        <f>IF(OR(TIME(HOUR(AAT5),MINUTE(AAT5),0)=TIME(HOUR('ANALISE AGENTE'!$C8),MINUTE('ANALISE AGENTE'!$C8),0),TIME(HOUR(AAT5),MINUTE(AAT5),0)=TIME(HOUR('ANALISE AGENTE'!$J8),MINUTE('ANALISE AGENTE'!$J8),0)),1,IF(OR(TIME(HOUR(AAT5),MINUTE(AAT5),0)=TIME(HOUR('ANALISE AGENTE'!$D8),MINUTE('ANALISE AGENTE'!$D8),0),TIME(HOUR(AAT5),MINUTE(AAT5),0)=TIME(HOUR('ANALISE AGENTE'!$E8),MINUTE('ANALISE AGENTE'!$E8),0)),2,IF(OR(TIME(HOUR(AAT5),MINUTE(AAT5),0)=TIME(HOUR('ANALISE AGENTE'!$F8),MINUTE('ANALISE AGENTE'!$F8),0),TIME(HOUR(AAT5),MINUTE(AAT5),0)=TIME(HOUR('ANALISE AGENTE'!$G8),MINUTE('ANALISE AGENTE'!$G8),0)),3,IF(OR(TIME(HOUR(AAT5),MINUTE(AAT5),0)=TIME(HOUR('ANALISE AGENTE'!$H8),MINUTE('ANALISE AGENTE'!$H8),0),TIME(HOUR(AAT5),MINUTE(AAT5),0)=TIME(HOUR('ANALISE AGENTE'!$I8),MINUTE('ANALISE AGENTE'!$I8),0)),2,0))))</f>
        <v>0</v>
      </c>
      <c r="AAU11" s="34">
        <f>IF(OR(TIME(HOUR(AAU5),MINUTE(AAU5),0)=TIME(HOUR('ANALISE AGENTE'!$C8),MINUTE('ANALISE AGENTE'!$C8),0),TIME(HOUR(AAU5),MINUTE(AAU5),0)=TIME(HOUR('ANALISE AGENTE'!$J8),MINUTE('ANALISE AGENTE'!$J8),0)),1,IF(OR(TIME(HOUR(AAU5),MINUTE(AAU5),0)=TIME(HOUR('ANALISE AGENTE'!$D8),MINUTE('ANALISE AGENTE'!$D8),0),TIME(HOUR(AAU5),MINUTE(AAU5),0)=TIME(HOUR('ANALISE AGENTE'!$E8),MINUTE('ANALISE AGENTE'!$E8),0)),2,IF(OR(TIME(HOUR(AAU5),MINUTE(AAU5),0)=TIME(HOUR('ANALISE AGENTE'!$F8),MINUTE('ANALISE AGENTE'!$F8),0),TIME(HOUR(AAU5),MINUTE(AAU5),0)=TIME(HOUR('ANALISE AGENTE'!$G8),MINUTE('ANALISE AGENTE'!$G8),0)),3,IF(OR(TIME(HOUR(AAU5),MINUTE(AAU5),0)=TIME(HOUR('ANALISE AGENTE'!$H8),MINUTE('ANALISE AGENTE'!$H8),0),TIME(HOUR(AAU5),MINUTE(AAU5),0)=TIME(HOUR('ANALISE AGENTE'!$I8),MINUTE('ANALISE AGENTE'!$I8),0)),2,0))))</f>
        <v>0</v>
      </c>
      <c r="AAV11" s="34">
        <f>IF(OR(TIME(HOUR(AAV5),MINUTE(AAV5),0)=TIME(HOUR('ANALISE AGENTE'!$C8),MINUTE('ANALISE AGENTE'!$C8),0),TIME(HOUR(AAV5),MINUTE(AAV5),0)=TIME(HOUR('ANALISE AGENTE'!$J8),MINUTE('ANALISE AGENTE'!$J8),0)),1,IF(OR(TIME(HOUR(AAV5),MINUTE(AAV5),0)=TIME(HOUR('ANALISE AGENTE'!$D8),MINUTE('ANALISE AGENTE'!$D8),0),TIME(HOUR(AAV5),MINUTE(AAV5),0)=TIME(HOUR('ANALISE AGENTE'!$E8),MINUTE('ANALISE AGENTE'!$E8),0)),2,IF(OR(TIME(HOUR(AAV5),MINUTE(AAV5),0)=TIME(HOUR('ANALISE AGENTE'!$F8),MINUTE('ANALISE AGENTE'!$F8),0),TIME(HOUR(AAV5),MINUTE(AAV5),0)=TIME(HOUR('ANALISE AGENTE'!$G8),MINUTE('ANALISE AGENTE'!$G8),0)),3,IF(OR(TIME(HOUR(AAV5),MINUTE(AAV5),0)=TIME(HOUR('ANALISE AGENTE'!$H8),MINUTE('ANALISE AGENTE'!$H8),0),TIME(HOUR(AAV5),MINUTE(AAV5),0)=TIME(HOUR('ANALISE AGENTE'!$I8),MINUTE('ANALISE AGENTE'!$I8),0)),2,0))))</f>
        <v>0</v>
      </c>
      <c r="AAW11" s="34">
        <f>IF(OR(TIME(HOUR(AAW5),MINUTE(AAW5),0)=TIME(HOUR('ANALISE AGENTE'!$C8),MINUTE('ANALISE AGENTE'!$C8),0),TIME(HOUR(AAW5),MINUTE(AAW5),0)=TIME(HOUR('ANALISE AGENTE'!$J8),MINUTE('ANALISE AGENTE'!$J8),0)),1,IF(OR(TIME(HOUR(AAW5),MINUTE(AAW5),0)=TIME(HOUR('ANALISE AGENTE'!$D8),MINUTE('ANALISE AGENTE'!$D8),0),TIME(HOUR(AAW5),MINUTE(AAW5),0)=TIME(HOUR('ANALISE AGENTE'!$E8),MINUTE('ANALISE AGENTE'!$E8),0)),2,IF(OR(TIME(HOUR(AAW5),MINUTE(AAW5),0)=TIME(HOUR('ANALISE AGENTE'!$F8),MINUTE('ANALISE AGENTE'!$F8),0),TIME(HOUR(AAW5),MINUTE(AAW5),0)=TIME(HOUR('ANALISE AGENTE'!$G8),MINUTE('ANALISE AGENTE'!$G8),0)),3,IF(OR(TIME(HOUR(AAW5),MINUTE(AAW5),0)=TIME(HOUR('ANALISE AGENTE'!$H8),MINUTE('ANALISE AGENTE'!$H8),0),TIME(HOUR(AAW5),MINUTE(AAW5),0)=TIME(HOUR('ANALISE AGENTE'!$I8),MINUTE('ANALISE AGENTE'!$I8),0)),2,0))))</f>
        <v>0</v>
      </c>
      <c r="AAX11" s="34">
        <f>IF(OR(TIME(HOUR(AAX5),MINUTE(AAX5),0)=TIME(HOUR('ANALISE AGENTE'!$C8),MINUTE('ANALISE AGENTE'!$C8),0),TIME(HOUR(AAX5),MINUTE(AAX5),0)=TIME(HOUR('ANALISE AGENTE'!$J8),MINUTE('ANALISE AGENTE'!$J8),0)),1,IF(OR(TIME(HOUR(AAX5),MINUTE(AAX5),0)=TIME(HOUR('ANALISE AGENTE'!$D8),MINUTE('ANALISE AGENTE'!$D8),0),TIME(HOUR(AAX5),MINUTE(AAX5),0)=TIME(HOUR('ANALISE AGENTE'!$E8),MINUTE('ANALISE AGENTE'!$E8),0)),2,IF(OR(TIME(HOUR(AAX5),MINUTE(AAX5),0)=TIME(HOUR('ANALISE AGENTE'!$F8),MINUTE('ANALISE AGENTE'!$F8),0),TIME(HOUR(AAX5),MINUTE(AAX5),0)=TIME(HOUR('ANALISE AGENTE'!$G8),MINUTE('ANALISE AGENTE'!$G8),0)),3,IF(OR(TIME(HOUR(AAX5),MINUTE(AAX5),0)=TIME(HOUR('ANALISE AGENTE'!$H8),MINUTE('ANALISE AGENTE'!$H8),0),TIME(HOUR(AAX5),MINUTE(AAX5),0)=TIME(HOUR('ANALISE AGENTE'!$I8),MINUTE('ANALISE AGENTE'!$I8),0)),2,0))))</f>
        <v>0</v>
      </c>
      <c r="AAY11" s="34">
        <f>IF(OR(TIME(HOUR(AAY5),MINUTE(AAY5),0)=TIME(HOUR('ANALISE AGENTE'!$C8),MINUTE('ANALISE AGENTE'!$C8),0),TIME(HOUR(AAY5),MINUTE(AAY5),0)=TIME(HOUR('ANALISE AGENTE'!$J8),MINUTE('ANALISE AGENTE'!$J8),0)),1,IF(OR(TIME(HOUR(AAY5),MINUTE(AAY5),0)=TIME(HOUR('ANALISE AGENTE'!$D8),MINUTE('ANALISE AGENTE'!$D8),0),TIME(HOUR(AAY5),MINUTE(AAY5),0)=TIME(HOUR('ANALISE AGENTE'!$E8),MINUTE('ANALISE AGENTE'!$E8),0)),2,IF(OR(TIME(HOUR(AAY5),MINUTE(AAY5),0)=TIME(HOUR('ANALISE AGENTE'!$F8),MINUTE('ANALISE AGENTE'!$F8),0),TIME(HOUR(AAY5),MINUTE(AAY5),0)=TIME(HOUR('ANALISE AGENTE'!$G8),MINUTE('ANALISE AGENTE'!$G8),0)),3,IF(OR(TIME(HOUR(AAY5),MINUTE(AAY5),0)=TIME(HOUR('ANALISE AGENTE'!$H8),MINUTE('ANALISE AGENTE'!$H8),0),TIME(HOUR(AAY5),MINUTE(AAY5),0)=TIME(HOUR('ANALISE AGENTE'!$I8),MINUTE('ANALISE AGENTE'!$I8),0)),2,0))))</f>
        <v>0</v>
      </c>
      <c r="AAZ11" s="34">
        <f>IF(OR(TIME(HOUR(AAZ5),MINUTE(AAZ5),0)=TIME(HOUR('ANALISE AGENTE'!$C8),MINUTE('ANALISE AGENTE'!$C8),0),TIME(HOUR(AAZ5),MINUTE(AAZ5),0)=TIME(HOUR('ANALISE AGENTE'!$J8),MINUTE('ANALISE AGENTE'!$J8),0)),1,IF(OR(TIME(HOUR(AAZ5),MINUTE(AAZ5),0)=TIME(HOUR('ANALISE AGENTE'!$D8),MINUTE('ANALISE AGENTE'!$D8),0),TIME(HOUR(AAZ5),MINUTE(AAZ5),0)=TIME(HOUR('ANALISE AGENTE'!$E8),MINUTE('ANALISE AGENTE'!$E8),0)),2,IF(OR(TIME(HOUR(AAZ5),MINUTE(AAZ5),0)=TIME(HOUR('ANALISE AGENTE'!$F8),MINUTE('ANALISE AGENTE'!$F8),0),TIME(HOUR(AAZ5),MINUTE(AAZ5),0)=TIME(HOUR('ANALISE AGENTE'!$G8),MINUTE('ANALISE AGENTE'!$G8),0)),3,IF(OR(TIME(HOUR(AAZ5),MINUTE(AAZ5),0)=TIME(HOUR('ANALISE AGENTE'!$H8),MINUTE('ANALISE AGENTE'!$H8),0),TIME(HOUR(AAZ5),MINUTE(AAZ5),0)=TIME(HOUR('ANALISE AGENTE'!$I8),MINUTE('ANALISE AGENTE'!$I8),0)),2,0))))</f>
        <v>0</v>
      </c>
      <c r="ABA11" s="34">
        <f>IF(OR(TIME(HOUR(ABA5),MINUTE(ABA5),0)=TIME(HOUR('ANALISE AGENTE'!$C8),MINUTE('ANALISE AGENTE'!$C8),0),TIME(HOUR(ABA5),MINUTE(ABA5),0)=TIME(HOUR('ANALISE AGENTE'!$J8),MINUTE('ANALISE AGENTE'!$J8),0)),1,IF(OR(TIME(HOUR(ABA5),MINUTE(ABA5),0)=TIME(HOUR('ANALISE AGENTE'!$D8),MINUTE('ANALISE AGENTE'!$D8),0),TIME(HOUR(ABA5),MINUTE(ABA5),0)=TIME(HOUR('ANALISE AGENTE'!$E8),MINUTE('ANALISE AGENTE'!$E8),0)),2,IF(OR(TIME(HOUR(ABA5),MINUTE(ABA5),0)=TIME(HOUR('ANALISE AGENTE'!$F8),MINUTE('ANALISE AGENTE'!$F8),0),TIME(HOUR(ABA5),MINUTE(ABA5),0)=TIME(HOUR('ANALISE AGENTE'!$G8),MINUTE('ANALISE AGENTE'!$G8),0)),3,IF(OR(TIME(HOUR(ABA5),MINUTE(ABA5),0)=TIME(HOUR('ANALISE AGENTE'!$H8),MINUTE('ANALISE AGENTE'!$H8),0),TIME(HOUR(ABA5),MINUTE(ABA5),0)=TIME(HOUR('ANALISE AGENTE'!$I8),MINUTE('ANALISE AGENTE'!$I8),0)),2,0))))</f>
        <v>0</v>
      </c>
      <c r="ABB11" s="34">
        <f>IF(OR(TIME(HOUR(ABB5),MINUTE(ABB5),0)=TIME(HOUR('ANALISE AGENTE'!$C8),MINUTE('ANALISE AGENTE'!$C8),0),TIME(HOUR(ABB5),MINUTE(ABB5),0)=TIME(HOUR('ANALISE AGENTE'!$J8),MINUTE('ANALISE AGENTE'!$J8),0)),1,IF(OR(TIME(HOUR(ABB5),MINUTE(ABB5),0)=TIME(HOUR('ANALISE AGENTE'!$D8),MINUTE('ANALISE AGENTE'!$D8),0),TIME(HOUR(ABB5),MINUTE(ABB5),0)=TIME(HOUR('ANALISE AGENTE'!$E8),MINUTE('ANALISE AGENTE'!$E8),0)),2,IF(OR(TIME(HOUR(ABB5),MINUTE(ABB5),0)=TIME(HOUR('ANALISE AGENTE'!$F8),MINUTE('ANALISE AGENTE'!$F8),0),TIME(HOUR(ABB5),MINUTE(ABB5),0)=TIME(HOUR('ANALISE AGENTE'!$G8),MINUTE('ANALISE AGENTE'!$G8),0)),3,IF(OR(TIME(HOUR(ABB5),MINUTE(ABB5),0)=TIME(HOUR('ANALISE AGENTE'!$H8),MINUTE('ANALISE AGENTE'!$H8),0),TIME(HOUR(ABB5),MINUTE(ABB5),0)=TIME(HOUR('ANALISE AGENTE'!$I8),MINUTE('ANALISE AGENTE'!$I8),0)),2,0))))</f>
        <v>0</v>
      </c>
      <c r="ABC11" s="34">
        <f>IF(OR(TIME(HOUR(ABC5),MINUTE(ABC5),0)=TIME(HOUR('ANALISE AGENTE'!$C8),MINUTE('ANALISE AGENTE'!$C8),0),TIME(HOUR(ABC5),MINUTE(ABC5),0)=TIME(HOUR('ANALISE AGENTE'!$J8),MINUTE('ANALISE AGENTE'!$J8),0)),1,IF(OR(TIME(HOUR(ABC5),MINUTE(ABC5),0)=TIME(HOUR('ANALISE AGENTE'!$D8),MINUTE('ANALISE AGENTE'!$D8),0),TIME(HOUR(ABC5),MINUTE(ABC5),0)=TIME(HOUR('ANALISE AGENTE'!$E8),MINUTE('ANALISE AGENTE'!$E8),0)),2,IF(OR(TIME(HOUR(ABC5),MINUTE(ABC5),0)=TIME(HOUR('ANALISE AGENTE'!$F8),MINUTE('ANALISE AGENTE'!$F8),0),TIME(HOUR(ABC5),MINUTE(ABC5),0)=TIME(HOUR('ANALISE AGENTE'!$G8),MINUTE('ANALISE AGENTE'!$G8),0)),3,IF(OR(TIME(HOUR(ABC5),MINUTE(ABC5),0)=TIME(HOUR('ANALISE AGENTE'!$H8),MINUTE('ANALISE AGENTE'!$H8),0),TIME(HOUR(ABC5),MINUTE(ABC5),0)=TIME(HOUR('ANALISE AGENTE'!$I8),MINUTE('ANALISE AGENTE'!$I8),0)),2,0))))</f>
        <v>0</v>
      </c>
      <c r="ABD11" s="34">
        <f>IF(OR(TIME(HOUR(ABD5),MINUTE(ABD5),0)=TIME(HOUR('ANALISE AGENTE'!$C8),MINUTE('ANALISE AGENTE'!$C8),0),TIME(HOUR(ABD5),MINUTE(ABD5),0)=TIME(HOUR('ANALISE AGENTE'!$J8),MINUTE('ANALISE AGENTE'!$J8),0)),1,IF(OR(TIME(HOUR(ABD5),MINUTE(ABD5),0)=TIME(HOUR('ANALISE AGENTE'!$D8),MINUTE('ANALISE AGENTE'!$D8),0),TIME(HOUR(ABD5),MINUTE(ABD5),0)=TIME(HOUR('ANALISE AGENTE'!$E8),MINUTE('ANALISE AGENTE'!$E8),0)),2,IF(OR(TIME(HOUR(ABD5),MINUTE(ABD5),0)=TIME(HOUR('ANALISE AGENTE'!$F8),MINUTE('ANALISE AGENTE'!$F8),0),TIME(HOUR(ABD5),MINUTE(ABD5),0)=TIME(HOUR('ANALISE AGENTE'!$G8),MINUTE('ANALISE AGENTE'!$G8),0)),3,IF(OR(TIME(HOUR(ABD5),MINUTE(ABD5),0)=TIME(HOUR('ANALISE AGENTE'!$H8),MINUTE('ANALISE AGENTE'!$H8),0),TIME(HOUR(ABD5),MINUTE(ABD5),0)=TIME(HOUR('ANALISE AGENTE'!$I8),MINUTE('ANALISE AGENTE'!$I8),0)),2,0))))</f>
        <v>0</v>
      </c>
      <c r="ABE11" s="34">
        <f>IF(OR(TIME(HOUR(ABE5),MINUTE(ABE5),0)=TIME(HOUR('ANALISE AGENTE'!$C8),MINUTE('ANALISE AGENTE'!$C8),0),TIME(HOUR(ABE5),MINUTE(ABE5),0)=TIME(HOUR('ANALISE AGENTE'!$J8),MINUTE('ANALISE AGENTE'!$J8),0)),1,IF(OR(TIME(HOUR(ABE5),MINUTE(ABE5),0)=TIME(HOUR('ANALISE AGENTE'!$D8),MINUTE('ANALISE AGENTE'!$D8),0),TIME(HOUR(ABE5),MINUTE(ABE5),0)=TIME(HOUR('ANALISE AGENTE'!$E8),MINUTE('ANALISE AGENTE'!$E8),0)),2,IF(OR(TIME(HOUR(ABE5),MINUTE(ABE5),0)=TIME(HOUR('ANALISE AGENTE'!$F8),MINUTE('ANALISE AGENTE'!$F8),0),TIME(HOUR(ABE5),MINUTE(ABE5),0)=TIME(HOUR('ANALISE AGENTE'!$G8),MINUTE('ANALISE AGENTE'!$G8),0)),3,IF(OR(TIME(HOUR(ABE5),MINUTE(ABE5),0)=TIME(HOUR('ANALISE AGENTE'!$H8),MINUTE('ANALISE AGENTE'!$H8),0),TIME(HOUR(ABE5),MINUTE(ABE5),0)=TIME(HOUR('ANALISE AGENTE'!$I8),MINUTE('ANALISE AGENTE'!$I8),0)),2,0))))</f>
        <v>0</v>
      </c>
      <c r="ABF11" s="34">
        <f>IF(OR(TIME(HOUR(ABF5),MINUTE(ABF5),0)=TIME(HOUR('ANALISE AGENTE'!$C8),MINUTE('ANALISE AGENTE'!$C8),0),TIME(HOUR(ABF5),MINUTE(ABF5),0)=TIME(HOUR('ANALISE AGENTE'!$J8),MINUTE('ANALISE AGENTE'!$J8),0)),1,IF(OR(TIME(HOUR(ABF5),MINUTE(ABF5),0)=TIME(HOUR('ANALISE AGENTE'!$D8),MINUTE('ANALISE AGENTE'!$D8),0),TIME(HOUR(ABF5),MINUTE(ABF5),0)=TIME(HOUR('ANALISE AGENTE'!$E8),MINUTE('ANALISE AGENTE'!$E8),0)),2,IF(OR(TIME(HOUR(ABF5),MINUTE(ABF5),0)=TIME(HOUR('ANALISE AGENTE'!$F8),MINUTE('ANALISE AGENTE'!$F8),0),TIME(HOUR(ABF5),MINUTE(ABF5),0)=TIME(HOUR('ANALISE AGENTE'!$G8),MINUTE('ANALISE AGENTE'!$G8),0)),3,IF(OR(TIME(HOUR(ABF5),MINUTE(ABF5),0)=TIME(HOUR('ANALISE AGENTE'!$H8),MINUTE('ANALISE AGENTE'!$H8),0),TIME(HOUR(ABF5),MINUTE(ABF5),0)=TIME(HOUR('ANALISE AGENTE'!$I8),MINUTE('ANALISE AGENTE'!$I8),0)),2,0))))</f>
        <v>0</v>
      </c>
      <c r="ABG11" s="34">
        <f>IF(OR(TIME(HOUR(ABG5),MINUTE(ABG5),0)=TIME(HOUR('ANALISE AGENTE'!$C8),MINUTE('ANALISE AGENTE'!$C8),0),TIME(HOUR(ABG5),MINUTE(ABG5),0)=TIME(HOUR('ANALISE AGENTE'!$J8),MINUTE('ANALISE AGENTE'!$J8),0)),1,IF(OR(TIME(HOUR(ABG5),MINUTE(ABG5),0)=TIME(HOUR('ANALISE AGENTE'!$D8),MINUTE('ANALISE AGENTE'!$D8),0),TIME(HOUR(ABG5),MINUTE(ABG5),0)=TIME(HOUR('ANALISE AGENTE'!$E8),MINUTE('ANALISE AGENTE'!$E8),0)),2,IF(OR(TIME(HOUR(ABG5),MINUTE(ABG5),0)=TIME(HOUR('ANALISE AGENTE'!$F8),MINUTE('ANALISE AGENTE'!$F8),0),TIME(HOUR(ABG5),MINUTE(ABG5),0)=TIME(HOUR('ANALISE AGENTE'!$G8),MINUTE('ANALISE AGENTE'!$G8),0)),3,IF(OR(TIME(HOUR(ABG5),MINUTE(ABG5),0)=TIME(HOUR('ANALISE AGENTE'!$H8),MINUTE('ANALISE AGENTE'!$H8),0),TIME(HOUR(ABG5),MINUTE(ABG5),0)=TIME(HOUR('ANALISE AGENTE'!$I8),MINUTE('ANALISE AGENTE'!$I8),0)),2,0))))</f>
        <v>0</v>
      </c>
      <c r="ABH11" s="34">
        <f>IF(OR(TIME(HOUR(ABH5),MINUTE(ABH5),0)=TIME(HOUR('ANALISE AGENTE'!$C8),MINUTE('ANALISE AGENTE'!$C8),0),TIME(HOUR(ABH5),MINUTE(ABH5),0)=TIME(HOUR('ANALISE AGENTE'!$J8),MINUTE('ANALISE AGENTE'!$J8),0)),1,IF(OR(TIME(HOUR(ABH5),MINUTE(ABH5),0)=TIME(HOUR('ANALISE AGENTE'!$D8),MINUTE('ANALISE AGENTE'!$D8),0),TIME(HOUR(ABH5),MINUTE(ABH5),0)=TIME(HOUR('ANALISE AGENTE'!$E8),MINUTE('ANALISE AGENTE'!$E8),0)),2,IF(OR(TIME(HOUR(ABH5),MINUTE(ABH5),0)=TIME(HOUR('ANALISE AGENTE'!$F8),MINUTE('ANALISE AGENTE'!$F8),0),TIME(HOUR(ABH5),MINUTE(ABH5),0)=TIME(HOUR('ANALISE AGENTE'!$G8),MINUTE('ANALISE AGENTE'!$G8),0)),3,IF(OR(TIME(HOUR(ABH5),MINUTE(ABH5),0)=TIME(HOUR('ANALISE AGENTE'!$H8),MINUTE('ANALISE AGENTE'!$H8),0),TIME(HOUR(ABH5),MINUTE(ABH5),0)=TIME(HOUR('ANALISE AGENTE'!$I8),MINUTE('ANALISE AGENTE'!$I8),0)),2,0))))</f>
        <v>0</v>
      </c>
      <c r="ABI11" s="34">
        <f>IF(OR(TIME(HOUR(ABI5),MINUTE(ABI5),0)=TIME(HOUR('ANALISE AGENTE'!$C8),MINUTE('ANALISE AGENTE'!$C8),0),TIME(HOUR(ABI5),MINUTE(ABI5),0)=TIME(HOUR('ANALISE AGENTE'!$J8),MINUTE('ANALISE AGENTE'!$J8),0)),1,IF(OR(TIME(HOUR(ABI5),MINUTE(ABI5),0)=TIME(HOUR('ANALISE AGENTE'!$D8),MINUTE('ANALISE AGENTE'!$D8),0),TIME(HOUR(ABI5),MINUTE(ABI5),0)=TIME(HOUR('ANALISE AGENTE'!$E8),MINUTE('ANALISE AGENTE'!$E8),0)),2,IF(OR(TIME(HOUR(ABI5),MINUTE(ABI5),0)=TIME(HOUR('ANALISE AGENTE'!$F8),MINUTE('ANALISE AGENTE'!$F8),0),TIME(HOUR(ABI5),MINUTE(ABI5),0)=TIME(HOUR('ANALISE AGENTE'!$G8),MINUTE('ANALISE AGENTE'!$G8),0)),3,IF(OR(TIME(HOUR(ABI5),MINUTE(ABI5),0)=TIME(HOUR('ANALISE AGENTE'!$H8),MINUTE('ANALISE AGENTE'!$H8),0),TIME(HOUR(ABI5),MINUTE(ABI5),0)=TIME(HOUR('ANALISE AGENTE'!$I8),MINUTE('ANALISE AGENTE'!$I8),0)),2,0))))</f>
        <v>0</v>
      </c>
      <c r="ABJ11" s="34">
        <f>IF(OR(TIME(HOUR(ABJ5),MINUTE(ABJ5),0)=TIME(HOUR('ANALISE AGENTE'!$C8),MINUTE('ANALISE AGENTE'!$C8),0),TIME(HOUR(ABJ5),MINUTE(ABJ5),0)=TIME(HOUR('ANALISE AGENTE'!$J8),MINUTE('ANALISE AGENTE'!$J8),0)),1,IF(OR(TIME(HOUR(ABJ5),MINUTE(ABJ5),0)=TIME(HOUR('ANALISE AGENTE'!$D8),MINUTE('ANALISE AGENTE'!$D8),0),TIME(HOUR(ABJ5),MINUTE(ABJ5),0)=TIME(HOUR('ANALISE AGENTE'!$E8),MINUTE('ANALISE AGENTE'!$E8),0)),2,IF(OR(TIME(HOUR(ABJ5),MINUTE(ABJ5),0)=TIME(HOUR('ANALISE AGENTE'!$F8),MINUTE('ANALISE AGENTE'!$F8),0),TIME(HOUR(ABJ5),MINUTE(ABJ5),0)=TIME(HOUR('ANALISE AGENTE'!$G8),MINUTE('ANALISE AGENTE'!$G8),0)),3,IF(OR(TIME(HOUR(ABJ5),MINUTE(ABJ5),0)=TIME(HOUR('ANALISE AGENTE'!$H8),MINUTE('ANALISE AGENTE'!$H8),0),TIME(HOUR(ABJ5),MINUTE(ABJ5),0)=TIME(HOUR('ANALISE AGENTE'!$I8),MINUTE('ANALISE AGENTE'!$I8),0)),2,0))))</f>
        <v>0</v>
      </c>
      <c r="ABK11" s="34">
        <f>IF(OR(TIME(HOUR(ABK5),MINUTE(ABK5),0)=TIME(HOUR('ANALISE AGENTE'!$C8),MINUTE('ANALISE AGENTE'!$C8),0),TIME(HOUR(ABK5),MINUTE(ABK5),0)=TIME(HOUR('ANALISE AGENTE'!$J8),MINUTE('ANALISE AGENTE'!$J8),0)),1,IF(OR(TIME(HOUR(ABK5),MINUTE(ABK5),0)=TIME(HOUR('ANALISE AGENTE'!$D8),MINUTE('ANALISE AGENTE'!$D8),0),TIME(HOUR(ABK5),MINUTE(ABK5),0)=TIME(HOUR('ANALISE AGENTE'!$E8),MINUTE('ANALISE AGENTE'!$E8),0)),2,IF(OR(TIME(HOUR(ABK5),MINUTE(ABK5),0)=TIME(HOUR('ANALISE AGENTE'!$F8),MINUTE('ANALISE AGENTE'!$F8),0),TIME(HOUR(ABK5),MINUTE(ABK5),0)=TIME(HOUR('ANALISE AGENTE'!$G8),MINUTE('ANALISE AGENTE'!$G8),0)),3,IF(OR(TIME(HOUR(ABK5),MINUTE(ABK5),0)=TIME(HOUR('ANALISE AGENTE'!$H8),MINUTE('ANALISE AGENTE'!$H8),0),TIME(HOUR(ABK5),MINUTE(ABK5),0)=TIME(HOUR('ANALISE AGENTE'!$I8),MINUTE('ANALISE AGENTE'!$I8),0)),2,0))))</f>
        <v>0</v>
      </c>
      <c r="ABL11" s="34">
        <f>IF(OR(TIME(HOUR(ABL5),MINUTE(ABL5),0)=TIME(HOUR('ANALISE AGENTE'!$C8),MINUTE('ANALISE AGENTE'!$C8),0),TIME(HOUR(ABL5),MINUTE(ABL5),0)=TIME(HOUR('ANALISE AGENTE'!$J8),MINUTE('ANALISE AGENTE'!$J8),0)),1,IF(OR(TIME(HOUR(ABL5),MINUTE(ABL5),0)=TIME(HOUR('ANALISE AGENTE'!$D8),MINUTE('ANALISE AGENTE'!$D8),0),TIME(HOUR(ABL5),MINUTE(ABL5),0)=TIME(HOUR('ANALISE AGENTE'!$E8),MINUTE('ANALISE AGENTE'!$E8),0)),2,IF(OR(TIME(HOUR(ABL5),MINUTE(ABL5),0)=TIME(HOUR('ANALISE AGENTE'!$F8),MINUTE('ANALISE AGENTE'!$F8),0),TIME(HOUR(ABL5),MINUTE(ABL5),0)=TIME(HOUR('ANALISE AGENTE'!$G8),MINUTE('ANALISE AGENTE'!$G8),0)),3,IF(OR(TIME(HOUR(ABL5),MINUTE(ABL5),0)=TIME(HOUR('ANALISE AGENTE'!$H8),MINUTE('ANALISE AGENTE'!$H8),0),TIME(HOUR(ABL5),MINUTE(ABL5),0)=TIME(HOUR('ANALISE AGENTE'!$I8),MINUTE('ANALISE AGENTE'!$I8),0)),2,0))))</f>
        <v>0</v>
      </c>
      <c r="ABM11" s="34">
        <f>IF(OR(TIME(HOUR(ABM5),MINUTE(ABM5),0)=TIME(HOUR('ANALISE AGENTE'!$C8),MINUTE('ANALISE AGENTE'!$C8),0),TIME(HOUR(ABM5),MINUTE(ABM5),0)=TIME(HOUR('ANALISE AGENTE'!$J8),MINUTE('ANALISE AGENTE'!$J8),0)),1,IF(OR(TIME(HOUR(ABM5),MINUTE(ABM5),0)=TIME(HOUR('ANALISE AGENTE'!$D8),MINUTE('ANALISE AGENTE'!$D8),0),TIME(HOUR(ABM5),MINUTE(ABM5),0)=TIME(HOUR('ANALISE AGENTE'!$E8),MINUTE('ANALISE AGENTE'!$E8),0)),2,IF(OR(TIME(HOUR(ABM5),MINUTE(ABM5),0)=TIME(HOUR('ANALISE AGENTE'!$F8),MINUTE('ANALISE AGENTE'!$F8),0),TIME(HOUR(ABM5),MINUTE(ABM5),0)=TIME(HOUR('ANALISE AGENTE'!$G8),MINUTE('ANALISE AGENTE'!$G8),0)),3,IF(OR(TIME(HOUR(ABM5),MINUTE(ABM5),0)=TIME(HOUR('ANALISE AGENTE'!$H8),MINUTE('ANALISE AGENTE'!$H8),0),TIME(HOUR(ABM5),MINUTE(ABM5),0)=TIME(HOUR('ANALISE AGENTE'!$I8),MINUTE('ANALISE AGENTE'!$I8),0)),2,0))))</f>
        <v>0</v>
      </c>
      <c r="ABN11" s="34">
        <f>IF(OR(TIME(HOUR(ABN5),MINUTE(ABN5),0)=TIME(HOUR('ANALISE AGENTE'!$C8),MINUTE('ANALISE AGENTE'!$C8),0),TIME(HOUR(ABN5),MINUTE(ABN5),0)=TIME(HOUR('ANALISE AGENTE'!$J8),MINUTE('ANALISE AGENTE'!$J8),0)),1,IF(OR(TIME(HOUR(ABN5),MINUTE(ABN5),0)=TIME(HOUR('ANALISE AGENTE'!$D8),MINUTE('ANALISE AGENTE'!$D8),0),TIME(HOUR(ABN5),MINUTE(ABN5),0)=TIME(HOUR('ANALISE AGENTE'!$E8),MINUTE('ANALISE AGENTE'!$E8),0)),2,IF(OR(TIME(HOUR(ABN5),MINUTE(ABN5),0)=TIME(HOUR('ANALISE AGENTE'!$F8),MINUTE('ANALISE AGENTE'!$F8),0),TIME(HOUR(ABN5),MINUTE(ABN5),0)=TIME(HOUR('ANALISE AGENTE'!$G8),MINUTE('ANALISE AGENTE'!$G8),0)),3,IF(OR(TIME(HOUR(ABN5),MINUTE(ABN5),0)=TIME(HOUR('ANALISE AGENTE'!$H8),MINUTE('ANALISE AGENTE'!$H8),0),TIME(HOUR(ABN5),MINUTE(ABN5),0)=TIME(HOUR('ANALISE AGENTE'!$I8),MINUTE('ANALISE AGENTE'!$I8),0)),2,0))))</f>
        <v>0</v>
      </c>
      <c r="ABO11" s="34">
        <f>IF(OR(TIME(HOUR(ABO5),MINUTE(ABO5),0)=TIME(HOUR('ANALISE AGENTE'!$C8),MINUTE('ANALISE AGENTE'!$C8),0),TIME(HOUR(ABO5),MINUTE(ABO5),0)=TIME(HOUR('ANALISE AGENTE'!$J8),MINUTE('ANALISE AGENTE'!$J8),0)),1,IF(OR(TIME(HOUR(ABO5),MINUTE(ABO5),0)=TIME(HOUR('ANALISE AGENTE'!$D8),MINUTE('ANALISE AGENTE'!$D8),0),TIME(HOUR(ABO5),MINUTE(ABO5),0)=TIME(HOUR('ANALISE AGENTE'!$E8),MINUTE('ANALISE AGENTE'!$E8),0)),2,IF(OR(TIME(HOUR(ABO5),MINUTE(ABO5),0)=TIME(HOUR('ANALISE AGENTE'!$F8),MINUTE('ANALISE AGENTE'!$F8),0),TIME(HOUR(ABO5),MINUTE(ABO5),0)=TIME(HOUR('ANALISE AGENTE'!$G8),MINUTE('ANALISE AGENTE'!$G8),0)),3,IF(OR(TIME(HOUR(ABO5),MINUTE(ABO5),0)=TIME(HOUR('ANALISE AGENTE'!$H8),MINUTE('ANALISE AGENTE'!$H8),0),TIME(HOUR(ABO5),MINUTE(ABO5),0)=TIME(HOUR('ANALISE AGENTE'!$I8),MINUTE('ANALISE AGENTE'!$I8),0)),2,0))))</f>
        <v>0</v>
      </c>
      <c r="ABP11" s="34">
        <f>IF(OR(TIME(HOUR(ABP5),MINUTE(ABP5),0)=TIME(HOUR('ANALISE AGENTE'!$C8),MINUTE('ANALISE AGENTE'!$C8),0),TIME(HOUR(ABP5),MINUTE(ABP5),0)=TIME(HOUR('ANALISE AGENTE'!$J8),MINUTE('ANALISE AGENTE'!$J8),0)),1,IF(OR(TIME(HOUR(ABP5),MINUTE(ABP5),0)=TIME(HOUR('ANALISE AGENTE'!$D8),MINUTE('ANALISE AGENTE'!$D8),0),TIME(HOUR(ABP5),MINUTE(ABP5),0)=TIME(HOUR('ANALISE AGENTE'!$E8),MINUTE('ANALISE AGENTE'!$E8),0)),2,IF(OR(TIME(HOUR(ABP5),MINUTE(ABP5),0)=TIME(HOUR('ANALISE AGENTE'!$F8),MINUTE('ANALISE AGENTE'!$F8),0),TIME(HOUR(ABP5),MINUTE(ABP5),0)=TIME(HOUR('ANALISE AGENTE'!$G8),MINUTE('ANALISE AGENTE'!$G8),0)),3,IF(OR(TIME(HOUR(ABP5),MINUTE(ABP5),0)=TIME(HOUR('ANALISE AGENTE'!$H8),MINUTE('ANALISE AGENTE'!$H8),0),TIME(HOUR(ABP5),MINUTE(ABP5),0)=TIME(HOUR('ANALISE AGENTE'!$I8),MINUTE('ANALISE AGENTE'!$I8),0)),2,0))))</f>
        <v>0</v>
      </c>
      <c r="ABQ11" s="34">
        <f>IF(OR(TIME(HOUR(ABQ5),MINUTE(ABQ5),0)=TIME(HOUR('ANALISE AGENTE'!$C8),MINUTE('ANALISE AGENTE'!$C8),0),TIME(HOUR(ABQ5),MINUTE(ABQ5),0)=TIME(HOUR('ANALISE AGENTE'!$J8),MINUTE('ANALISE AGENTE'!$J8),0)),1,IF(OR(TIME(HOUR(ABQ5),MINUTE(ABQ5),0)=TIME(HOUR('ANALISE AGENTE'!$D8),MINUTE('ANALISE AGENTE'!$D8),0),TIME(HOUR(ABQ5),MINUTE(ABQ5),0)=TIME(HOUR('ANALISE AGENTE'!$E8),MINUTE('ANALISE AGENTE'!$E8),0)),2,IF(OR(TIME(HOUR(ABQ5),MINUTE(ABQ5),0)=TIME(HOUR('ANALISE AGENTE'!$F8),MINUTE('ANALISE AGENTE'!$F8),0),TIME(HOUR(ABQ5),MINUTE(ABQ5),0)=TIME(HOUR('ANALISE AGENTE'!$G8),MINUTE('ANALISE AGENTE'!$G8),0)),3,IF(OR(TIME(HOUR(ABQ5),MINUTE(ABQ5),0)=TIME(HOUR('ANALISE AGENTE'!$H8),MINUTE('ANALISE AGENTE'!$H8),0),TIME(HOUR(ABQ5),MINUTE(ABQ5),0)=TIME(HOUR('ANALISE AGENTE'!$I8),MINUTE('ANALISE AGENTE'!$I8),0)),2,0))))</f>
        <v>0</v>
      </c>
      <c r="ABR11" s="34">
        <f>IF(OR(TIME(HOUR(ABR5),MINUTE(ABR5),0)=TIME(HOUR('ANALISE AGENTE'!$C8),MINUTE('ANALISE AGENTE'!$C8),0),TIME(HOUR(ABR5),MINUTE(ABR5),0)=TIME(HOUR('ANALISE AGENTE'!$J8),MINUTE('ANALISE AGENTE'!$J8),0)),1,IF(OR(TIME(HOUR(ABR5),MINUTE(ABR5),0)=TIME(HOUR('ANALISE AGENTE'!$D8),MINUTE('ANALISE AGENTE'!$D8),0),TIME(HOUR(ABR5),MINUTE(ABR5),0)=TIME(HOUR('ANALISE AGENTE'!$E8),MINUTE('ANALISE AGENTE'!$E8),0)),2,IF(OR(TIME(HOUR(ABR5),MINUTE(ABR5),0)=TIME(HOUR('ANALISE AGENTE'!$F8),MINUTE('ANALISE AGENTE'!$F8),0),TIME(HOUR(ABR5),MINUTE(ABR5),0)=TIME(HOUR('ANALISE AGENTE'!$G8),MINUTE('ANALISE AGENTE'!$G8),0)),3,IF(OR(TIME(HOUR(ABR5),MINUTE(ABR5),0)=TIME(HOUR('ANALISE AGENTE'!$H8),MINUTE('ANALISE AGENTE'!$H8),0),TIME(HOUR(ABR5),MINUTE(ABR5),0)=TIME(HOUR('ANALISE AGENTE'!$I8),MINUTE('ANALISE AGENTE'!$I8),0)),2,0))))</f>
        <v>0</v>
      </c>
      <c r="ABS11" s="34">
        <f>IF(OR(TIME(HOUR(ABS5),MINUTE(ABS5),0)=TIME(HOUR('ANALISE AGENTE'!$C8),MINUTE('ANALISE AGENTE'!$C8),0),TIME(HOUR(ABS5),MINUTE(ABS5),0)=TIME(HOUR('ANALISE AGENTE'!$J8),MINUTE('ANALISE AGENTE'!$J8),0)),1,IF(OR(TIME(HOUR(ABS5),MINUTE(ABS5),0)=TIME(HOUR('ANALISE AGENTE'!$D8),MINUTE('ANALISE AGENTE'!$D8),0),TIME(HOUR(ABS5),MINUTE(ABS5),0)=TIME(HOUR('ANALISE AGENTE'!$E8),MINUTE('ANALISE AGENTE'!$E8),0)),2,IF(OR(TIME(HOUR(ABS5),MINUTE(ABS5),0)=TIME(HOUR('ANALISE AGENTE'!$F8),MINUTE('ANALISE AGENTE'!$F8),0),TIME(HOUR(ABS5),MINUTE(ABS5),0)=TIME(HOUR('ANALISE AGENTE'!$G8),MINUTE('ANALISE AGENTE'!$G8),0)),3,IF(OR(TIME(HOUR(ABS5),MINUTE(ABS5),0)=TIME(HOUR('ANALISE AGENTE'!$H8),MINUTE('ANALISE AGENTE'!$H8),0),TIME(HOUR(ABS5),MINUTE(ABS5),0)=TIME(HOUR('ANALISE AGENTE'!$I8),MINUTE('ANALISE AGENTE'!$I8),0)),2,0))))</f>
        <v>0</v>
      </c>
      <c r="ABT11" s="34">
        <f>IF(OR(TIME(HOUR(ABT5),MINUTE(ABT5),0)=TIME(HOUR('ANALISE AGENTE'!$C8),MINUTE('ANALISE AGENTE'!$C8),0),TIME(HOUR(ABT5),MINUTE(ABT5),0)=TIME(HOUR('ANALISE AGENTE'!$J8),MINUTE('ANALISE AGENTE'!$J8),0)),1,IF(OR(TIME(HOUR(ABT5),MINUTE(ABT5),0)=TIME(HOUR('ANALISE AGENTE'!$D8),MINUTE('ANALISE AGENTE'!$D8),0),TIME(HOUR(ABT5),MINUTE(ABT5),0)=TIME(HOUR('ANALISE AGENTE'!$E8),MINUTE('ANALISE AGENTE'!$E8),0)),2,IF(OR(TIME(HOUR(ABT5),MINUTE(ABT5),0)=TIME(HOUR('ANALISE AGENTE'!$F8),MINUTE('ANALISE AGENTE'!$F8),0),TIME(HOUR(ABT5),MINUTE(ABT5),0)=TIME(HOUR('ANALISE AGENTE'!$G8),MINUTE('ANALISE AGENTE'!$G8),0)),3,IF(OR(TIME(HOUR(ABT5),MINUTE(ABT5),0)=TIME(HOUR('ANALISE AGENTE'!$H8),MINUTE('ANALISE AGENTE'!$H8),0),TIME(HOUR(ABT5),MINUTE(ABT5),0)=TIME(HOUR('ANALISE AGENTE'!$I8),MINUTE('ANALISE AGENTE'!$I8),0)),2,0))))</f>
        <v>0</v>
      </c>
      <c r="ABU11" s="34">
        <f>IF(OR(TIME(HOUR(ABU5),MINUTE(ABU5),0)=TIME(HOUR('ANALISE AGENTE'!$C8),MINUTE('ANALISE AGENTE'!$C8),0),TIME(HOUR(ABU5),MINUTE(ABU5),0)=TIME(HOUR('ANALISE AGENTE'!$J8),MINUTE('ANALISE AGENTE'!$J8),0)),1,IF(OR(TIME(HOUR(ABU5),MINUTE(ABU5),0)=TIME(HOUR('ANALISE AGENTE'!$D8),MINUTE('ANALISE AGENTE'!$D8),0),TIME(HOUR(ABU5),MINUTE(ABU5),0)=TIME(HOUR('ANALISE AGENTE'!$E8),MINUTE('ANALISE AGENTE'!$E8),0)),2,IF(OR(TIME(HOUR(ABU5),MINUTE(ABU5),0)=TIME(HOUR('ANALISE AGENTE'!$F8),MINUTE('ANALISE AGENTE'!$F8),0),TIME(HOUR(ABU5),MINUTE(ABU5),0)=TIME(HOUR('ANALISE AGENTE'!$G8),MINUTE('ANALISE AGENTE'!$G8),0)),3,IF(OR(TIME(HOUR(ABU5),MINUTE(ABU5),0)=TIME(HOUR('ANALISE AGENTE'!$H8),MINUTE('ANALISE AGENTE'!$H8),0),TIME(HOUR(ABU5),MINUTE(ABU5),0)=TIME(HOUR('ANALISE AGENTE'!$I8),MINUTE('ANALISE AGENTE'!$I8),0)),2,0))))</f>
        <v>0</v>
      </c>
      <c r="ABV11" s="34">
        <f>IF(OR(TIME(HOUR(ABV5),MINUTE(ABV5),0)=TIME(HOUR('ANALISE AGENTE'!$C8),MINUTE('ANALISE AGENTE'!$C8),0),TIME(HOUR(ABV5),MINUTE(ABV5),0)=TIME(HOUR('ANALISE AGENTE'!$J8),MINUTE('ANALISE AGENTE'!$J8),0)),1,IF(OR(TIME(HOUR(ABV5),MINUTE(ABV5),0)=TIME(HOUR('ANALISE AGENTE'!$D8),MINUTE('ANALISE AGENTE'!$D8),0),TIME(HOUR(ABV5),MINUTE(ABV5),0)=TIME(HOUR('ANALISE AGENTE'!$E8),MINUTE('ANALISE AGENTE'!$E8),0)),2,IF(OR(TIME(HOUR(ABV5),MINUTE(ABV5),0)=TIME(HOUR('ANALISE AGENTE'!$F8),MINUTE('ANALISE AGENTE'!$F8),0),TIME(HOUR(ABV5),MINUTE(ABV5),0)=TIME(HOUR('ANALISE AGENTE'!$G8),MINUTE('ANALISE AGENTE'!$G8),0)),3,IF(OR(TIME(HOUR(ABV5),MINUTE(ABV5),0)=TIME(HOUR('ANALISE AGENTE'!$H8),MINUTE('ANALISE AGENTE'!$H8),0),TIME(HOUR(ABV5),MINUTE(ABV5),0)=TIME(HOUR('ANALISE AGENTE'!$I8),MINUTE('ANALISE AGENTE'!$I8),0)),2,0))))</f>
        <v>0</v>
      </c>
      <c r="ABW11" s="34">
        <f>IF(OR(TIME(HOUR(ABW5),MINUTE(ABW5),0)=TIME(HOUR('ANALISE AGENTE'!$C8),MINUTE('ANALISE AGENTE'!$C8),0),TIME(HOUR(ABW5),MINUTE(ABW5),0)=TIME(HOUR('ANALISE AGENTE'!$J8),MINUTE('ANALISE AGENTE'!$J8),0)),1,IF(OR(TIME(HOUR(ABW5),MINUTE(ABW5),0)=TIME(HOUR('ANALISE AGENTE'!$D8),MINUTE('ANALISE AGENTE'!$D8),0),TIME(HOUR(ABW5),MINUTE(ABW5),0)=TIME(HOUR('ANALISE AGENTE'!$E8),MINUTE('ANALISE AGENTE'!$E8),0)),2,IF(OR(TIME(HOUR(ABW5),MINUTE(ABW5),0)=TIME(HOUR('ANALISE AGENTE'!$F8),MINUTE('ANALISE AGENTE'!$F8),0),TIME(HOUR(ABW5),MINUTE(ABW5),0)=TIME(HOUR('ANALISE AGENTE'!$G8),MINUTE('ANALISE AGENTE'!$G8),0)),3,IF(OR(TIME(HOUR(ABW5),MINUTE(ABW5),0)=TIME(HOUR('ANALISE AGENTE'!$H8),MINUTE('ANALISE AGENTE'!$H8),0),TIME(HOUR(ABW5),MINUTE(ABW5),0)=TIME(HOUR('ANALISE AGENTE'!$I8),MINUTE('ANALISE AGENTE'!$I8),0)),2,0))))</f>
        <v>0</v>
      </c>
      <c r="ABX11" s="34">
        <f>IF(OR(TIME(HOUR(ABX5),MINUTE(ABX5),0)=TIME(HOUR('ANALISE AGENTE'!$C8),MINUTE('ANALISE AGENTE'!$C8),0),TIME(HOUR(ABX5),MINUTE(ABX5),0)=TIME(HOUR('ANALISE AGENTE'!$J8),MINUTE('ANALISE AGENTE'!$J8),0)),1,IF(OR(TIME(HOUR(ABX5),MINUTE(ABX5),0)=TIME(HOUR('ANALISE AGENTE'!$D8),MINUTE('ANALISE AGENTE'!$D8),0),TIME(HOUR(ABX5),MINUTE(ABX5),0)=TIME(HOUR('ANALISE AGENTE'!$E8),MINUTE('ANALISE AGENTE'!$E8),0)),2,IF(OR(TIME(HOUR(ABX5),MINUTE(ABX5),0)=TIME(HOUR('ANALISE AGENTE'!$F8),MINUTE('ANALISE AGENTE'!$F8),0),TIME(HOUR(ABX5),MINUTE(ABX5),0)=TIME(HOUR('ANALISE AGENTE'!$G8),MINUTE('ANALISE AGENTE'!$G8),0)),3,IF(OR(TIME(HOUR(ABX5),MINUTE(ABX5),0)=TIME(HOUR('ANALISE AGENTE'!$H8),MINUTE('ANALISE AGENTE'!$H8),0),TIME(HOUR(ABX5),MINUTE(ABX5),0)=TIME(HOUR('ANALISE AGENTE'!$I8),MINUTE('ANALISE AGENTE'!$I8),0)),2,0))))</f>
        <v>0</v>
      </c>
      <c r="ABY11" s="34">
        <f>IF(OR(TIME(HOUR(ABY5),MINUTE(ABY5),0)=TIME(HOUR('ANALISE AGENTE'!$C8),MINUTE('ANALISE AGENTE'!$C8),0),TIME(HOUR(ABY5),MINUTE(ABY5),0)=TIME(HOUR('ANALISE AGENTE'!$J8),MINUTE('ANALISE AGENTE'!$J8),0)),1,IF(OR(TIME(HOUR(ABY5),MINUTE(ABY5),0)=TIME(HOUR('ANALISE AGENTE'!$D8),MINUTE('ANALISE AGENTE'!$D8),0),TIME(HOUR(ABY5),MINUTE(ABY5),0)=TIME(HOUR('ANALISE AGENTE'!$E8),MINUTE('ANALISE AGENTE'!$E8),0)),2,IF(OR(TIME(HOUR(ABY5),MINUTE(ABY5),0)=TIME(HOUR('ANALISE AGENTE'!$F8),MINUTE('ANALISE AGENTE'!$F8),0),TIME(HOUR(ABY5),MINUTE(ABY5),0)=TIME(HOUR('ANALISE AGENTE'!$G8),MINUTE('ANALISE AGENTE'!$G8),0)),3,IF(OR(TIME(HOUR(ABY5),MINUTE(ABY5),0)=TIME(HOUR('ANALISE AGENTE'!$H8),MINUTE('ANALISE AGENTE'!$H8),0),TIME(HOUR(ABY5),MINUTE(ABY5),0)=TIME(HOUR('ANALISE AGENTE'!$I8),MINUTE('ANALISE AGENTE'!$I8),0)),2,0))))</f>
        <v>0</v>
      </c>
      <c r="ABZ11" s="34">
        <f>IF(OR(TIME(HOUR(ABZ5),MINUTE(ABZ5),0)=TIME(HOUR('ANALISE AGENTE'!$C8),MINUTE('ANALISE AGENTE'!$C8),0),TIME(HOUR(ABZ5),MINUTE(ABZ5),0)=TIME(HOUR('ANALISE AGENTE'!$J8),MINUTE('ANALISE AGENTE'!$J8),0)),1,IF(OR(TIME(HOUR(ABZ5),MINUTE(ABZ5),0)=TIME(HOUR('ANALISE AGENTE'!$D8),MINUTE('ANALISE AGENTE'!$D8),0),TIME(HOUR(ABZ5),MINUTE(ABZ5),0)=TIME(HOUR('ANALISE AGENTE'!$E8),MINUTE('ANALISE AGENTE'!$E8),0)),2,IF(OR(TIME(HOUR(ABZ5),MINUTE(ABZ5),0)=TIME(HOUR('ANALISE AGENTE'!$F8),MINUTE('ANALISE AGENTE'!$F8),0),TIME(HOUR(ABZ5),MINUTE(ABZ5),0)=TIME(HOUR('ANALISE AGENTE'!$G8),MINUTE('ANALISE AGENTE'!$G8),0)),3,IF(OR(TIME(HOUR(ABZ5),MINUTE(ABZ5),0)=TIME(HOUR('ANALISE AGENTE'!$H8),MINUTE('ANALISE AGENTE'!$H8),0),TIME(HOUR(ABZ5),MINUTE(ABZ5),0)=TIME(HOUR('ANALISE AGENTE'!$I8),MINUTE('ANALISE AGENTE'!$I8),0)),2,0))))</f>
        <v>0</v>
      </c>
      <c r="ACA11" s="34">
        <f>IF(OR(TIME(HOUR(ACA5),MINUTE(ACA5),0)=TIME(HOUR('ANALISE AGENTE'!$C8),MINUTE('ANALISE AGENTE'!$C8),0),TIME(HOUR(ACA5),MINUTE(ACA5),0)=TIME(HOUR('ANALISE AGENTE'!$J8),MINUTE('ANALISE AGENTE'!$J8),0)),1,IF(OR(TIME(HOUR(ACA5),MINUTE(ACA5),0)=TIME(HOUR('ANALISE AGENTE'!$D8),MINUTE('ANALISE AGENTE'!$D8),0),TIME(HOUR(ACA5),MINUTE(ACA5),0)=TIME(HOUR('ANALISE AGENTE'!$E8),MINUTE('ANALISE AGENTE'!$E8),0)),2,IF(OR(TIME(HOUR(ACA5),MINUTE(ACA5),0)=TIME(HOUR('ANALISE AGENTE'!$F8),MINUTE('ANALISE AGENTE'!$F8),0),TIME(HOUR(ACA5),MINUTE(ACA5),0)=TIME(HOUR('ANALISE AGENTE'!$G8),MINUTE('ANALISE AGENTE'!$G8),0)),3,IF(OR(TIME(HOUR(ACA5),MINUTE(ACA5),0)=TIME(HOUR('ANALISE AGENTE'!$H8),MINUTE('ANALISE AGENTE'!$H8),0),TIME(HOUR(ACA5),MINUTE(ACA5),0)=TIME(HOUR('ANALISE AGENTE'!$I8),MINUTE('ANALISE AGENTE'!$I8),0)),2,0))))</f>
        <v>0</v>
      </c>
      <c r="ACB11" s="34">
        <f>IF(OR(TIME(HOUR(ACB5),MINUTE(ACB5),0)=TIME(HOUR('ANALISE AGENTE'!$C8),MINUTE('ANALISE AGENTE'!$C8),0),TIME(HOUR(ACB5),MINUTE(ACB5),0)=TIME(HOUR('ANALISE AGENTE'!$J8),MINUTE('ANALISE AGENTE'!$J8),0)),1,IF(OR(TIME(HOUR(ACB5),MINUTE(ACB5),0)=TIME(HOUR('ANALISE AGENTE'!$D8),MINUTE('ANALISE AGENTE'!$D8),0),TIME(HOUR(ACB5),MINUTE(ACB5),0)=TIME(HOUR('ANALISE AGENTE'!$E8),MINUTE('ANALISE AGENTE'!$E8),0)),2,IF(OR(TIME(HOUR(ACB5),MINUTE(ACB5),0)=TIME(HOUR('ANALISE AGENTE'!$F8),MINUTE('ANALISE AGENTE'!$F8),0),TIME(HOUR(ACB5),MINUTE(ACB5),0)=TIME(HOUR('ANALISE AGENTE'!$G8),MINUTE('ANALISE AGENTE'!$G8),0)),3,IF(OR(TIME(HOUR(ACB5),MINUTE(ACB5),0)=TIME(HOUR('ANALISE AGENTE'!$H8),MINUTE('ANALISE AGENTE'!$H8),0),TIME(HOUR(ACB5),MINUTE(ACB5),0)=TIME(HOUR('ANALISE AGENTE'!$I8),MINUTE('ANALISE AGENTE'!$I8),0)),2,0))))</f>
        <v>0</v>
      </c>
      <c r="ACC11" s="34">
        <f>IF(OR(TIME(HOUR(ACC5),MINUTE(ACC5),0)=TIME(HOUR('ANALISE AGENTE'!$C8),MINUTE('ANALISE AGENTE'!$C8),0),TIME(HOUR(ACC5),MINUTE(ACC5),0)=TIME(HOUR('ANALISE AGENTE'!$J8),MINUTE('ANALISE AGENTE'!$J8),0)),1,IF(OR(TIME(HOUR(ACC5),MINUTE(ACC5),0)=TIME(HOUR('ANALISE AGENTE'!$D8),MINUTE('ANALISE AGENTE'!$D8),0),TIME(HOUR(ACC5),MINUTE(ACC5),0)=TIME(HOUR('ANALISE AGENTE'!$E8),MINUTE('ANALISE AGENTE'!$E8),0)),2,IF(OR(TIME(HOUR(ACC5),MINUTE(ACC5),0)=TIME(HOUR('ANALISE AGENTE'!$F8),MINUTE('ANALISE AGENTE'!$F8),0),TIME(HOUR(ACC5),MINUTE(ACC5),0)=TIME(HOUR('ANALISE AGENTE'!$G8),MINUTE('ANALISE AGENTE'!$G8),0)),3,IF(OR(TIME(HOUR(ACC5),MINUTE(ACC5),0)=TIME(HOUR('ANALISE AGENTE'!$H8),MINUTE('ANALISE AGENTE'!$H8),0),TIME(HOUR(ACC5),MINUTE(ACC5),0)=TIME(HOUR('ANALISE AGENTE'!$I8),MINUTE('ANALISE AGENTE'!$I8),0)),2,0))))</f>
        <v>0</v>
      </c>
      <c r="ACD11" s="34">
        <f>IF(OR(TIME(HOUR(ACD5),MINUTE(ACD5),0)=TIME(HOUR('ANALISE AGENTE'!$C8),MINUTE('ANALISE AGENTE'!$C8),0),TIME(HOUR(ACD5),MINUTE(ACD5),0)=TIME(HOUR('ANALISE AGENTE'!$J8),MINUTE('ANALISE AGENTE'!$J8),0)),1,IF(OR(TIME(HOUR(ACD5),MINUTE(ACD5),0)=TIME(HOUR('ANALISE AGENTE'!$D8),MINUTE('ANALISE AGENTE'!$D8),0),TIME(HOUR(ACD5),MINUTE(ACD5),0)=TIME(HOUR('ANALISE AGENTE'!$E8),MINUTE('ANALISE AGENTE'!$E8),0)),2,IF(OR(TIME(HOUR(ACD5),MINUTE(ACD5),0)=TIME(HOUR('ANALISE AGENTE'!$F8),MINUTE('ANALISE AGENTE'!$F8),0),TIME(HOUR(ACD5),MINUTE(ACD5),0)=TIME(HOUR('ANALISE AGENTE'!$G8),MINUTE('ANALISE AGENTE'!$G8),0)),3,IF(OR(TIME(HOUR(ACD5),MINUTE(ACD5),0)=TIME(HOUR('ANALISE AGENTE'!$H8),MINUTE('ANALISE AGENTE'!$H8),0),TIME(HOUR(ACD5),MINUTE(ACD5),0)=TIME(HOUR('ANALISE AGENTE'!$I8),MINUTE('ANALISE AGENTE'!$I8),0)),2,0))))</f>
        <v>0</v>
      </c>
      <c r="ACE11" s="34">
        <f>IF(OR(TIME(HOUR(ACE5),MINUTE(ACE5),0)=TIME(HOUR('ANALISE AGENTE'!$C8),MINUTE('ANALISE AGENTE'!$C8),0),TIME(HOUR(ACE5),MINUTE(ACE5),0)=TIME(HOUR('ANALISE AGENTE'!$J8),MINUTE('ANALISE AGENTE'!$J8),0)),1,IF(OR(TIME(HOUR(ACE5),MINUTE(ACE5),0)=TIME(HOUR('ANALISE AGENTE'!$D8),MINUTE('ANALISE AGENTE'!$D8),0),TIME(HOUR(ACE5),MINUTE(ACE5),0)=TIME(HOUR('ANALISE AGENTE'!$E8),MINUTE('ANALISE AGENTE'!$E8),0)),2,IF(OR(TIME(HOUR(ACE5),MINUTE(ACE5),0)=TIME(HOUR('ANALISE AGENTE'!$F8),MINUTE('ANALISE AGENTE'!$F8),0),TIME(HOUR(ACE5),MINUTE(ACE5),0)=TIME(HOUR('ANALISE AGENTE'!$G8),MINUTE('ANALISE AGENTE'!$G8),0)),3,IF(OR(TIME(HOUR(ACE5),MINUTE(ACE5),0)=TIME(HOUR('ANALISE AGENTE'!$H8),MINUTE('ANALISE AGENTE'!$H8),0),TIME(HOUR(ACE5),MINUTE(ACE5),0)=TIME(HOUR('ANALISE AGENTE'!$I8),MINUTE('ANALISE AGENTE'!$I8),0)),2,0))))</f>
        <v>0</v>
      </c>
      <c r="ACF11" s="34">
        <f>IF(OR(TIME(HOUR(ACF5),MINUTE(ACF5),0)=TIME(HOUR('ANALISE AGENTE'!$C8),MINUTE('ANALISE AGENTE'!$C8),0),TIME(HOUR(ACF5),MINUTE(ACF5),0)=TIME(HOUR('ANALISE AGENTE'!$J8),MINUTE('ANALISE AGENTE'!$J8),0)),1,IF(OR(TIME(HOUR(ACF5),MINUTE(ACF5),0)=TIME(HOUR('ANALISE AGENTE'!$D8),MINUTE('ANALISE AGENTE'!$D8),0),TIME(HOUR(ACF5),MINUTE(ACF5),0)=TIME(HOUR('ANALISE AGENTE'!$E8),MINUTE('ANALISE AGENTE'!$E8),0)),2,IF(OR(TIME(HOUR(ACF5),MINUTE(ACF5),0)=TIME(HOUR('ANALISE AGENTE'!$F8),MINUTE('ANALISE AGENTE'!$F8),0),TIME(HOUR(ACF5),MINUTE(ACF5),0)=TIME(HOUR('ANALISE AGENTE'!$G8),MINUTE('ANALISE AGENTE'!$G8),0)),3,IF(OR(TIME(HOUR(ACF5),MINUTE(ACF5),0)=TIME(HOUR('ANALISE AGENTE'!$H8),MINUTE('ANALISE AGENTE'!$H8),0),TIME(HOUR(ACF5),MINUTE(ACF5),0)=TIME(HOUR('ANALISE AGENTE'!$I8),MINUTE('ANALISE AGENTE'!$I8),0)),2,0))))</f>
        <v>0</v>
      </c>
      <c r="ACG11" s="34">
        <f>IF(OR(TIME(HOUR(ACG5),MINUTE(ACG5),0)=TIME(HOUR('ANALISE AGENTE'!$C8),MINUTE('ANALISE AGENTE'!$C8),0),TIME(HOUR(ACG5),MINUTE(ACG5),0)=TIME(HOUR('ANALISE AGENTE'!$J8),MINUTE('ANALISE AGENTE'!$J8),0)),1,IF(OR(TIME(HOUR(ACG5),MINUTE(ACG5),0)=TIME(HOUR('ANALISE AGENTE'!$D8),MINUTE('ANALISE AGENTE'!$D8),0),TIME(HOUR(ACG5),MINUTE(ACG5),0)=TIME(HOUR('ANALISE AGENTE'!$E8),MINUTE('ANALISE AGENTE'!$E8),0)),2,IF(OR(TIME(HOUR(ACG5),MINUTE(ACG5),0)=TIME(HOUR('ANALISE AGENTE'!$F8),MINUTE('ANALISE AGENTE'!$F8),0),TIME(HOUR(ACG5),MINUTE(ACG5),0)=TIME(HOUR('ANALISE AGENTE'!$G8),MINUTE('ANALISE AGENTE'!$G8),0)),3,IF(OR(TIME(HOUR(ACG5),MINUTE(ACG5),0)=TIME(HOUR('ANALISE AGENTE'!$H8),MINUTE('ANALISE AGENTE'!$H8),0),TIME(HOUR(ACG5),MINUTE(ACG5),0)=TIME(HOUR('ANALISE AGENTE'!$I8),MINUTE('ANALISE AGENTE'!$I8),0)),2,0))))</f>
        <v>0</v>
      </c>
      <c r="ACH11" s="34">
        <f>IF(OR(TIME(HOUR(ACH5),MINUTE(ACH5),0)=TIME(HOUR('ANALISE AGENTE'!$C8),MINUTE('ANALISE AGENTE'!$C8),0),TIME(HOUR(ACH5),MINUTE(ACH5),0)=TIME(HOUR('ANALISE AGENTE'!$J8),MINUTE('ANALISE AGENTE'!$J8),0)),1,IF(OR(TIME(HOUR(ACH5),MINUTE(ACH5),0)=TIME(HOUR('ANALISE AGENTE'!$D8),MINUTE('ANALISE AGENTE'!$D8),0),TIME(HOUR(ACH5),MINUTE(ACH5),0)=TIME(HOUR('ANALISE AGENTE'!$E8),MINUTE('ANALISE AGENTE'!$E8),0)),2,IF(OR(TIME(HOUR(ACH5),MINUTE(ACH5),0)=TIME(HOUR('ANALISE AGENTE'!$F8),MINUTE('ANALISE AGENTE'!$F8),0),TIME(HOUR(ACH5),MINUTE(ACH5),0)=TIME(HOUR('ANALISE AGENTE'!$G8),MINUTE('ANALISE AGENTE'!$G8),0)),3,IF(OR(TIME(HOUR(ACH5),MINUTE(ACH5),0)=TIME(HOUR('ANALISE AGENTE'!$H8),MINUTE('ANALISE AGENTE'!$H8),0),TIME(HOUR(ACH5),MINUTE(ACH5),0)=TIME(HOUR('ANALISE AGENTE'!$I8),MINUTE('ANALISE AGENTE'!$I8),0)),2,0))))</f>
        <v>0</v>
      </c>
      <c r="ACI11" s="34">
        <f>IF(OR(TIME(HOUR(ACI5),MINUTE(ACI5),0)=TIME(HOUR('ANALISE AGENTE'!$C8),MINUTE('ANALISE AGENTE'!$C8),0),TIME(HOUR(ACI5),MINUTE(ACI5),0)=TIME(HOUR('ANALISE AGENTE'!$J8),MINUTE('ANALISE AGENTE'!$J8),0)),1,IF(OR(TIME(HOUR(ACI5),MINUTE(ACI5),0)=TIME(HOUR('ANALISE AGENTE'!$D8),MINUTE('ANALISE AGENTE'!$D8),0),TIME(HOUR(ACI5),MINUTE(ACI5),0)=TIME(HOUR('ANALISE AGENTE'!$E8),MINUTE('ANALISE AGENTE'!$E8),0)),2,IF(OR(TIME(HOUR(ACI5),MINUTE(ACI5),0)=TIME(HOUR('ANALISE AGENTE'!$F8),MINUTE('ANALISE AGENTE'!$F8),0),TIME(HOUR(ACI5),MINUTE(ACI5),0)=TIME(HOUR('ANALISE AGENTE'!$G8),MINUTE('ANALISE AGENTE'!$G8),0)),3,IF(OR(TIME(HOUR(ACI5),MINUTE(ACI5),0)=TIME(HOUR('ANALISE AGENTE'!$H8),MINUTE('ANALISE AGENTE'!$H8),0),TIME(HOUR(ACI5),MINUTE(ACI5),0)=TIME(HOUR('ANALISE AGENTE'!$I8),MINUTE('ANALISE AGENTE'!$I8),0)),2,0))))</f>
        <v>0</v>
      </c>
      <c r="ACJ11" s="34">
        <f>IF(OR(TIME(HOUR(ACJ5),MINUTE(ACJ5),0)=TIME(HOUR('ANALISE AGENTE'!$C8),MINUTE('ANALISE AGENTE'!$C8),0),TIME(HOUR(ACJ5),MINUTE(ACJ5),0)=TIME(HOUR('ANALISE AGENTE'!$J8),MINUTE('ANALISE AGENTE'!$J8),0)),1,IF(OR(TIME(HOUR(ACJ5),MINUTE(ACJ5),0)=TIME(HOUR('ANALISE AGENTE'!$D8),MINUTE('ANALISE AGENTE'!$D8),0),TIME(HOUR(ACJ5),MINUTE(ACJ5),0)=TIME(HOUR('ANALISE AGENTE'!$E8),MINUTE('ANALISE AGENTE'!$E8),0)),2,IF(OR(TIME(HOUR(ACJ5),MINUTE(ACJ5),0)=TIME(HOUR('ANALISE AGENTE'!$F8),MINUTE('ANALISE AGENTE'!$F8),0),TIME(HOUR(ACJ5),MINUTE(ACJ5),0)=TIME(HOUR('ANALISE AGENTE'!$G8),MINUTE('ANALISE AGENTE'!$G8),0)),3,IF(OR(TIME(HOUR(ACJ5),MINUTE(ACJ5),0)=TIME(HOUR('ANALISE AGENTE'!$H8),MINUTE('ANALISE AGENTE'!$H8),0),TIME(HOUR(ACJ5),MINUTE(ACJ5),0)=TIME(HOUR('ANALISE AGENTE'!$I8),MINUTE('ANALISE AGENTE'!$I8),0)),2,0))))</f>
        <v>0</v>
      </c>
      <c r="ACK11" s="34">
        <f>IF(OR(TIME(HOUR(ACK5),MINUTE(ACK5),0)=TIME(HOUR('ANALISE AGENTE'!$C8),MINUTE('ANALISE AGENTE'!$C8),0),TIME(HOUR(ACK5),MINUTE(ACK5),0)=TIME(HOUR('ANALISE AGENTE'!$J8),MINUTE('ANALISE AGENTE'!$J8),0)),1,IF(OR(TIME(HOUR(ACK5),MINUTE(ACK5),0)=TIME(HOUR('ANALISE AGENTE'!$D8),MINUTE('ANALISE AGENTE'!$D8),0),TIME(HOUR(ACK5),MINUTE(ACK5),0)=TIME(HOUR('ANALISE AGENTE'!$E8),MINUTE('ANALISE AGENTE'!$E8),0)),2,IF(OR(TIME(HOUR(ACK5),MINUTE(ACK5),0)=TIME(HOUR('ANALISE AGENTE'!$F8),MINUTE('ANALISE AGENTE'!$F8),0),TIME(HOUR(ACK5),MINUTE(ACK5),0)=TIME(HOUR('ANALISE AGENTE'!$G8),MINUTE('ANALISE AGENTE'!$G8),0)),3,IF(OR(TIME(HOUR(ACK5),MINUTE(ACK5),0)=TIME(HOUR('ANALISE AGENTE'!$H8),MINUTE('ANALISE AGENTE'!$H8),0),TIME(HOUR(ACK5),MINUTE(ACK5),0)=TIME(HOUR('ANALISE AGENTE'!$I8),MINUTE('ANALISE AGENTE'!$I8),0)),2,0))))</f>
        <v>0</v>
      </c>
      <c r="ACL11" s="34">
        <f>IF(OR(TIME(HOUR(ACL5),MINUTE(ACL5),0)=TIME(HOUR('ANALISE AGENTE'!$C8),MINUTE('ANALISE AGENTE'!$C8),0),TIME(HOUR(ACL5),MINUTE(ACL5),0)=TIME(HOUR('ANALISE AGENTE'!$J8),MINUTE('ANALISE AGENTE'!$J8),0)),1,IF(OR(TIME(HOUR(ACL5),MINUTE(ACL5),0)=TIME(HOUR('ANALISE AGENTE'!$D8),MINUTE('ANALISE AGENTE'!$D8),0),TIME(HOUR(ACL5),MINUTE(ACL5),0)=TIME(HOUR('ANALISE AGENTE'!$E8),MINUTE('ANALISE AGENTE'!$E8),0)),2,IF(OR(TIME(HOUR(ACL5),MINUTE(ACL5),0)=TIME(HOUR('ANALISE AGENTE'!$F8),MINUTE('ANALISE AGENTE'!$F8),0),TIME(HOUR(ACL5),MINUTE(ACL5),0)=TIME(HOUR('ANALISE AGENTE'!$G8),MINUTE('ANALISE AGENTE'!$G8),0)),3,IF(OR(TIME(HOUR(ACL5),MINUTE(ACL5),0)=TIME(HOUR('ANALISE AGENTE'!$H8),MINUTE('ANALISE AGENTE'!$H8),0),TIME(HOUR(ACL5),MINUTE(ACL5),0)=TIME(HOUR('ANALISE AGENTE'!$I8),MINUTE('ANALISE AGENTE'!$I8),0)),2,0))))</f>
        <v>0</v>
      </c>
      <c r="ACM11" s="34">
        <f>IF(OR(TIME(HOUR(ACM5),MINUTE(ACM5),0)=TIME(HOUR('ANALISE AGENTE'!$C8),MINUTE('ANALISE AGENTE'!$C8),0),TIME(HOUR(ACM5),MINUTE(ACM5),0)=TIME(HOUR('ANALISE AGENTE'!$J8),MINUTE('ANALISE AGENTE'!$J8),0)),1,IF(OR(TIME(HOUR(ACM5),MINUTE(ACM5),0)=TIME(HOUR('ANALISE AGENTE'!$D8),MINUTE('ANALISE AGENTE'!$D8),0),TIME(HOUR(ACM5),MINUTE(ACM5),0)=TIME(HOUR('ANALISE AGENTE'!$E8),MINUTE('ANALISE AGENTE'!$E8),0)),2,IF(OR(TIME(HOUR(ACM5),MINUTE(ACM5),0)=TIME(HOUR('ANALISE AGENTE'!$F8),MINUTE('ANALISE AGENTE'!$F8),0),TIME(HOUR(ACM5),MINUTE(ACM5),0)=TIME(HOUR('ANALISE AGENTE'!$G8),MINUTE('ANALISE AGENTE'!$G8),0)),3,IF(OR(TIME(HOUR(ACM5),MINUTE(ACM5),0)=TIME(HOUR('ANALISE AGENTE'!$H8),MINUTE('ANALISE AGENTE'!$H8),0),TIME(HOUR(ACM5),MINUTE(ACM5),0)=TIME(HOUR('ANALISE AGENTE'!$I8),MINUTE('ANALISE AGENTE'!$I8),0)),2,0))))</f>
        <v>0</v>
      </c>
      <c r="ACN11" s="34">
        <f>IF(OR(TIME(HOUR(ACN5),MINUTE(ACN5),0)=TIME(HOUR('ANALISE AGENTE'!$C8),MINUTE('ANALISE AGENTE'!$C8),0),TIME(HOUR(ACN5),MINUTE(ACN5),0)=TIME(HOUR('ANALISE AGENTE'!$J8),MINUTE('ANALISE AGENTE'!$J8),0)),1,IF(OR(TIME(HOUR(ACN5),MINUTE(ACN5),0)=TIME(HOUR('ANALISE AGENTE'!$D8),MINUTE('ANALISE AGENTE'!$D8),0),TIME(HOUR(ACN5),MINUTE(ACN5),0)=TIME(HOUR('ANALISE AGENTE'!$E8),MINUTE('ANALISE AGENTE'!$E8),0)),2,IF(OR(TIME(HOUR(ACN5),MINUTE(ACN5),0)=TIME(HOUR('ANALISE AGENTE'!$F8),MINUTE('ANALISE AGENTE'!$F8),0),TIME(HOUR(ACN5),MINUTE(ACN5),0)=TIME(HOUR('ANALISE AGENTE'!$G8),MINUTE('ANALISE AGENTE'!$G8),0)),3,IF(OR(TIME(HOUR(ACN5),MINUTE(ACN5),0)=TIME(HOUR('ANALISE AGENTE'!$H8),MINUTE('ANALISE AGENTE'!$H8),0),TIME(HOUR(ACN5),MINUTE(ACN5),0)=TIME(HOUR('ANALISE AGENTE'!$I8),MINUTE('ANALISE AGENTE'!$I8),0)),2,0))))</f>
        <v>0</v>
      </c>
      <c r="ACO11" s="34">
        <f>IF(OR(TIME(HOUR(ACO5),MINUTE(ACO5),0)=TIME(HOUR('ANALISE AGENTE'!$C8),MINUTE('ANALISE AGENTE'!$C8),0),TIME(HOUR(ACO5),MINUTE(ACO5),0)=TIME(HOUR('ANALISE AGENTE'!$J8),MINUTE('ANALISE AGENTE'!$J8),0)),1,IF(OR(TIME(HOUR(ACO5),MINUTE(ACO5),0)=TIME(HOUR('ANALISE AGENTE'!$D8),MINUTE('ANALISE AGENTE'!$D8),0),TIME(HOUR(ACO5),MINUTE(ACO5),0)=TIME(HOUR('ANALISE AGENTE'!$E8),MINUTE('ANALISE AGENTE'!$E8),0)),2,IF(OR(TIME(HOUR(ACO5),MINUTE(ACO5),0)=TIME(HOUR('ANALISE AGENTE'!$F8),MINUTE('ANALISE AGENTE'!$F8),0),TIME(HOUR(ACO5),MINUTE(ACO5),0)=TIME(HOUR('ANALISE AGENTE'!$G8),MINUTE('ANALISE AGENTE'!$G8),0)),3,IF(OR(TIME(HOUR(ACO5),MINUTE(ACO5),0)=TIME(HOUR('ANALISE AGENTE'!$H8),MINUTE('ANALISE AGENTE'!$H8),0),TIME(HOUR(ACO5),MINUTE(ACO5),0)=TIME(HOUR('ANALISE AGENTE'!$I8),MINUTE('ANALISE AGENTE'!$I8),0)),2,0))))</f>
        <v>0</v>
      </c>
      <c r="ACP11" s="34">
        <f>IF(OR(TIME(HOUR(ACP5),MINUTE(ACP5),0)=TIME(HOUR('ANALISE AGENTE'!$C8),MINUTE('ANALISE AGENTE'!$C8),0),TIME(HOUR(ACP5),MINUTE(ACP5),0)=TIME(HOUR('ANALISE AGENTE'!$J8),MINUTE('ANALISE AGENTE'!$J8),0)),1,IF(OR(TIME(HOUR(ACP5),MINUTE(ACP5),0)=TIME(HOUR('ANALISE AGENTE'!$D8),MINUTE('ANALISE AGENTE'!$D8),0),TIME(HOUR(ACP5),MINUTE(ACP5),0)=TIME(HOUR('ANALISE AGENTE'!$E8),MINUTE('ANALISE AGENTE'!$E8),0)),2,IF(OR(TIME(HOUR(ACP5),MINUTE(ACP5),0)=TIME(HOUR('ANALISE AGENTE'!$F8),MINUTE('ANALISE AGENTE'!$F8),0),TIME(HOUR(ACP5),MINUTE(ACP5),0)=TIME(HOUR('ANALISE AGENTE'!$G8),MINUTE('ANALISE AGENTE'!$G8),0)),3,IF(OR(TIME(HOUR(ACP5),MINUTE(ACP5),0)=TIME(HOUR('ANALISE AGENTE'!$H8),MINUTE('ANALISE AGENTE'!$H8),0),TIME(HOUR(ACP5),MINUTE(ACP5),0)=TIME(HOUR('ANALISE AGENTE'!$I8),MINUTE('ANALISE AGENTE'!$I8),0)),2,0))))</f>
        <v>0</v>
      </c>
      <c r="ACQ11" s="34">
        <f>IF(OR(TIME(HOUR(ACQ5),MINUTE(ACQ5),0)=TIME(HOUR('ANALISE AGENTE'!$C8),MINUTE('ANALISE AGENTE'!$C8),0),TIME(HOUR(ACQ5),MINUTE(ACQ5),0)=TIME(HOUR('ANALISE AGENTE'!$J8),MINUTE('ANALISE AGENTE'!$J8),0)),1,IF(OR(TIME(HOUR(ACQ5),MINUTE(ACQ5),0)=TIME(HOUR('ANALISE AGENTE'!$D8),MINUTE('ANALISE AGENTE'!$D8),0),TIME(HOUR(ACQ5),MINUTE(ACQ5),0)=TIME(HOUR('ANALISE AGENTE'!$E8),MINUTE('ANALISE AGENTE'!$E8),0)),2,IF(OR(TIME(HOUR(ACQ5),MINUTE(ACQ5),0)=TIME(HOUR('ANALISE AGENTE'!$F8),MINUTE('ANALISE AGENTE'!$F8),0),TIME(HOUR(ACQ5),MINUTE(ACQ5),0)=TIME(HOUR('ANALISE AGENTE'!$G8),MINUTE('ANALISE AGENTE'!$G8),0)),3,IF(OR(TIME(HOUR(ACQ5),MINUTE(ACQ5),0)=TIME(HOUR('ANALISE AGENTE'!$H8),MINUTE('ANALISE AGENTE'!$H8),0),TIME(HOUR(ACQ5),MINUTE(ACQ5),0)=TIME(HOUR('ANALISE AGENTE'!$I8),MINUTE('ANALISE AGENTE'!$I8),0)),2,0))))</f>
        <v>0</v>
      </c>
      <c r="ACR11" s="34">
        <f>IF(OR(TIME(HOUR(ACR5),MINUTE(ACR5),0)=TIME(HOUR('ANALISE AGENTE'!$C8),MINUTE('ANALISE AGENTE'!$C8),0),TIME(HOUR(ACR5),MINUTE(ACR5),0)=TIME(HOUR('ANALISE AGENTE'!$J8),MINUTE('ANALISE AGENTE'!$J8),0)),1,IF(OR(TIME(HOUR(ACR5),MINUTE(ACR5),0)=TIME(HOUR('ANALISE AGENTE'!$D8),MINUTE('ANALISE AGENTE'!$D8),0),TIME(HOUR(ACR5),MINUTE(ACR5),0)=TIME(HOUR('ANALISE AGENTE'!$E8),MINUTE('ANALISE AGENTE'!$E8),0)),2,IF(OR(TIME(HOUR(ACR5),MINUTE(ACR5),0)=TIME(HOUR('ANALISE AGENTE'!$F8),MINUTE('ANALISE AGENTE'!$F8),0),TIME(HOUR(ACR5),MINUTE(ACR5),0)=TIME(HOUR('ANALISE AGENTE'!$G8),MINUTE('ANALISE AGENTE'!$G8),0)),3,IF(OR(TIME(HOUR(ACR5),MINUTE(ACR5),0)=TIME(HOUR('ANALISE AGENTE'!$H8),MINUTE('ANALISE AGENTE'!$H8),0),TIME(HOUR(ACR5),MINUTE(ACR5),0)=TIME(HOUR('ANALISE AGENTE'!$I8),MINUTE('ANALISE AGENTE'!$I8),0)),2,0))))</f>
        <v>0</v>
      </c>
      <c r="ACS11" s="34">
        <f>IF(OR(TIME(HOUR(ACS5),MINUTE(ACS5),0)=TIME(HOUR('ANALISE AGENTE'!$C8),MINUTE('ANALISE AGENTE'!$C8),0),TIME(HOUR(ACS5),MINUTE(ACS5),0)=TIME(HOUR('ANALISE AGENTE'!$J8),MINUTE('ANALISE AGENTE'!$J8),0)),1,IF(OR(TIME(HOUR(ACS5),MINUTE(ACS5),0)=TIME(HOUR('ANALISE AGENTE'!$D8),MINUTE('ANALISE AGENTE'!$D8),0),TIME(HOUR(ACS5),MINUTE(ACS5),0)=TIME(HOUR('ANALISE AGENTE'!$E8),MINUTE('ANALISE AGENTE'!$E8),0)),2,IF(OR(TIME(HOUR(ACS5),MINUTE(ACS5),0)=TIME(HOUR('ANALISE AGENTE'!$F8),MINUTE('ANALISE AGENTE'!$F8),0),TIME(HOUR(ACS5),MINUTE(ACS5),0)=TIME(HOUR('ANALISE AGENTE'!$G8),MINUTE('ANALISE AGENTE'!$G8),0)),3,IF(OR(TIME(HOUR(ACS5),MINUTE(ACS5),0)=TIME(HOUR('ANALISE AGENTE'!$H8),MINUTE('ANALISE AGENTE'!$H8),0),TIME(HOUR(ACS5),MINUTE(ACS5),0)=TIME(HOUR('ANALISE AGENTE'!$I8),MINUTE('ANALISE AGENTE'!$I8),0)),2,0))))</f>
        <v>0</v>
      </c>
      <c r="ACT11" s="34">
        <f>IF(OR(TIME(HOUR(ACT5),MINUTE(ACT5),0)=TIME(HOUR('ANALISE AGENTE'!$C8),MINUTE('ANALISE AGENTE'!$C8),0),TIME(HOUR(ACT5),MINUTE(ACT5),0)=TIME(HOUR('ANALISE AGENTE'!$J8),MINUTE('ANALISE AGENTE'!$J8),0)),1,IF(OR(TIME(HOUR(ACT5),MINUTE(ACT5),0)=TIME(HOUR('ANALISE AGENTE'!$D8),MINUTE('ANALISE AGENTE'!$D8),0),TIME(HOUR(ACT5),MINUTE(ACT5),0)=TIME(HOUR('ANALISE AGENTE'!$E8),MINUTE('ANALISE AGENTE'!$E8),0)),2,IF(OR(TIME(HOUR(ACT5),MINUTE(ACT5),0)=TIME(HOUR('ANALISE AGENTE'!$F8),MINUTE('ANALISE AGENTE'!$F8),0),TIME(HOUR(ACT5),MINUTE(ACT5),0)=TIME(HOUR('ANALISE AGENTE'!$G8),MINUTE('ANALISE AGENTE'!$G8),0)),3,IF(OR(TIME(HOUR(ACT5),MINUTE(ACT5),0)=TIME(HOUR('ANALISE AGENTE'!$H8),MINUTE('ANALISE AGENTE'!$H8),0),TIME(HOUR(ACT5),MINUTE(ACT5),0)=TIME(HOUR('ANALISE AGENTE'!$I8),MINUTE('ANALISE AGENTE'!$I8),0)),2,0))))</f>
        <v>0</v>
      </c>
      <c r="ACU11" s="34">
        <f>IF(OR(TIME(HOUR(ACU5),MINUTE(ACU5),0)=TIME(HOUR('ANALISE AGENTE'!$C8),MINUTE('ANALISE AGENTE'!$C8),0),TIME(HOUR(ACU5),MINUTE(ACU5),0)=TIME(HOUR('ANALISE AGENTE'!$J8),MINUTE('ANALISE AGENTE'!$J8),0)),1,IF(OR(TIME(HOUR(ACU5),MINUTE(ACU5),0)=TIME(HOUR('ANALISE AGENTE'!$D8),MINUTE('ANALISE AGENTE'!$D8),0),TIME(HOUR(ACU5),MINUTE(ACU5),0)=TIME(HOUR('ANALISE AGENTE'!$E8),MINUTE('ANALISE AGENTE'!$E8),0)),2,IF(OR(TIME(HOUR(ACU5),MINUTE(ACU5),0)=TIME(HOUR('ANALISE AGENTE'!$F8),MINUTE('ANALISE AGENTE'!$F8),0),TIME(HOUR(ACU5),MINUTE(ACU5),0)=TIME(HOUR('ANALISE AGENTE'!$G8),MINUTE('ANALISE AGENTE'!$G8),0)),3,IF(OR(TIME(HOUR(ACU5),MINUTE(ACU5),0)=TIME(HOUR('ANALISE AGENTE'!$H8),MINUTE('ANALISE AGENTE'!$H8),0),TIME(HOUR(ACU5),MINUTE(ACU5),0)=TIME(HOUR('ANALISE AGENTE'!$I8),MINUTE('ANALISE AGENTE'!$I8),0)),2,0))))</f>
        <v>0</v>
      </c>
      <c r="ACV11" s="34">
        <f>IF(OR(TIME(HOUR(ACV5),MINUTE(ACV5),0)=TIME(HOUR('ANALISE AGENTE'!$C8),MINUTE('ANALISE AGENTE'!$C8),0),TIME(HOUR(ACV5),MINUTE(ACV5),0)=TIME(HOUR('ANALISE AGENTE'!$J8),MINUTE('ANALISE AGENTE'!$J8),0)),1,IF(OR(TIME(HOUR(ACV5),MINUTE(ACV5),0)=TIME(HOUR('ANALISE AGENTE'!$D8),MINUTE('ANALISE AGENTE'!$D8),0),TIME(HOUR(ACV5),MINUTE(ACV5),0)=TIME(HOUR('ANALISE AGENTE'!$E8),MINUTE('ANALISE AGENTE'!$E8),0)),2,IF(OR(TIME(HOUR(ACV5),MINUTE(ACV5),0)=TIME(HOUR('ANALISE AGENTE'!$F8),MINUTE('ANALISE AGENTE'!$F8),0),TIME(HOUR(ACV5),MINUTE(ACV5),0)=TIME(HOUR('ANALISE AGENTE'!$G8),MINUTE('ANALISE AGENTE'!$G8),0)),3,IF(OR(TIME(HOUR(ACV5),MINUTE(ACV5),0)=TIME(HOUR('ANALISE AGENTE'!$H8),MINUTE('ANALISE AGENTE'!$H8),0),TIME(HOUR(ACV5),MINUTE(ACV5),0)=TIME(HOUR('ANALISE AGENTE'!$I8),MINUTE('ANALISE AGENTE'!$I8),0)),2,0))))</f>
        <v>0</v>
      </c>
      <c r="ACW11" s="34">
        <f>IF(OR(TIME(HOUR(ACW5),MINUTE(ACW5),0)=TIME(HOUR('ANALISE AGENTE'!$C8),MINUTE('ANALISE AGENTE'!$C8),0),TIME(HOUR(ACW5),MINUTE(ACW5),0)=TIME(HOUR('ANALISE AGENTE'!$J8),MINUTE('ANALISE AGENTE'!$J8),0)),1,IF(OR(TIME(HOUR(ACW5),MINUTE(ACW5),0)=TIME(HOUR('ANALISE AGENTE'!$D8),MINUTE('ANALISE AGENTE'!$D8),0),TIME(HOUR(ACW5),MINUTE(ACW5),0)=TIME(HOUR('ANALISE AGENTE'!$E8),MINUTE('ANALISE AGENTE'!$E8),0)),2,IF(OR(TIME(HOUR(ACW5),MINUTE(ACW5),0)=TIME(HOUR('ANALISE AGENTE'!$F8),MINUTE('ANALISE AGENTE'!$F8),0),TIME(HOUR(ACW5),MINUTE(ACW5),0)=TIME(HOUR('ANALISE AGENTE'!$G8),MINUTE('ANALISE AGENTE'!$G8),0)),3,IF(OR(TIME(HOUR(ACW5),MINUTE(ACW5),0)=TIME(HOUR('ANALISE AGENTE'!$H8),MINUTE('ANALISE AGENTE'!$H8),0),TIME(HOUR(ACW5),MINUTE(ACW5),0)=TIME(HOUR('ANALISE AGENTE'!$I8),MINUTE('ANALISE AGENTE'!$I8),0)),2,0))))</f>
        <v>0</v>
      </c>
      <c r="ACX11" s="34">
        <f>IF(OR(TIME(HOUR(ACX5),MINUTE(ACX5),0)=TIME(HOUR('ANALISE AGENTE'!$C8),MINUTE('ANALISE AGENTE'!$C8),0),TIME(HOUR(ACX5),MINUTE(ACX5),0)=TIME(HOUR('ANALISE AGENTE'!$J8),MINUTE('ANALISE AGENTE'!$J8),0)),1,IF(OR(TIME(HOUR(ACX5),MINUTE(ACX5),0)=TIME(HOUR('ANALISE AGENTE'!$D8),MINUTE('ANALISE AGENTE'!$D8),0),TIME(HOUR(ACX5),MINUTE(ACX5),0)=TIME(HOUR('ANALISE AGENTE'!$E8),MINUTE('ANALISE AGENTE'!$E8),0)),2,IF(OR(TIME(HOUR(ACX5),MINUTE(ACX5),0)=TIME(HOUR('ANALISE AGENTE'!$F8),MINUTE('ANALISE AGENTE'!$F8),0),TIME(HOUR(ACX5),MINUTE(ACX5),0)=TIME(HOUR('ANALISE AGENTE'!$G8),MINUTE('ANALISE AGENTE'!$G8),0)),3,IF(OR(TIME(HOUR(ACX5),MINUTE(ACX5),0)=TIME(HOUR('ANALISE AGENTE'!$H8),MINUTE('ANALISE AGENTE'!$H8),0),TIME(HOUR(ACX5),MINUTE(ACX5),0)=TIME(HOUR('ANALISE AGENTE'!$I8),MINUTE('ANALISE AGENTE'!$I8),0)),2,0))))</f>
        <v>0</v>
      </c>
      <c r="ACY11" s="34">
        <f>IF(OR(TIME(HOUR(ACY5),MINUTE(ACY5),0)=TIME(HOUR('ANALISE AGENTE'!$C8),MINUTE('ANALISE AGENTE'!$C8),0),TIME(HOUR(ACY5),MINUTE(ACY5),0)=TIME(HOUR('ANALISE AGENTE'!$J8),MINUTE('ANALISE AGENTE'!$J8),0)),1,IF(OR(TIME(HOUR(ACY5),MINUTE(ACY5),0)=TIME(HOUR('ANALISE AGENTE'!$D8),MINUTE('ANALISE AGENTE'!$D8),0),TIME(HOUR(ACY5),MINUTE(ACY5),0)=TIME(HOUR('ANALISE AGENTE'!$E8),MINUTE('ANALISE AGENTE'!$E8),0)),2,IF(OR(TIME(HOUR(ACY5),MINUTE(ACY5),0)=TIME(HOUR('ANALISE AGENTE'!$F8),MINUTE('ANALISE AGENTE'!$F8),0),TIME(HOUR(ACY5),MINUTE(ACY5),0)=TIME(HOUR('ANALISE AGENTE'!$G8),MINUTE('ANALISE AGENTE'!$G8),0)),3,IF(OR(TIME(HOUR(ACY5),MINUTE(ACY5),0)=TIME(HOUR('ANALISE AGENTE'!$H8),MINUTE('ANALISE AGENTE'!$H8),0),TIME(HOUR(ACY5),MINUTE(ACY5),0)=TIME(HOUR('ANALISE AGENTE'!$I8),MINUTE('ANALISE AGENTE'!$I8),0)),2,0))))</f>
        <v>0</v>
      </c>
      <c r="ACZ11" s="34">
        <f>IF(OR(TIME(HOUR(ACZ5),MINUTE(ACZ5),0)=TIME(HOUR('ANALISE AGENTE'!$C8),MINUTE('ANALISE AGENTE'!$C8),0),TIME(HOUR(ACZ5),MINUTE(ACZ5),0)=TIME(HOUR('ANALISE AGENTE'!$J8),MINUTE('ANALISE AGENTE'!$J8),0)),1,IF(OR(TIME(HOUR(ACZ5),MINUTE(ACZ5),0)=TIME(HOUR('ANALISE AGENTE'!$D8),MINUTE('ANALISE AGENTE'!$D8),0),TIME(HOUR(ACZ5),MINUTE(ACZ5),0)=TIME(HOUR('ANALISE AGENTE'!$E8),MINUTE('ANALISE AGENTE'!$E8),0)),2,IF(OR(TIME(HOUR(ACZ5),MINUTE(ACZ5),0)=TIME(HOUR('ANALISE AGENTE'!$F8),MINUTE('ANALISE AGENTE'!$F8),0),TIME(HOUR(ACZ5),MINUTE(ACZ5),0)=TIME(HOUR('ANALISE AGENTE'!$G8),MINUTE('ANALISE AGENTE'!$G8),0)),3,IF(OR(TIME(HOUR(ACZ5),MINUTE(ACZ5),0)=TIME(HOUR('ANALISE AGENTE'!$H8),MINUTE('ANALISE AGENTE'!$H8),0),TIME(HOUR(ACZ5),MINUTE(ACZ5),0)=TIME(HOUR('ANALISE AGENTE'!$I8),MINUTE('ANALISE AGENTE'!$I8),0)),2,0))))</f>
        <v>0</v>
      </c>
      <c r="ADA11" s="34">
        <f>IF(OR(TIME(HOUR(ADA5),MINUTE(ADA5),0)=TIME(HOUR('ANALISE AGENTE'!$C8),MINUTE('ANALISE AGENTE'!$C8),0),TIME(HOUR(ADA5),MINUTE(ADA5),0)=TIME(HOUR('ANALISE AGENTE'!$J8),MINUTE('ANALISE AGENTE'!$J8),0)),1,IF(OR(TIME(HOUR(ADA5),MINUTE(ADA5),0)=TIME(HOUR('ANALISE AGENTE'!$D8),MINUTE('ANALISE AGENTE'!$D8),0),TIME(HOUR(ADA5),MINUTE(ADA5),0)=TIME(HOUR('ANALISE AGENTE'!$E8),MINUTE('ANALISE AGENTE'!$E8),0)),2,IF(OR(TIME(HOUR(ADA5),MINUTE(ADA5),0)=TIME(HOUR('ANALISE AGENTE'!$F8),MINUTE('ANALISE AGENTE'!$F8),0),TIME(HOUR(ADA5),MINUTE(ADA5),0)=TIME(HOUR('ANALISE AGENTE'!$G8),MINUTE('ANALISE AGENTE'!$G8),0)),3,IF(OR(TIME(HOUR(ADA5),MINUTE(ADA5),0)=TIME(HOUR('ANALISE AGENTE'!$H8),MINUTE('ANALISE AGENTE'!$H8),0),TIME(HOUR(ADA5),MINUTE(ADA5),0)=TIME(HOUR('ANALISE AGENTE'!$I8),MINUTE('ANALISE AGENTE'!$I8),0)),2,0))))</f>
        <v>0</v>
      </c>
      <c r="ADB11" s="34">
        <f>IF(OR(TIME(HOUR(ADB5),MINUTE(ADB5),0)=TIME(HOUR('ANALISE AGENTE'!$C8),MINUTE('ANALISE AGENTE'!$C8),0),TIME(HOUR(ADB5),MINUTE(ADB5),0)=TIME(HOUR('ANALISE AGENTE'!$J8),MINUTE('ANALISE AGENTE'!$J8),0)),1,IF(OR(TIME(HOUR(ADB5),MINUTE(ADB5),0)=TIME(HOUR('ANALISE AGENTE'!$D8),MINUTE('ANALISE AGENTE'!$D8),0),TIME(HOUR(ADB5),MINUTE(ADB5),0)=TIME(HOUR('ANALISE AGENTE'!$E8),MINUTE('ANALISE AGENTE'!$E8),0)),2,IF(OR(TIME(HOUR(ADB5),MINUTE(ADB5),0)=TIME(HOUR('ANALISE AGENTE'!$F8),MINUTE('ANALISE AGENTE'!$F8),0),TIME(HOUR(ADB5),MINUTE(ADB5),0)=TIME(HOUR('ANALISE AGENTE'!$G8),MINUTE('ANALISE AGENTE'!$G8),0)),3,IF(OR(TIME(HOUR(ADB5),MINUTE(ADB5),0)=TIME(HOUR('ANALISE AGENTE'!$H8),MINUTE('ANALISE AGENTE'!$H8),0),TIME(HOUR(ADB5),MINUTE(ADB5),0)=TIME(HOUR('ANALISE AGENTE'!$I8),MINUTE('ANALISE AGENTE'!$I8),0)),2,0))))</f>
        <v>0</v>
      </c>
      <c r="ADC11" s="34">
        <f>IF(OR(TIME(HOUR(ADC5),MINUTE(ADC5),0)=TIME(HOUR('ANALISE AGENTE'!$C8),MINUTE('ANALISE AGENTE'!$C8),0),TIME(HOUR(ADC5),MINUTE(ADC5),0)=TIME(HOUR('ANALISE AGENTE'!$J8),MINUTE('ANALISE AGENTE'!$J8),0)),1,IF(OR(TIME(HOUR(ADC5),MINUTE(ADC5),0)=TIME(HOUR('ANALISE AGENTE'!$D8),MINUTE('ANALISE AGENTE'!$D8),0),TIME(HOUR(ADC5),MINUTE(ADC5),0)=TIME(HOUR('ANALISE AGENTE'!$E8),MINUTE('ANALISE AGENTE'!$E8),0)),2,IF(OR(TIME(HOUR(ADC5),MINUTE(ADC5),0)=TIME(HOUR('ANALISE AGENTE'!$F8),MINUTE('ANALISE AGENTE'!$F8),0),TIME(HOUR(ADC5),MINUTE(ADC5),0)=TIME(HOUR('ANALISE AGENTE'!$G8),MINUTE('ANALISE AGENTE'!$G8),0)),3,IF(OR(TIME(HOUR(ADC5),MINUTE(ADC5),0)=TIME(HOUR('ANALISE AGENTE'!$H8),MINUTE('ANALISE AGENTE'!$H8),0),TIME(HOUR(ADC5),MINUTE(ADC5),0)=TIME(HOUR('ANALISE AGENTE'!$I8),MINUTE('ANALISE AGENTE'!$I8),0)),2,0))))</f>
        <v>0</v>
      </c>
      <c r="ADD11" s="34">
        <f>IF(OR(TIME(HOUR(ADD5),MINUTE(ADD5),0)=TIME(HOUR('ANALISE AGENTE'!$C8),MINUTE('ANALISE AGENTE'!$C8),0),TIME(HOUR(ADD5),MINUTE(ADD5),0)=TIME(HOUR('ANALISE AGENTE'!$J8),MINUTE('ANALISE AGENTE'!$J8),0)),1,IF(OR(TIME(HOUR(ADD5),MINUTE(ADD5),0)=TIME(HOUR('ANALISE AGENTE'!$D8),MINUTE('ANALISE AGENTE'!$D8),0),TIME(HOUR(ADD5),MINUTE(ADD5),0)=TIME(HOUR('ANALISE AGENTE'!$E8),MINUTE('ANALISE AGENTE'!$E8),0)),2,IF(OR(TIME(HOUR(ADD5),MINUTE(ADD5),0)=TIME(HOUR('ANALISE AGENTE'!$F8),MINUTE('ANALISE AGENTE'!$F8),0),TIME(HOUR(ADD5),MINUTE(ADD5),0)=TIME(HOUR('ANALISE AGENTE'!$G8),MINUTE('ANALISE AGENTE'!$G8),0)),3,IF(OR(TIME(HOUR(ADD5),MINUTE(ADD5),0)=TIME(HOUR('ANALISE AGENTE'!$H8),MINUTE('ANALISE AGENTE'!$H8),0),TIME(HOUR(ADD5),MINUTE(ADD5),0)=TIME(HOUR('ANALISE AGENTE'!$I8),MINUTE('ANALISE AGENTE'!$I8),0)),2,0))))</f>
        <v>0</v>
      </c>
      <c r="ADE11" s="34">
        <f>IF(OR(TIME(HOUR(ADE5),MINUTE(ADE5),0)=TIME(HOUR('ANALISE AGENTE'!$C8),MINUTE('ANALISE AGENTE'!$C8),0),TIME(HOUR(ADE5),MINUTE(ADE5),0)=TIME(HOUR('ANALISE AGENTE'!$J8),MINUTE('ANALISE AGENTE'!$J8),0)),1,IF(OR(TIME(HOUR(ADE5),MINUTE(ADE5),0)=TIME(HOUR('ANALISE AGENTE'!$D8),MINUTE('ANALISE AGENTE'!$D8),0),TIME(HOUR(ADE5),MINUTE(ADE5),0)=TIME(HOUR('ANALISE AGENTE'!$E8),MINUTE('ANALISE AGENTE'!$E8),0)),2,IF(OR(TIME(HOUR(ADE5),MINUTE(ADE5),0)=TIME(HOUR('ANALISE AGENTE'!$F8),MINUTE('ANALISE AGENTE'!$F8),0),TIME(HOUR(ADE5),MINUTE(ADE5),0)=TIME(HOUR('ANALISE AGENTE'!$G8),MINUTE('ANALISE AGENTE'!$G8),0)),3,IF(OR(TIME(HOUR(ADE5),MINUTE(ADE5),0)=TIME(HOUR('ANALISE AGENTE'!$H8),MINUTE('ANALISE AGENTE'!$H8),0),TIME(HOUR(ADE5),MINUTE(ADE5),0)=TIME(HOUR('ANALISE AGENTE'!$I8),MINUTE('ANALISE AGENTE'!$I8),0)),2,0))))</f>
        <v>0</v>
      </c>
      <c r="ADF11" s="34">
        <f>IF(OR(TIME(HOUR(ADF5),MINUTE(ADF5),0)=TIME(HOUR('ANALISE AGENTE'!$C8),MINUTE('ANALISE AGENTE'!$C8),0),TIME(HOUR(ADF5),MINUTE(ADF5),0)=TIME(HOUR('ANALISE AGENTE'!$J8),MINUTE('ANALISE AGENTE'!$J8),0)),1,IF(OR(TIME(HOUR(ADF5),MINUTE(ADF5),0)=TIME(HOUR('ANALISE AGENTE'!$D8),MINUTE('ANALISE AGENTE'!$D8),0),TIME(HOUR(ADF5),MINUTE(ADF5),0)=TIME(HOUR('ANALISE AGENTE'!$E8),MINUTE('ANALISE AGENTE'!$E8),0)),2,IF(OR(TIME(HOUR(ADF5),MINUTE(ADF5),0)=TIME(HOUR('ANALISE AGENTE'!$F8),MINUTE('ANALISE AGENTE'!$F8),0),TIME(HOUR(ADF5),MINUTE(ADF5),0)=TIME(HOUR('ANALISE AGENTE'!$G8),MINUTE('ANALISE AGENTE'!$G8),0)),3,IF(OR(TIME(HOUR(ADF5),MINUTE(ADF5),0)=TIME(HOUR('ANALISE AGENTE'!$H8),MINUTE('ANALISE AGENTE'!$H8),0),TIME(HOUR(ADF5),MINUTE(ADF5),0)=TIME(HOUR('ANALISE AGENTE'!$I8),MINUTE('ANALISE AGENTE'!$I8),0)),2,0))))</f>
        <v>0</v>
      </c>
      <c r="ADG11" s="34">
        <f>IF(OR(TIME(HOUR(ADG5),MINUTE(ADG5),0)=TIME(HOUR('ANALISE AGENTE'!$C8),MINUTE('ANALISE AGENTE'!$C8),0),TIME(HOUR(ADG5),MINUTE(ADG5),0)=TIME(HOUR('ANALISE AGENTE'!$J8),MINUTE('ANALISE AGENTE'!$J8),0)),1,IF(OR(TIME(HOUR(ADG5),MINUTE(ADG5),0)=TIME(HOUR('ANALISE AGENTE'!$D8),MINUTE('ANALISE AGENTE'!$D8),0),TIME(HOUR(ADG5),MINUTE(ADG5),0)=TIME(HOUR('ANALISE AGENTE'!$E8),MINUTE('ANALISE AGENTE'!$E8),0)),2,IF(OR(TIME(HOUR(ADG5),MINUTE(ADG5),0)=TIME(HOUR('ANALISE AGENTE'!$F8),MINUTE('ANALISE AGENTE'!$F8),0),TIME(HOUR(ADG5),MINUTE(ADG5),0)=TIME(HOUR('ANALISE AGENTE'!$G8),MINUTE('ANALISE AGENTE'!$G8),0)),3,IF(OR(TIME(HOUR(ADG5),MINUTE(ADG5),0)=TIME(HOUR('ANALISE AGENTE'!$H8),MINUTE('ANALISE AGENTE'!$H8),0),TIME(HOUR(ADG5),MINUTE(ADG5),0)=TIME(HOUR('ANALISE AGENTE'!$I8),MINUTE('ANALISE AGENTE'!$I8),0)),2,0))))</f>
        <v>0</v>
      </c>
      <c r="ADH11" s="34">
        <f>IF(OR(TIME(HOUR(ADH5),MINUTE(ADH5),0)=TIME(HOUR('ANALISE AGENTE'!$C8),MINUTE('ANALISE AGENTE'!$C8),0),TIME(HOUR(ADH5),MINUTE(ADH5),0)=TIME(HOUR('ANALISE AGENTE'!$J8),MINUTE('ANALISE AGENTE'!$J8),0)),1,IF(OR(TIME(HOUR(ADH5),MINUTE(ADH5),0)=TIME(HOUR('ANALISE AGENTE'!$D8),MINUTE('ANALISE AGENTE'!$D8),0),TIME(HOUR(ADH5),MINUTE(ADH5),0)=TIME(HOUR('ANALISE AGENTE'!$E8),MINUTE('ANALISE AGENTE'!$E8),0)),2,IF(OR(TIME(HOUR(ADH5),MINUTE(ADH5),0)=TIME(HOUR('ANALISE AGENTE'!$F8),MINUTE('ANALISE AGENTE'!$F8),0),TIME(HOUR(ADH5),MINUTE(ADH5),0)=TIME(HOUR('ANALISE AGENTE'!$G8),MINUTE('ANALISE AGENTE'!$G8),0)),3,IF(OR(TIME(HOUR(ADH5),MINUTE(ADH5),0)=TIME(HOUR('ANALISE AGENTE'!$H8),MINUTE('ANALISE AGENTE'!$H8),0),TIME(HOUR(ADH5),MINUTE(ADH5),0)=TIME(HOUR('ANALISE AGENTE'!$I8),MINUTE('ANALISE AGENTE'!$I8),0)),2,0))))</f>
        <v>0</v>
      </c>
      <c r="ADI11" s="34">
        <f>IF(OR(TIME(HOUR(ADI5),MINUTE(ADI5),0)=TIME(HOUR('ANALISE AGENTE'!$C8),MINUTE('ANALISE AGENTE'!$C8),0),TIME(HOUR(ADI5),MINUTE(ADI5),0)=TIME(HOUR('ANALISE AGENTE'!$J8),MINUTE('ANALISE AGENTE'!$J8),0)),1,IF(OR(TIME(HOUR(ADI5),MINUTE(ADI5),0)=TIME(HOUR('ANALISE AGENTE'!$D8),MINUTE('ANALISE AGENTE'!$D8),0),TIME(HOUR(ADI5),MINUTE(ADI5),0)=TIME(HOUR('ANALISE AGENTE'!$E8),MINUTE('ANALISE AGENTE'!$E8),0)),2,IF(OR(TIME(HOUR(ADI5),MINUTE(ADI5),0)=TIME(HOUR('ANALISE AGENTE'!$F8),MINUTE('ANALISE AGENTE'!$F8),0),TIME(HOUR(ADI5),MINUTE(ADI5),0)=TIME(HOUR('ANALISE AGENTE'!$G8),MINUTE('ANALISE AGENTE'!$G8),0)),3,IF(OR(TIME(HOUR(ADI5),MINUTE(ADI5),0)=TIME(HOUR('ANALISE AGENTE'!$H8),MINUTE('ANALISE AGENTE'!$H8),0),TIME(HOUR(ADI5),MINUTE(ADI5),0)=TIME(HOUR('ANALISE AGENTE'!$I8),MINUTE('ANALISE AGENTE'!$I8),0)),2,0))))</f>
        <v>0</v>
      </c>
      <c r="ADJ11" s="34">
        <f>IF(OR(TIME(HOUR(ADJ5),MINUTE(ADJ5),0)=TIME(HOUR('ANALISE AGENTE'!$C8),MINUTE('ANALISE AGENTE'!$C8),0),TIME(HOUR(ADJ5),MINUTE(ADJ5),0)=TIME(HOUR('ANALISE AGENTE'!$J8),MINUTE('ANALISE AGENTE'!$J8),0)),1,IF(OR(TIME(HOUR(ADJ5),MINUTE(ADJ5),0)=TIME(HOUR('ANALISE AGENTE'!$D8),MINUTE('ANALISE AGENTE'!$D8),0),TIME(HOUR(ADJ5),MINUTE(ADJ5),0)=TIME(HOUR('ANALISE AGENTE'!$E8),MINUTE('ANALISE AGENTE'!$E8),0)),2,IF(OR(TIME(HOUR(ADJ5),MINUTE(ADJ5),0)=TIME(HOUR('ANALISE AGENTE'!$F8),MINUTE('ANALISE AGENTE'!$F8),0),TIME(HOUR(ADJ5),MINUTE(ADJ5),0)=TIME(HOUR('ANALISE AGENTE'!$G8),MINUTE('ANALISE AGENTE'!$G8),0)),3,IF(OR(TIME(HOUR(ADJ5),MINUTE(ADJ5),0)=TIME(HOUR('ANALISE AGENTE'!$H8),MINUTE('ANALISE AGENTE'!$H8),0),TIME(HOUR(ADJ5),MINUTE(ADJ5),0)=TIME(HOUR('ANALISE AGENTE'!$I8),MINUTE('ANALISE AGENTE'!$I8),0)),2,0))))</f>
        <v>0</v>
      </c>
      <c r="ADK11" s="34">
        <f>IF(OR(TIME(HOUR(ADK5),MINUTE(ADK5),0)=TIME(HOUR('ANALISE AGENTE'!$C8),MINUTE('ANALISE AGENTE'!$C8),0),TIME(HOUR(ADK5),MINUTE(ADK5),0)=TIME(HOUR('ANALISE AGENTE'!$J8),MINUTE('ANALISE AGENTE'!$J8),0)),1,IF(OR(TIME(HOUR(ADK5),MINUTE(ADK5),0)=TIME(HOUR('ANALISE AGENTE'!$D8),MINUTE('ANALISE AGENTE'!$D8),0),TIME(HOUR(ADK5),MINUTE(ADK5),0)=TIME(HOUR('ANALISE AGENTE'!$E8),MINUTE('ANALISE AGENTE'!$E8),0)),2,IF(OR(TIME(HOUR(ADK5),MINUTE(ADK5),0)=TIME(HOUR('ANALISE AGENTE'!$F8),MINUTE('ANALISE AGENTE'!$F8),0),TIME(HOUR(ADK5),MINUTE(ADK5),0)=TIME(HOUR('ANALISE AGENTE'!$G8),MINUTE('ANALISE AGENTE'!$G8),0)),3,IF(OR(TIME(HOUR(ADK5),MINUTE(ADK5),0)=TIME(HOUR('ANALISE AGENTE'!$H8),MINUTE('ANALISE AGENTE'!$H8),0),TIME(HOUR(ADK5),MINUTE(ADK5),0)=TIME(HOUR('ANALISE AGENTE'!$I8),MINUTE('ANALISE AGENTE'!$I8),0)),2,0))))</f>
        <v>0</v>
      </c>
      <c r="ADL11" s="34">
        <f>IF(OR(TIME(HOUR(ADL5),MINUTE(ADL5),0)=TIME(HOUR('ANALISE AGENTE'!$C8),MINUTE('ANALISE AGENTE'!$C8),0),TIME(HOUR(ADL5),MINUTE(ADL5),0)=TIME(HOUR('ANALISE AGENTE'!$J8),MINUTE('ANALISE AGENTE'!$J8),0)),1,IF(OR(TIME(HOUR(ADL5),MINUTE(ADL5),0)=TIME(HOUR('ANALISE AGENTE'!$D8),MINUTE('ANALISE AGENTE'!$D8),0),TIME(HOUR(ADL5),MINUTE(ADL5),0)=TIME(HOUR('ANALISE AGENTE'!$E8),MINUTE('ANALISE AGENTE'!$E8),0)),2,IF(OR(TIME(HOUR(ADL5),MINUTE(ADL5),0)=TIME(HOUR('ANALISE AGENTE'!$F8),MINUTE('ANALISE AGENTE'!$F8),0),TIME(HOUR(ADL5),MINUTE(ADL5),0)=TIME(HOUR('ANALISE AGENTE'!$G8),MINUTE('ANALISE AGENTE'!$G8),0)),3,IF(OR(TIME(HOUR(ADL5),MINUTE(ADL5),0)=TIME(HOUR('ANALISE AGENTE'!$H8),MINUTE('ANALISE AGENTE'!$H8),0),TIME(HOUR(ADL5),MINUTE(ADL5),0)=TIME(HOUR('ANALISE AGENTE'!$I8),MINUTE('ANALISE AGENTE'!$I8),0)),2,0))))</f>
        <v>0</v>
      </c>
      <c r="ADM11" s="34">
        <f>IF(OR(TIME(HOUR(ADM5),MINUTE(ADM5),0)=TIME(HOUR('ANALISE AGENTE'!$C8),MINUTE('ANALISE AGENTE'!$C8),0),TIME(HOUR(ADM5),MINUTE(ADM5),0)=TIME(HOUR('ANALISE AGENTE'!$J8),MINUTE('ANALISE AGENTE'!$J8),0)),1,IF(OR(TIME(HOUR(ADM5),MINUTE(ADM5),0)=TIME(HOUR('ANALISE AGENTE'!$D8),MINUTE('ANALISE AGENTE'!$D8),0),TIME(HOUR(ADM5),MINUTE(ADM5),0)=TIME(HOUR('ANALISE AGENTE'!$E8),MINUTE('ANALISE AGENTE'!$E8),0)),2,IF(OR(TIME(HOUR(ADM5),MINUTE(ADM5),0)=TIME(HOUR('ANALISE AGENTE'!$F8),MINUTE('ANALISE AGENTE'!$F8),0),TIME(HOUR(ADM5),MINUTE(ADM5),0)=TIME(HOUR('ANALISE AGENTE'!$G8),MINUTE('ANALISE AGENTE'!$G8),0)),3,IF(OR(TIME(HOUR(ADM5),MINUTE(ADM5),0)=TIME(HOUR('ANALISE AGENTE'!$H8),MINUTE('ANALISE AGENTE'!$H8),0),TIME(HOUR(ADM5),MINUTE(ADM5),0)=TIME(HOUR('ANALISE AGENTE'!$I8),MINUTE('ANALISE AGENTE'!$I8),0)),2,0))))</f>
        <v>0</v>
      </c>
      <c r="ADN11" s="34">
        <f>IF(OR(TIME(HOUR(ADN5),MINUTE(ADN5),0)=TIME(HOUR('ANALISE AGENTE'!$C8),MINUTE('ANALISE AGENTE'!$C8),0),TIME(HOUR(ADN5),MINUTE(ADN5),0)=TIME(HOUR('ANALISE AGENTE'!$J8),MINUTE('ANALISE AGENTE'!$J8),0)),1,IF(OR(TIME(HOUR(ADN5),MINUTE(ADN5),0)=TIME(HOUR('ANALISE AGENTE'!$D8),MINUTE('ANALISE AGENTE'!$D8),0),TIME(HOUR(ADN5),MINUTE(ADN5),0)=TIME(HOUR('ANALISE AGENTE'!$E8),MINUTE('ANALISE AGENTE'!$E8),0)),2,IF(OR(TIME(HOUR(ADN5),MINUTE(ADN5),0)=TIME(HOUR('ANALISE AGENTE'!$F8),MINUTE('ANALISE AGENTE'!$F8),0),TIME(HOUR(ADN5),MINUTE(ADN5),0)=TIME(HOUR('ANALISE AGENTE'!$G8),MINUTE('ANALISE AGENTE'!$G8),0)),3,IF(OR(TIME(HOUR(ADN5),MINUTE(ADN5),0)=TIME(HOUR('ANALISE AGENTE'!$H8),MINUTE('ANALISE AGENTE'!$H8),0),TIME(HOUR(ADN5),MINUTE(ADN5),0)=TIME(HOUR('ANALISE AGENTE'!$I8),MINUTE('ANALISE AGENTE'!$I8),0)),2,0))))</f>
        <v>0</v>
      </c>
      <c r="ADO11" s="34">
        <f>IF(OR(TIME(HOUR(ADO5),MINUTE(ADO5),0)=TIME(HOUR('ANALISE AGENTE'!$C8),MINUTE('ANALISE AGENTE'!$C8),0),TIME(HOUR(ADO5),MINUTE(ADO5),0)=TIME(HOUR('ANALISE AGENTE'!$J8),MINUTE('ANALISE AGENTE'!$J8),0)),1,IF(OR(TIME(HOUR(ADO5),MINUTE(ADO5),0)=TIME(HOUR('ANALISE AGENTE'!$D8),MINUTE('ANALISE AGENTE'!$D8),0),TIME(HOUR(ADO5),MINUTE(ADO5),0)=TIME(HOUR('ANALISE AGENTE'!$E8),MINUTE('ANALISE AGENTE'!$E8),0)),2,IF(OR(TIME(HOUR(ADO5),MINUTE(ADO5),0)=TIME(HOUR('ANALISE AGENTE'!$F8),MINUTE('ANALISE AGENTE'!$F8),0),TIME(HOUR(ADO5),MINUTE(ADO5),0)=TIME(HOUR('ANALISE AGENTE'!$G8),MINUTE('ANALISE AGENTE'!$G8),0)),3,IF(OR(TIME(HOUR(ADO5),MINUTE(ADO5),0)=TIME(HOUR('ANALISE AGENTE'!$H8),MINUTE('ANALISE AGENTE'!$H8),0),TIME(HOUR(ADO5),MINUTE(ADO5),0)=TIME(HOUR('ANALISE AGENTE'!$I8),MINUTE('ANALISE AGENTE'!$I8),0)),2,0))))</f>
        <v>0</v>
      </c>
      <c r="ADP11" s="34">
        <f>IF(OR(TIME(HOUR(ADP5),MINUTE(ADP5),0)=TIME(HOUR('ANALISE AGENTE'!$C8),MINUTE('ANALISE AGENTE'!$C8),0),TIME(HOUR(ADP5),MINUTE(ADP5),0)=TIME(HOUR('ANALISE AGENTE'!$J8),MINUTE('ANALISE AGENTE'!$J8),0)),1,IF(OR(TIME(HOUR(ADP5),MINUTE(ADP5),0)=TIME(HOUR('ANALISE AGENTE'!$D8),MINUTE('ANALISE AGENTE'!$D8),0),TIME(HOUR(ADP5),MINUTE(ADP5),0)=TIME(HOUR('ANALISE AGENTE'!$E8),MINUTE('ANALISE AGENTE'!$E8),0)),2,IF(OR(TIME(HOUR(ADP5),MINUTE(ADP5),0)=TIME(HOUR('ANALISE AGENTE'!$F8),MINUTE('ANALISE AGENTE'!$F8),0),TIME(HOUR(ADP5),MINUTE(ADP5),0)=TIME(HOUR('ANALISE AGENTE'!$G8),MINUTE('ANALISE AGENTE'!$G8),0)),3,IF(OR(TIME(HOUR(ADP5),MINUTE(ADP5),0)=TIME(HOUR('ANALISE AGENTE'!$H8),MINUTE('ANALISE AGENTE'!$H8),0),TIME(HOUR(ADP5),MINUTE(ADP5),0)=TIME(HOUR('ANALISE AGENTE'!$I8),MINUTE('ANALISE AGENTE'!$I8),0)),2,0))))</f>
        <v>0</v>
      </c>
      <c r="ADQ11" s="34">
        <f>IF(OR(TIME(HOUR(ADQ5),MINUTE(ADQ5),0)=TIME(HOUR('ANALISE AGENTE'!$C8),MINUTE('ANALISE AGENTE'!$C8),0),TIME(HOUR(ADQ5),MINUTE(ADQ5),0)=TIME(HOUR('ANALISE AGENTE'!$J8),MINUTE('ANALISE AGENTE'!$J8),0)),1,IF(OR(TIME(HOUR(ADQ5),MINUTE(ADQ5),0)=TIME(HOUR('ANALISE AGENTE'!$D8),MINUTE('ANALISE AGENTE'!$D8),0),TIME(HOUR(ADQ5),MINUTE(ADQ5),0)=TIME(HOUR('ANALISE AGENTE'!$E8),MINUTE('ANALISE AGENTE'!$E8),0)),2,IF(OR(TIME(HOUR(ADQ5),MINUTE(ADQ5),0)=TIME(HOUR('ANALISE AGENTE'!$F8),MINUTE('ANALISE AGENTE'!$F8),0),TIME(HOUR(ADQ5),MINUTE(ADQ5),0)=TIME(HOUR('ANALISE AGENTE'!$G8),MINUTE('ANALISE AGENTE'!$G8),0)),3,IF(OR(TIME(HOUR(ADQ5),MINUTE(ADQ5),0)=TIME(HOUR('ANALISE AGENTE'!$H8),MINUTE('ANALISE AGENTE'!$H8),0),TIME(HOUR(ADQ5),MINUTE(ADQ5),0)=TIME(HOUR('ANALISE AGENTE'!$I8),MINUTE('ANALISE AGENTE'!$I8),0)),2,0))))</f>
        <v>0</v>
      </c>
      <c r="ADR11" s="34">
        <f>IF(OR(TIME(HOUR(ADR5),MINUTE(ADR5),0)=TIME(HOUR('ANALISE AGENTE'!$C8),MINUTE('ANALISE AGENTE'!$C8),0),TIME(HOUR(ADR5),MINUTE(ADR5),0)=TIME(HOUR('ANALISE AGENTE'!$J8),MINUTE('ANALISE AGENTE'!$J8),0)),1,IF(OR(TIME(HOUR(ADR5),MINUTE(ADR5),0)=TIME(HOUR('ANALISE AGENTE'!$D8),MINUTE('ANALISE AGENTE'!$D8),0),TIME(HOUR(ADR5),MINUTE(ADR5),0)=TIME(HOUR('ANALISE AGENTE'!$E8),MINUTE('ANALISE AGENTE'!$E8),0)),2,IF(OR(TIME(HOUR(ADR5),MINUTE(ADR5),0)=TIME(HOUR('ANALISE AGENTE'!$F8),MINUTE('ANALISE AGENTE'!$F8),0),TIME(HOUR(ADR5),MINUTE(ADR5),0)=TIME(HOUR('ANALISE AGENTE'!$G8),MINUTE('ANALISE AGENTE'!$G8),0)),3,IF(OR(TIME(HOUR(ADR5),MINUTE(ADR5),0)=TIME(HOUR('ANALISE AGENTE'!$H8),MINUTE('ANALISE AGENTE'!$H8),0),TIME(HOUR(ADR5),MINUTE(ADR5),0)=TIME(HOUR('ANALISE AGENTE'!$I8),MINUTE('ANALISE AGENTE'!$I8),0)),2,0))))</f>
        <v>0</v>
      </c>
      <c r="ADS11" s="34">
        <f>IF(OR(TIME(HOUR(ADS5),MINUTE(ADS5),0)=TIME(HOUR('ANALISE AGENTE'!$C8),MINUTE('ANALISE AGENTE'!$C8),0),TIME(HOUR(ADS5),MINUTE(ADS5),0)=TIME(HOUR('ANALISE AGENTE'!$J8),MINUTE('ANALISE AGENTE'!$J8),0)),1,IF(OR(TIME(HOUR(ADS5),MINUTE(ADS5),0)=TIME(HOUR('ANALISE AGENTE'!$D8),MINUTE('ANALISE AGENTE'!$D8),0),TIME(HOUR(ADS5),MINUTE(ADS5),0)=TIME(HOUR('ANALISE AGENTE'!$E8),MINUTE('ANALISE AGENTE'!$E8),0)),2,IF(OR(TIME(HOUR(ADS5),MINUTE(ADS5),0)=TIME(HOUR('ANALISE AGENTE'!$F8),MINUTE('ANALISE AGENTE'!$F8),0),TIME(HOUR(ADS5),MINUTE(ADS5),0)=TIME(HOUR('ANALISE AGENTE'!$G8),MINUTE('ANALISE AGENTE'!$G8),0)),3,IF(OR(TIME(HOUR(ADS5),MINUTE(ADS5),0)=TIME(HOUR('ANALISE AGENTE'!$H8),MINUTE('ANALISE AGENTE'!$H8),0),TIME(HOUR(ADS5),MINUTE(ADS5),0)=TIME(HOUR('ANALISE AGENTE'!$I8),MINUTE('ANALISE AGENTE'!$I8),0)),2,0))))</f>
        <v>0</v>
      </c>
      <c r="ADT11" s="34">
        <f>IF(OR(TIME(HOUR(ADT5),MINUTE(ADT5),0)=TIME(HOUR('ANALISE AGENTE'!$C8),MINUTE('ANALISE AGENTE'!$C8),0),TIME(HOUR(ADT5),MINUTE(ADT5),0)=TIME(HOUR('ANALISE AGENTE'!$J8),MINUTE('ANALISE AGENTE'!$J8),0)),1,IF(OR(TIME(HOUR(ADT5),MINUTE(ADT5),0)=TIME(HOUR('ANALISE AGENTE'!$D8),MINUTE('ANALISE AGENTE'!$D8),0),TIME(HOUR(ADT5),MINUTE(ADT5),0)=TIME(HOUR('ANALISE AGENTE'!$E8),MINUTE('ANALISE AGENTE'!$E8),0)),2,IF(OR(TIME(HOUR(ADT5),MINUTE(ADT5),0)=TIME(HOUR('ANALISE AGENTE'!$F8),MINUTE('ANALISE AGENTE'!$F8),0),TIME(HOUR(ADT5),MINUTE(ADT5),0)=TIME(HOUR('ANALISE AGENTE'!$G8),MINUTE('ANALISE AGENTE'!$G8),0)),3,IF(OR(TIME(HOUR(ADT5),MINUTE(ADT5),0)=TIME(HOUR('ANALISE AGENTE'!$H8),MINUTE('ANALISE AGENTE'!$H8),0),TIME(HOUR(ADT5),MINUTE(ADT5),0)=TIME(HOUR('ANALISE AGENTE'!$I8),MINUTE('ANALISE AGENTE'!$I8),0)),2,0))))</f>
        <v>0</v>
      </c>
      <c r="ADU11" s="34">
        <f>IF(OR(TIME(HOUR(ADU5),MINUTE(ADU5),0)=TIME(HOUR('ANALISE AGENTE'!$C8),MINUTE('ANALISE AGENTE'!$C8),0),TIME(HOUR(ADU5),MINUTE(ADU5),0)=TIME(HOUR('ANALISE AGENTE'!$J8),MINUTE('ANALISE AGENTE'!$J8),0)),1,IF(OR(TIME(HOUR(ADU5),MINUTE(ADU5),0)=TIME(HOUR('ANALISE AGENTE'!$D8),MINUTE('ANALISE AGENTE'!$D8),0),TIME(HOUR(ADU5),MINUTE(ADU5),0)=TIME(HOUR('ANALISE AGENTE'!$E8),MINUTE('ANALISE AGENTE'!$E8),0)),2,IF(OR(TIME(HOUR(ADU5),MINUTE(ADU5),0)=TIME(HOUR('ANALISE AGENTE'!$F8),MINUTE('ANALISE AGENTE'!$F8),0),TIME(HOUR(ADU5),MINUTE(ADU5),0)=TIME(HOUR('ANALISE AGENTE'!$G8),MINUTE('ANALISE AGENTE'!$G8),0)),3,IF(OR(TIME(HOUR(ADU5),MINUTE(ADU5),0)=TIME(HOUR('ANALISE AGENTE'!$H8),MINUTE('ANALISE AGENTE'!$H8),0),TIME(HOUR(ADU5),MINUTE(ADU5),0)=TIME(HOUR('ANALISE AGENTE'!$I8),MINUTE('ANALISE AGENTE'!$I8),0)),2,0))))</f>
        <v>0</v>
      </c>
      <c r="ADV11" s="34">
        <f>IF(OR(TIME(HOUR(ADV5),MINUTE(ADV5),0)=TIME(HOUR('ANALISE AGENTE'!$C8),MINUTE('ANALISE AGENTE'!$C8),0),TIME(HOUR(ADV5),MINUTE(ADV5),0)=TIME(HOUR('ANALISE AGENTE'!$J8),MINUTE('ANALISE AGENTE'!$J8),0)),1,IF(OR(TIME(HOUR(ADV5),MINUTE(ADV5),0)=TIME(HOUR('ANALISE AGENTE'!$D8),MINUTE('ANALISE AGENTE'!$D8),0),TIME(HOUR(ADV5),MINUTE(ADV5),0)=TIME(HOUR('ANALISE AGENTE'!$E8),MINUTE('ANALISE AGENTE'!$E8),0)),2,IF(OR(TIME(HOUR(ADV5),MINUTE(ADV5),0)=TIME(HOUR('ANALISE AGENTE'!$F8),MINUTE('ANALISE AGENTE'!$F8),0),TIME(HOUR(ADV5),MINUTE(ADV5),0)=TIME(HOUR('ANALISE AGENTE'!$G8),MINUTE('ANALISE AGENTE'!$G8),0)),3,IF(OR(TIME(HOUR(ADV5),MINUTE(ADV5),0)=TIME(HOUR('ANALISE AGENTE'!$H8),MINUTE('ANALISE AGENTE'!$H8),0),TIME(HOUR(ADV5),MINUTE(ADV5),0)=TIME(HOUR('ANALISE AGENTE'!$I8),MINUTE('ANALISE AGENTE'!$I8),0)),2,0))))</f>
        <v>0</v>
      </c>
      <c r="ADW11" s="34">
        <f>IF(OR(TIME(HOUR(ADW5),MINUTE(ADW5),0)=TIME(HOUR('ANALISE AGENTE'!$C8),MINUTE('ANALISE AGENTE'!$C8),0),TIME(HOUR(ADW5),MINUTE(ADW5),0)=TIME(HOUR('ANALISE AGENTE'!$J8),MINUTE('ANALISE AGENTE'!$J8),0)),1,IF(OR(TIME(HOUR(ADW5),MINUTE(ADW5),0)=TIME(HOUR('ANALISE AGENTE'!$D8),MINUTE('ANALISE AGENTE'!$D8),0),TIME(HOUR(ADW5),MINUTE(ADW5),0)=TIME(HOUR('ANALISE AGENTE'!$E8),MINUTE('ANALISE AGENTE'!$E8),0)),2,IF(OR(TIME(HOUR(ADW5),MINUTE(ADW5),0)=TIME(HOUR('ANALISE AGENTE'!$F8),MINUTE('ANALISE AGENTE'!$F8),0),TIME(HOUR(ADW5),MINUTE(ADW5),0)=TIME(HOUR('ANALISE AGENTE'!$G8),MINUTE('ANALISE AGENTE'!$G8),0)),3,IF(OR(TIME(HOUR(ADW5),MINUTE(ADW5),0)=TIME(HOUR('ANALISE AGENTE'!$H8),MINUTE('ANALISE AGENTE'!$H8),0),TIME(HOUR(ADW5),MINUTE(ADW5),0)=TIME(HOUR('ANALISE AGENTE'!$I8),MINUTE('ANALISE AGENTE'!$I8),0)),2,0))))</f>
        <v>0</v>
      </c>
      <c r="ADX11" s="34">
        <f>IF(OR(TIME(HOUR(ADX5),MINUTE(ADX5),0)=TIME(HOUR('ANALISE AGENTE'!$C8),MINUTE('ANALISE AGENTE'!$C8),0),TIME(HOUR(ADX5),MINUTE(ADX5),0)=TIME(HOUR('ANALISE AGENTE'!$J8),MINUTE('ANALISE AGENTE'!$J8),0)),1,IF(OR(TIME(HOUR(ADX5),MINUTE(ADX5),0)=TIME(HOUR('ANALISE AGENTE'!$D8),MINUTE('ANALISE AGENTE'!$D8),0),TIME(HOUR(ADX5),MINUTE(ADX5),0)=TIME(HOUR('ANALISE AGENTE'!$E8),MINUTE('ANALISE AGENTE'!$E8),0)),2,IF(OR(TIME(HOUR(ADX5),MINUTE(ADX5),0)=TIME(HOUR('ANALISE AGENTE'!$F8),MINUTE('ANALISE AGENTE'!$F8),0),TIME(HOUR(ADX5),MINUTE(ADX5),0)=TIME(HOUR('ANALISE AGENTE'!$G8),MINUTE('ANALISE AGENTE'!$G8),0)),3,IF(OR(TIME(HOUR(ADX5),MINUTE(ADX5),0)=TIME(HOUR('ANALISE AGENTE'!$H8),MINUTE('ANALISE AGENTE'!$H8),0),TIME(HOUR(ADX5),MINUTE(ADX5),0)=TIME(HOUR('ANALISE AGENTE'!$I8),MINUTE('ANALISE AGENTE'!$I8),0)),2,0))))</f>
        <v>0</v>
      </c>
      <c r="ADY11" s="34">
        <f>IF(OR(TIME(HOUR(ADY5),MINUTE(ADY5),0)=TIME(HOUR('ANALISE AGENTE'!$C8),MINUTE('ANALISE AGENTE'!$C8),0),TIME(HOUR(ADY5),MINUTE(ADY5),0)=TIME(HOUR('ANALISE AGENTE'!$J8),MINUTE('ANALISE AGENTE'!$J8),0)),1,IF(OR(TIME(HOUR(ADY5),MINUTE(ADY5),0)=TIME(HOUR('ANALISE AGENTE'!$D8),MINUTE('ANALISE AGENTE'!$D8),0),TIME(HOUR(ADY5),MINUTE(ADY5),0)=TIME(HOUR('ANALISE AGENTE'!$E8),MINUTE('ANALISE AGENTE'!$E8),0)),2,IF(OR(TIME(HOUR(ADY5),MINUTE(ADY5),0)=TIME(HOUR('ANALISE AGENTE'!$F8),MINUTE('ANALISE AGENTE'!$F8),0),TIME(HOUR(ADY5),MINUTE(ADY5),0)=TIME(HOUR('ANALISE AGENTE'!$G8),MINUTE('ANALISE AGENTE'!$G8),0)),3,IF(OR(TIME(HOUR(ADY5),MINUTE(ADY5),0)=TIME(HOUR('ANALISE AGENTE'!$H8),MINUTE('ANALISE AGENTE'!$H8),0),TIME(HOUR(ADY5),MINUTE(ADY5),0)=TIME(HOUR('ANALISE AGENTE'!$I8),MINUTE('ANALISE AGENTE'!$I8),0)),2,0))))</f>
        <v>0</v>
      </c>
      <c r="ADZ11" s="34">
        <f>IF(OR(TIME(HOUR(ADZ5),MINUTE(ADZ5),0)=TIME(HOUR('ANALISE AGENTE'!$C8),MINUTE('ANALISE AGENTE'!$C8),0),TIME(HOUR(ADZ5),MINUTE(ADZ5),0)=TIME(HOUR('ANALISE AGENTE'!$J8),MINUTE('ANALISE AGENTE'!$J8),0)),1,IF(OR(TIME(HOUR(ADZ5),MINUTE(ADZ5),0)=TIME(HOUR('ANALISE AGENTE'!$D8),MINUTE('ANALISE AGENTE'!$D8),0),TIME(HOUR(ADZ5),MINUTE(ADZ5),0)=TIME(HOUR('ANALISE AGENTE'!$E8),MINUTE('ANALISE AGENTE'!$E8),0)),2,IF(OR(TIME(HOUR(ADZ5),MINUTE(ADZ5),0)=TIME(HOUR('ANALISE AGENTE'!$F8),MINUTE('ANALISE AGENTE'!$F8),0),TIME(HOUR(ADZ5),MINUTE(ADZ5),0)=TIME(HOUR('ANALISE AGENTE'!$G8),MINUTE('ANALISE AGENTE'!$G8),0)),3,IF(OR(TIME(HOUR(ADZ5),MINUTE(ADZ5),0)=TIME(HOUR('ANALISE AGENTE'!$H8),MINUTE('ANALISE AGENTE'!$H8),0),TIME(HOUR(ADZ5),MINUTE(ADZ5),0)=TIME(HOUR('ANALISE AGENTE'!$I8),MINUTE('ANALISE AGENTE'!$I8),0)),2,0))))</f>
        <v>0</v>
      </c>
      <c r="AEA11" s="34">
        <f>IF(OR(TIME(HOUR(AEA5),MINUTE(AEA5),0)=TIME(HOUR('ANALISE AGENTE'!$C8),MINUTE('ANALISE AGENTE'!$C8),0),TIME(HOUR(AEA5),MINUTE(AEA5),0)=TIME(HOUR('ANALISE AGENTE'!$J8),MINUTE('ANALISE AGENTE'!$J8),0)),1,IF(OR(TIME(HOUR(AEA5),MINUTE(AEA5),0)=TIME(HOUR('ANALISE AGENTE'!$D8),MINUTE('ANALISE AGENTE'!$D8),0),TIME(HOUR(AEA5),MINUTE(AEA5),0)=TIME(HOUR('ANALISE AGENTE'!$E8),MINUTE('ANALISE AGENTE'!$E8),0)),2,IF(OR(TIME(HOUR(AEA5),MINUTE(AEA5),0)=TIME(HOUR('ANALISE AGENTE'!$F8),MINUTE('ANALISE AGENTE'!$F8),0),TIME(HOUR(AEA5),MINUTE(AEA5),0)=TIME(HOUR('ANALISE AGENTE'!$G8),MINUTE('ANALISE AGENTE'!$G8),0)),3,IF(OR(TIME(HOUR(AEA5),MINUTE(AEA5),0)=TIME(HOUR('ANALISE AGENTE'!$H8),MINUTE('ANALISE AGENTE'!$H8),0),TIME(HOUR(AEA5),MINUTE(AEA5),0)=TIME(HOUR('ANALISE AGENTE'!$I8),MINUTE('ANALISE AGENTE'!$I8),0)),2,0))))</f>
        <v>0</v>
      </c>
      <c r="AEB11" s="34">
        <f>IF(OR(TIME(HOUR(AEB5),MINUTE(AEB5),0)=TIME(HOUR('ANALISE AGENTE'!$C8),MINUTE('ANALISE AGENTE'!$C8),0),TIME(HOUR(AEB5),MINUTE(AEB5),0)=TIME(HOUR('ANALISE AGENTE'!$J8),MINUTE('ANALISE AGENTE'!$J8),0)),1,IF(OR(TIME(HOUR(AEB5),MINUTE(AEB5),0)=TIME(HOUR('ANALISE AGENTE'!$D8),MINUTE('ANALISE AGENTE'!$D8),0),TIME(HOUR(AEB5),MINUTE(AEB5),0)=TIME(HOUR('ANALISE AGENTE'!$E8),MINUTE('ANALISE AGENTE'!$E8),0)),2,IF(OR(TIME(HOUR(AEB5),MINUTE(AEB5),0)=TIME(HOUR('ANALISE AGENTE'!$F8),MINUTE('ANALISE AGENTE'!$F8),0),TIME(HOUR(AEB5),MINUTE(AEB5),0)=TIME(HOUR('ANALISE AGENTE'!$G8),MINUTE('ANALISE AGENTE'!$G8),0)),3,IF(OR(TIME(HOUR(AEB5),MINUTE(AEB5),0)=TIME(HOUR('ANALISE AGENTE'!$H8),MINUTE('ANALISE AGENTE'!$H8),0),TIME(HOUR(AEB5),MINUTE(AEB5),0)=TIME(HOUR('ANALISE AGENTE'!$I8),MINUTE('ANALISE AGENTE'!$I8),0)),2,0))))</f>
        <v>0</v>
      </c>
      <c r="AEC11" s="34">
        <f>IF(OR(TIME(HOUR(AEC5),MINUTE(AEC5),0)=TIME(HOUR('ANALISE AGENTE'!$C8),MINUTE('ANALISE AGENTE'!$C8),0),TIME(HOUR(AEC5),MINUTE(AEC5),0)=TIME(HOUR('ANALISE AGENTE'!$J8),MINUTE('ANALISE AGENTE'!$J8),0)),1,IF(OR(TIME(HOUR(AEC5),MINUTE(AEC5),0)=TIME(HOUR('ANALISE AGENTE'!$D8),MINUTE('ANALISE AGENTE'!$D8),0),TIME(HOUR(AEC5),MINUTE(AEC5),0)=TIME(HOUR('ANALISE AGENTE'!$E8),MINUTE('ANALISE AGENTE'!$E8),0)),2,IF(OR(TIME(HOUR(AEC5),MINUTE(AEC5),0)=TIME(HOUR('ANALISE AGENTE'!$F8),MINUTE('ANALISE AGENTE'!$F8),0),TIME(HOUR(AEC5),MINUTE(AEC5),0)=TIME(HOUR('ANALISE AGENTE'!$G8),MINUTE('ANALISE AGENTE'!$G8),0)),3,IF(OR(TIME(HOUR(AEC5),MINUTE(AEC5),0)=TIME(HOUR('ANALISE AGENTE'!$H8),MINUTE('ANALISE AGENTE'!$H8),0),TIME(HOUR(AEC5),MINUTE(AEC5),0)=TIME(HOUR('ANALISE AGENTE'!$I8),MINUTE('ANALISE AGENTE'!$I8),0)),2,0))))</f>
        <v>0</v>
      </c>
      <c r="AED11" s="34">
        <f>IF(OR(TIME(HOUR(AED5),MINUTE(AED5),0)=TIME(HOUR('ANALISE AGENTE'!$C8),MINUTE('ANALISE AGENTE'!$C8),0),TIME(HOUR(AED5),MINUTE(AED5),0)=TIME(HOUR('ANALISE AGENTE'!$J8),MINUTE('ANALISE AGENTE'!$J8),0)),1,IF(OR(TIME(HOUR(AED5),MINUTE(AED5),0)=TIME(HOUR('ANALISE AGENTE'!$D8),MINUTE('ANALISE AGENTE'!$D8),0),TIME(HOUR(AED5),MINUTE(AED5),0)=TIME(HOUR('ANALISE AGENTE'!$E8),MINUTE('ANALISE AGENTE'!$E8),0)),2,IF(OR(TIME(HOUR(AED5),MINUTE(AED5),0)=TIME(HOUR('ANALISE AGENTE'!$F8),MINUTE('ANALISE AGENTE'!$F8),0),TIME(HOUR(AED5),MINUTE(AED5),0)=TIME(HOUR('ANALISE AGENTE'!$G8),MINUTE('ANALISE AGENTE'!$G8),0)),3,IF(OR(TIME(HOUR(AED5),MINUTE(AED5),0)=TIME(HOUR('ANALISE AGENTE'!$H8),MINUTE('ANALISE AGENTE'!$H8),0),TIME(HOUR(AED5),MINUTE(AED5),0)=TIME(HOUR('ANALISE AGENTE'!$I8),MINUTE('ANALISE AGENTE'!$I8),0)),2,0))))</f>
        <v>0</v>
      </c>
      <c r="AEE11" s="34">
        <f>IF(OR(TIME(HOUR(AEE5),MINUTE(AEE5),0)=TIME(HOUR('ANALISE AGENTE'!$C8),MINUTE('ANALISE AGENTE'!$C8),0),TIME(HOUR(AEE5),MINUTE(AEE5),0)=TIME(HOUR('ANALISE AGENTE'!$J8),MINUTE('ANALISE AGENTE'!$J8),0)),1,IF(OR(TIME(HOUR(AEE5),MINUTE(AEE5),0)=TIME(HOUR('ANALISE AGENTE'!$D8),MINUTE('ANALISE AGENTE'!$D8),0),TIME(HOUR(AEE5),MINUTE(AEE5),0)=TIME(HOUR('ANALISE AGENTE'!$E8),MINUTE('ANALISE AGENTE'!$E8),0)),2,IF(OR(TIME(HOUR(AEE5),MINUTE(AEE5),0)=TIME(HOUR('ANALISE AGENTE'!$F8),MINUTE('ANALISE AGENTE'!$F8),0),TIME(HOUR(AEE5),MINUTE(AEE5),0)=TIME(HOUR('ANALISE AGENTE'!$G8),MINUTE('ANALISE AGENTE'!$G8),0)),3,IF(OR(TIME(HOUR(AEE5),MINUTE(AEE5),0)=TIME(HOUR('ANALISE AGENTE'!$H8),MINUTE('ANALISE AGENTE'!$H8),0),TIME(HOUR(AEE5),MINUTE(AEE5),0)=TIME(HOUR('ANALISE AGENTE'!$I8),MINUTE('ANALISE AGENTE'!$I8),0)),2,0))))</f>
        <v>0</v>
      </c>
      <c r="AEF11" s="34">
        <f>IF(OR(TIME(HOUR(AEF5),MINUTE(AEF5),0)=TIME(HOUR('ANALISE AGENTE'!$C8),MINUTE('ANALISE AGENTE'!$C8),0),TIME(HOUR(AEF5),MINUTE(AEF5),0)=TIME(HOUR('ANALISE AGENTE'!$J8),MINUTE('ANALISE AGENTE'!$J8),0)),1,IF(OR(TIME(HOUR(AEF5),MINUTE(AEF5),0)=TIME(HOUR('ANALISE AGENTE'!$D8),MINUTE('ANALISE AGENTE'!$D8),0),TIME(HOUR(AEF5),MINUTE(AEF5),0)=TIME(HOUR('ANALISE AGENTE'!$E8),MINUTE('ANALISE AGENTE'!$E8),0)),2,IF(OR(TIME(HOUR(AEF5),MINUTE(AEF5),0)=TIME(HOUR('ANALISE AGENTE'!$F8),MINUTE('ANALISE AGENTE'!$F8),0),TIME(HOUR(AEF5),MINUTE(AEF5),0)=TIME(HOUR('ANALISE AGENTE'!$G8),MINUTE('ANALISE AGENTE'!$G8),0)),3,IF(OR(TIME(HOUR(AEF5),MINUTE(AEF5),0)=TIME(HOUR('ANALISE AGENTE'!$H8),MINUTE('ANALISE AGENTE'!$H8),0),TIME(HOUR(AEF5),MINUTE(AEF5),0)=TIME(HOUR('ANALISE AGENTE'!$I8),MINUTE('ANALISE AGENTE'!$I8),0)),2,0))))</f>
        <v>0</v>
      </c>
      <c r="AEG11" s="34">
        <f>IF(OR(TIME(HOUR(AEG5),MINUTE(AEG5),0)=TIME(HOUR('ANALISE AGENTE'!$C8),MINUTE('ANALISE AGENTE'!$C8),0),TIME(HOUR(AEG5),MINUTE(AEG5),0)=TIME(HOUR('ANALISE AGENTE'!$J8),MINUTE('ANALISE AGENTE'!$J8),0)),1,IF(OR(TIME(HOUR(AEG5),MINUTE(AEG5),0)=TIME(HOUR('ANALISE AGENTE'!$D8),MINUTE('ANALISE AGENTE'!$D8),0),TIME(HOUR(AEG5),MINUTE(AEG5),0)=TIME(HOUR('ANALISE AGENTE'!$E8),MINUTE('ANALISE AGENTE'!$E8),0)),2,IF(OR(TIME(HOUR(AEG5),MINUTE(AEG5),0)=TIME(HOUR('ANALISE AGENTE'!$F8),MINUTE('ANALISE AGENTE'!$F8),0),TIME(HOUR(AEG5),MINUTE(AEG5),0)=TIME(HOUR('ANALISE AGENTE'!$G8),MINUTE('ANALISE AGENTE'!$G8),0)),3,IF(OR(TIME(HOUR(AEG5),MINUTE(AEG5),0)=TIME(HOUR('ANALISE AGENTE'!$H8),MINUTE('ANALISE AGENTE'!$H8),0),TIME(HOUR(AEG5),MINUTE(AEG5),0)=TIME(HOUR('ANALISE AGENTE'!$I8),MINUTE('ANALISE AGENTE'!$I8),0)),2,0))))</f>
        <v>0</v>
      </c>
      <c r="AEH11" s="34">
        <f>IF(OR(TIME(HOUR(AEH5),MINUTE(AEH5),0)=TIME(HOUR('ANALISE AGENTE'!$C8),MINUTE('ANALISE AGENTE'!$C8),0),TIME(HOUR(AEH5),MINUTE(AEH5),0)=TIME(HOUR('ANALISE AGENTE'!$J8),MINUTE('ANALISE AGENTE'!$J8),0)),1,IF(OR(TIME(HOUR(AEH5),MINUTE(AEH5),0)=TIME(HOUR('ANALISE AGENTE'!$D8),MINUTE('ANALISE AGENTE'!$D8),0),TIME(HOUR(AEH5),MINUTE(AEH5),0)=TIME(HOUR('ANALISE AGENTE'!$E8),MINUTE('ANALISE AGENTE'!$E8),0)),2,IF(OR(TIME(HOUR(AEH5),MINUTE(AEH5),0)=TIME(HOUR('ANALISE AGENTE'!$F8),MINUTE('ANALISE AGENTE'!$F8),0),TIME(HOUR(AEH5),MINUTE(AEH5),0)=TIME(HOUR('ANALISE AGENTE'!$G8),MINUTE('ANALISE AGENTE'!$G8),0)),3,IF(OR(TIME(HOUR(AEH5),MINUTE(AEH5),0)=TIME(HOUR('ANALISE AGENTE'!$H8),MINUTE('ANALISE AGENTE'!$H8),0),TIME(HOUR(AEH5),MINUTE(AEH5),0)=TIME(HOUR('ANALISE AGENTE'!$I8),MINUTE('ANALISE AGENTE'!$I8),0)),2,0))))</f>
        <v>0</v>
      </c>
      <c r="AEI11" s="34">
        <f>IF(OR(TIME(HOUR(AEI5),MINUTE(AEI5),0)=TIME(HOUR('ANALISE AGENTE'!$C8),MINUTE('ANALISE AGENTE'!$C8),0),TIME(HOUR(AEI5),MINUTE(AEI5),0)=TIME(HOUR('ANALISE AGENTE'!$J8),MINUTE('ANALISE AGENTE'!$J8),0)),1,IF(OR(TIME(HOUR(AEI5),MINUTE(AEI5),0)=TIME(HOUR('ANALISE AGENTE'!$D8),MINUTE('ANALISE AGENTE'!$D8),0),TIME(HOUR(AEI5),MINUTE(AEI5),0)=TIME(HOUR('ANALISE AGENTE'!$E8),MINUTE('ANALISE AGENTE'!$E8),0)),2,IF(OR(TIME(HOUR(AEI5),MINUTE(AEI5),0)=TIME(HOUR('ANALISE AGENTE'!$F8),MINUTE('ANALISE AGENTE'!$F8),0),TIME(HOUR(AEI5),MINUTE(AEI5),0)=TIME(HOUR('ANALISE AGENTE'!$G8),MINUTE('ANALISE AGENTE'!$G8),0)),3,IF(OR(TIME(HOUR(AEI5),MINUTE(AEI5),0)=TIME(HOUR('ANALISE AGENTE'!$H8),MINUTE('ANALISE AGENTE'!$H8),0),TIME(HOUR(AEI5),MINUTE(AEI5),0)=TIME(HOUR('ANALISE AGENTE'!$I8),MINUTE('ANALISE AGENTE'!$I8),0)),2,0))))</f>
        <v>0</v>
      </c>
      <c r="AEJ11" s="34">
        <f>IF(OR(TIME(HOUR(AEJ5),MINUTE(AEJ5),0)=TIME(HOUR('ANALISE AGENTE'!$C8),MINUTE('ANALISE AGENTE'!$C8),0),TIME(HOUR(AEJ5),MINUTE(AEJ5),0)=TIME(HOUR('ANALISE AGENTE'!$J8),MINUTE('ANALISE AGENTE'!$J8),0)),1,IF(OR(TIME(HOUR(AEJ5),MINUTE(AEJ5),0)=TIME(HOUR('ANALISE AGENTE'!$D8),MINUTE('ANALISE AGENTE'!$D8),0),TIME(HOUR(AEJ5),MINUTE(AEJ5),0)=TIME(HOUR('ANALISE AGENTE'!$E8),MINUTE('ANALISE AGENTE'!$E8),0)),2,IF(OR(TIME(HOUR(AEJ5),MINUTE(AEJ5),0)=TIME(HOUR('ANALISE AGENTE'!$F8),MINUTE('ANALISE AGENTE'!$F8),0),TIME(HOUR(AEJ5),MINUTE(AEJ5),0)=TIME(HOUR('ANALISE AGENTE'!$G8),MINUTE('ANALISE AGENTE'!$G8),0)),3,IF(OR(TIME(HOUR(AEJ5),MINUTE(AEJ5),0)=TIME(HOUR('ANALISE AGENTE'!$H8),MINUTE('ANALISE AGENTE'!$H8),0),TIME(HOUR(AEJ5),MINUTE(AEJ5),0)=TIME(HOUR('ANALISE AGENTE'!$I8),MINUTE('ANALISE AGENTE'!$I8),0)),2,0))))</f>
        <v>0</v>
      </c>
      <c r="AEK11" s="34">
        <f>IF(OR(TIME(HOUR(AEK5),MINUTE(AEK5),0)=TIME(HOUR('ANALISE AGENTE'!$C8),MINUTE('ANALISE AGENTE'!$C8),0),TIME(HOUR(AEK5),MINUTE(AEK5),0)=TIME(HOUR('ANALISE AGENTE'!$J8),MINUTE('ANALISE AGENTE'!$J8),0)),1,IF(OR(TIME(HOUR(AEK5),MINUTE(AEK5),0)=TIME(HOUR('ANALISE AGENTE'!$D8),MINUTE('ANALISE AGENTE'!$D8),0),TIME(HOUR(AEK5),MINUTE(AEK5),0)=TIME(HOUR('ANALISE AGENTE'!$E8),MINUTE('ANALISE AGENTE'!$E8),0)),2,IF(OR(TIME(HOUR(AEK5),MINUTE(AEK5),0)=TIME(HOUR('ANALISE AGENTE'!$F8),MINUTE('ANALISE AGENTE'!$F8),0),TIME(HOUR(AEK5),MINUTE(AEK5),0)=TIME(HOUR('ANALISE AGENTE'!$G8),MINUTE('ANALISE AGENTE'!$G8),0)),3,IF(OR(TIME(HOUR(AEK5),MINUTE(AEK5),0)=TIME(HOUR('ANALISE AGENTE'!$H8),MINUTE('ANALISE AGENTE'!$H8),0),TIME(HOUR(AEK5),MINUTE(AEK5),0)=TIME(HOUR('ANALISE AGENTE'!$I8),MINUTE('ANALISE AGENTE'!$I8),0)),2,0))))</f>
        <v>0</v>
      </c>
      <c r="AEL11" s="34">
        <f>IF(OR(TIME(HOUR(AEL5),MINUTE(AEL5),0)=TIME(HOUR('ANALISE AGENTE'!$C8),MINUTE('ANALISE AGENTE'!$C8),0),TIME(HOUR(AEL5),MINUTE(AEL5),0)=TIME(HOUR('ANALISE AGENTE'!$J8),MINUTE('ANALISE AGENTE'!$J8),0)),1,IF(OR(TIME(HOUR(AEL5),MINUTE(AEL5),0)=TIME(HOUR('ANALISE AGENTE'!$D8),MINUTE('ANALISE AGENTE'!$D8),0),TIME(HOUR(AEL5),MINUTE(AEL5),0)=TIME(HOUR('ANALISE AGENTE'!$E8),MINUTE('ANALISE AGENTE'!$E8),0)),2,IF(OR(TIME(HOUR(AEL5),MINUTE(AEL5),0)=TIME(HOUR('ANALISE AGENTE'!$F8),MINUTE('ANALISE AGENTE'!$F8),0),TIME(HOUR(AEL5),MINUTE(AEL5),0)=TIME(HOUR('ANALISE AGENTE'!$G8),MINUTE('ANALISE AGENTE'!$G8),0)),3,IF(OR(TIME(HOUR(AEL5),MINUTE(AEL5),0)=TIME(HOUR('ANALISE AGENTE'!$H8),MINUTE('ANALISE AGENTE'!$H8),0),TIME(HOUR(AEL5),MINUTE(AEL5),0)=TIME(HOUR('ANALISE AGENTE'!$I8),MINUTE('ANALISE AGENTE'!$I8),0)),2,0))))</f>
        <v>0</v>
      </c>
      <c r="AEM11" s="34">
        <f>IF(OR(TIME(HOUR(AEM5),MINUTE(AEM5),0)=TIME(HOUR('ANALISE AGENTE'!$C8),MINUTE('ANALISE AGENTE'!$C8),0),TIME(HOUR(AEM5),MINUTE(AEM5),0)=TIME(HOUR('ANALISE AGENTE'!$J8),MINUTE('ANALISE AGENTE'!$J8),0)),1,IF(OR(TIME(HOUR(AEM5),MINUTE(AEM5),0)=TIME(HOUR('ANALISE AGENTE'!$D8),MINUTE('ANALISE AGENTE'!$D8),0),TIME(HOUR(AEM5),MINUTE(AEM5),0)=TIME(HOUR('ANALISE AGENTE'!$E8),MINUTE('ANALISE AGENTE'!$E8),0)),2,IF(OR(TIME(HOUR(AEM5),MINUTE(AEM5),0)=TIME(HOUR('ANALISE AGENTE'!$F8),MINUTE('ANALISE AGENTE'!$F8),0),TIME(HOUR(AEM5),MINUTE(AEM5),0)=TIME(HOUR('ANALISE AGENTE'!$G8),MINUTE('ANALISE AGENTE'!$G8),0)),3,IF(OR(TIME(HOUR(AEM5),MINUTE(AEM5),0)=TIME(HOUR('ANALISE AGENTE'!$H8),MINUTE('ANALISE AGENTE'!$H8),0),TIME(HOUR(AEM5),MINUTE(AEM5),0)=TIME(HOUR('ANALISE AGENTE'!$I8),MINUTE('ANALISE AGENTE'!$I8),0)),2,0))))</f>
        <v>0</v>
      </c>
      <c r="AEN11" s="34">
        <f>IF(OR(TIME(HOUR(AEN5),MINUTE(AEN5),0)=TIME(HOUR('ANALISE AGENTE'!$C8),MINUTE('ANALISE AGENTE'!$C8),0),TIME(HOUR(AEN5),MINUTE(AEN5),0)=TIME(HOUR('ANALISE AGENTE'!$J8),MINUTE('ANALISE AGENTE'!$J8),0)),1,IF(OR(TIME(HOUR(AEN5),MINUTE(AEN5),0)=TIME(HOUR('ANALISE AGENTE'!$D8),MINUTE('ANALISE AGENTE'!$D8),0),TIME(HOUR(AEN5),MINUTE(AEN5),0)=TIME(HOUR('ANALISE AGENTE'!$E8),MINUTE('ANALISE AGENTE'!$E8),0)),2,IF(OR(TIME(HOUR(AEN5),MINUTE(AEN5),0)=TIME(HOUR('ANALISE AGENTE'!$F8),MINUTE('ANALISE AGENTE'!$F8),0),TIME(HOUR(AEN5),MINUTE(AEN5),0)=TIME(HOUR('ANALISE AGENTE'!$G8),MINUTE('ANALISE AGENTE'!$G8),0)),3,IF(OR(TIME(HOUR(AEN5),MINUTE(AEN5),0)=TIME(HOUR('ANALISE AGENTE'!$H8),MINUTE('ANALISE AGENTE'!$H8),0),TIME(HOUR(AEN5),MINUTE(AEN5),0)=TIME(HOUR('ANALISE AGENTE'!$I8),MINUTE('ANALISE AGENTE'!$I8),0)),2,0))))</f>
        <v>0</v>
      </c>
      <c r="AEO11" s="34">
        <f>IF(OR(TIME(HOUR(AEO5),MINUTE(AEO5),0)=TIME(HOUR('ANALISE AGENTE'!$C8),MINUTE('ANALISE AGENTE'!$C8),0),TIME(HOUR(AEO5),MINUTE(AEO5),0)=TIME(HOUR('ANALISE AGENTE'!$J8),MINUTE('ANALISE AGENTE'!$J8),0)),1,IF(OR(TIME(HOUR(AEO5),MINUTE(AEO5),0)=TIME(HOUR('ANALISE AGENTE'!$D8),MINUTE('ANALISE AGENTE'!$D8),0),TIME(HOUR(AEO5),MINUTE(AEO5),0)=TIME(HOUR('ANALISE AGENTE'!$E8),MINUTE('ANALISE AGENTE'!$E8),0)),2,IF(OR(TIME(HOUR(AEO5),MINUTE(AEO5),0)=TIME(HOUR('ANALISE AGENTE'!$F8),MINUTE('ANALISE AGENTE'!$F8),0),TIME(HOUR(AEO5),MINUTE(AEO5),0)=TIME(HOUR('ANALISE AGENTE'!$G8),MINUTE('ANALISE AGENTE'!$G8),0)),3,IF(OR(TIME(HOUR(AEO5),MINUTE(AEO5),0)=TIME(HOUR('ANALISE AGENTE'!$H8),MINUTE('ANALISE AGENTE'!$H8),0),TIME(HOUR(AEO5),MINUTE(AEO5),0)=TIME(HOUR('ANALISE AGENTE'!$I8),MINUTE('ANALISE AGENTE'!$I8),0)),2,0))))</f>
        <v>0</v>
      </c>
      <c r="AEP11" s="34">
        <f>IF(OR(TIME(HOUR(AEP5),MINUTE(AEP5),0)=TIME(HOUR('ANALISE AGENTE'!$C8),MINUTE('ANALISE AGENTE'!$C8),0),TIME(HOUR(AEP5),MINUTE(AEP5),0)=TIME(HOUR('ANALISE AGENTE'!$J8),MINUTE('ANALISE AGENTE'!$J8),0)),1,IF(OR(TIME(HOUR(AEP5),MINUTE(AEP5),0)=TIME(HOUR('ANALISE AGENTE'!$D8),MINUTE('ANALISE AGENTE'!$D8),0),TIME(HOUR(AEP5),MINUTE(AEP5),0)=TIME(HOUR('ANALISE AGENTE'!$E8),MINUTE('ANALISE AGENTE'!$E8),0)),2,IF(OR(TIME(HOUR(AEP5),MINUTE(AEP5),0)=TIME(HOUR('ANALISE AGENTE'!$F8),MINUTE('ANALISE AGENTE'!$F8),0),TIME(HOUR(AEP5),MINUTE(AEP5),0)=TIME(HOUR('ANALISE AGENTE'!$G8),MINUTE('ANALISE AGENTE'!$G8),0)),3,IF(OR(TIME(HOUR(AEP5),MINUTE(AEP5),0)=TIME(HOUR('ANALISE AGENTE'!$H8),MINUTE('ANALISE AGENTE'!$H8),0),TIME(HOUR(AEP5),MINUTE(AEP5),0)=TIME(HOUR('ANALISE AGENTE'!$I8),MINUTE('ANALISE AGENTE'!$I8),0)),2,0))))</f>
        <v>0</v>
      </c>
      <c r="AEQ11" s="34">
        <f>IF(OR(TIME(HOUR(AEQ5),MINUTE(AEQ5),0)=TIME(HOUR('ANALISE AGENTE'!$C8),MINUTE('ANALISE AGENTE'!$C8),0),TIME(HOUR(AEQ5),MINUTE(AEQ5),0)=TIME(HOUR('ANALISE AGENTE'!$J8),MINUTE('ANALISE AGENTE'!$J8),0)),1,IF(OR(TIME(HOUR(AEQ5),MINUTE(AEQ5),0)=TIME(HOUR('ANALISE AGENTE'!$D8),MINUTE('ANALISE AGENTE'!$D8),0),TIME(HOUR(AEQ5),MINUTE(AEQ5),0)=TIME(HOUR('ANALISE AGENTE'!$E8),MINUTE('ANALISE AGENTE'!$E8),0)),2,IF(OR(TIME(HOUR(AEQ5),MINUTE(AEQ5),0)=TIME(HOUR('ANALISE AGENTE'!$F8),MINUTE('ANALISE AGENTE'!$F8),0),TIME(HOUR(AEQ5),MINUTE(AEQ5),0)=TIME(HOUR('ANALISE AGENTE'!$G8),MINUTE('ANALISE AGENTE'!$G8),0)),3,IF(OR(TIME(HOUR(AEQ5),MINUTE(AEQ5),0)=TIME(HOUR('ANALISE AGENTE'!$H8),MINUTE('ANALISE AGENTE'!$H8),0),TIME(HOUR(AEQ5),MINUTE(AEQ5),0)=TIME(HOUR('ANALISE AGENTE'!$I8),MINUTE('ANALISE AGENTE'!$I8),0)),2,0))))</f>
        <v>0</v>
      </c>
      <c r="AER11" s="34">
        <f>IF(OR(TIME(HOUR(AER5),MINUTE(AER5),0)=TIME(HOUR('ANALISE AGENTE'!$C8),MINUTE('ANALISE AGENTE'!$C8),0),TIME(HOUR(AER5),MINUTE(AER5),0)=TIME(HOUR('ANALISE AGENTE'!$J8),MINUTE('ANALISE AGENTE'!$J8),0)),1,IF(OR(TIME(HOUR(AER5),MINUTE(AER5),0)=TIME(HOUR('ANALISE AGENTE'!$D8),MINUTE('ANALISE AGENTE'!$D8),0),TIME(HOUR(AER5),MINUTE(AER5),0)=TIME(HOUR('ANALISE AGENTE'!$E8),MINUTE('ANALISE AGENTE'!$E8),0)),2,IF(OR(TIME(HOUR(AER5),MINUTE(AER5),0)=TIME(HOUR('ANALISE AGENTE'!$F8),MINUTE('ANALISE AGENTE'!$F8),0),TIME(HOUR(AER5),MINUTE(AER5),0)=TIME(HOUR('ANALISE AGENTE'!$G8),MINUTE('ANALISE AGENTE'!$G8),0)),3,IF(OR(TIME(HOUR(AER5),MINUTE(AER5),0)=TIME(HOUR('ANALISE AGENTE'!$H8),MINUTE('ANALISE AGENTE'!$H8),0),TIME(HOUR(AER5),MINUTE(AER5),0)=TIME(HOUR('ANALISE AGENTE'!$I8),MINUTE('ANALISE AGENTE'!$I8),0)),2,0))))</f>
        <v>0</v>
      </c>
      <c r="AES11" s="34">
        <f>IF(OR(TIME(HOUR(AES5),MINUTE(AES5),0)=TIME(HOUR('ANALISE AGENTE'!$C8),MINUTE('ANALISE AGENTE'!$C8),0),TIME(HOUR(AES5),MINUTE(AES5),0)=TIME(HOUR('ANALISE AGENTE'!$J8),MINUTE('ANALISE AGENTE'!$J8),0)),1,IF(OR(TIME(HOUR(AES5),MINUTE(AES5),0)=TIME(HOUR('ANALISE AGENTE'!$D8),MINUTE('ANALISE AGENTE'!$D8),0),TIME(HOUR(AES5),MINUTE(AES5),0)=TIME(HOUR('ANALISE AGENTE'!$E8),MINUTE('ANALISE AGENTE'!$E8),0)),2,IF(OR(TIME(HOUR(AES5),MINUTE(AES5),0)=TIME(HOUR('ANALISE AGENTE'!$F8),MINUTE('ANALISE AGENTE'!$F8),0),TIME(HOUR(AES5),MINUTE(AES5),0)=TIME(HOUR('ANALISE AGENTE'!$G8),MINUTE('ANALISE AGENTE'!$G8),0)),3,IF(OR(TIME(HOUR(AES5),MINUTE(AES5),0)=TIME(HOUR('ANALISE AGENTE'!$H8),MINUTE('ANALISE AGENTE'!$H8),0),TIME(HOUR(AES5),MINUTE(AES5),0)=TIME(HOUR('ANALISE AGENTE'!$I8),MINUTE('ANALISE AGENTE'!$I8),0)),2,0))))</f>
        <v>0</v>
      </c>
      <c r="AET11" s="34">
        <f>IF(OR(TIME(HOUR(AET5),MINUTE(AET5),0)=TIME(HOUR('ANALISE AGENTE'!$C8),MINUTE('ANALISE AGENTE'!$C8),0),TIME(HOUR(AET5),MINUTE(AET5),0)=TIME(HOUR('ANALISE AGENTE'!$J8),MINUTE('ANALISE AGENTE'!$J8),0)),1,IF(OR(TIME(HOUR(AET5),MINUTE(AET5),0)=TIME(HOUR('ANALISE AGENTE'!$D8),MINUTE('ANALISE AGENTE'!$D8),0),TIME(HOUR(AET5),MINUTE(AET5),0)=TIME(HOUR('ANALISE AGENTE'!$E8),MINUTE('ANALISE AGENTE'!$E8),0)),2,IF(OR(TIME(HOUR(AET5),MINUTE(AET5),0)=TIME(HOUR('ANALISE AGENTE'!$F8),MINUTE('ANALISE AGENTE'!$F8),0),TIME(HOUR(AET5),MINUTE(AET5),0)=TIME(HOUR('ANALISE AGENTE'!$G8),MINUTE('ANALISE AGENTE'!$G8),0)),3,IF(OR(TIME(HOUR(AET5),MINUTE(AET5),0)=TIME(HOUR('ANALISE AGENTE'!$H8),MINUTE('ANALISE AGENTE'!$H8),0),TIME(HOUR(AET5),MINUTE(AET5),0)=TIME(HOUR('ANALISE AGENTE'!$I8),MINUTE('ANALISE AGENTE'!$I8),0)),2,0))))</f>
        <v>0</v>
      </c>
      <c r="AEU11" s="34">
        <f>IF(OR(TIME(HOUR(AEU5),MINUTE(AEU5),0)=TIME(HOUR('ANALISE AGENTE'!$C8),MINUTE('ANALISE AGENTE'!$C8),0),TIME(HOUR(AEU5),MINUTE(AEU5),0)=TIME(HOUR('ANALISE AGENTE'!$J8),MINUTE('ANALISE AGENTE'!$J8),0)),1,IF(OR(TIME(HOUR(AEU5),MINUTE(AEU5),0)=TIME(HOUR('ANALISE AGENTE'!$D8),MINUTE('ANALISE AGENTE'!$D8),0),TIME(HOUR(AEU5),MINUTE(AEU5),0)=TIME(HOUR('ANALISE AGENTE'!$E8),MINUTE('ANALISE AGENTE'!$E8),0)),2,IF(OR(TIME(HOUR(AEU5),MINUTE(AEU5),0)=TIME(HOUR('ANALISE AGENTE'!$F8),MINUTE('ANALISE AGENTE'!$F8),0),TIME(HOUR(AEU5),MINUTE(AEU5),0)=TIME(HOUR('ANALISE AGENTE'!$G8),MINUTE('ANALISE AGENTE'!$G8),0)),3,IF(OR(TIME(HOUR(AEU5),MINUTE(AEU5),0)=TIME(HOUR('ANALISE AGENTE'!$H8),MINUTE('ANALISE AGENTE'!$H8),0),TIME(HOUR(AEU5),MINUTE(AEU5),0)=TIME(HOUR('ANALISE AGENTE'!$I8),MINUTE('ANALISE AGENTE'!$I8),0)),2,0))))</f>
        <v>0</v>
      </c>
      <c r="AEV11" s="34">
        <f>IF(OR(TIME(HOUR(AEV5),MINUTE(AEV5),0)=TIME(HOUR('ANALISE AGENTE'!$C8),MINUTE('ANALISE AGENTE'!$C8),0),TIME(HOUR(AEV5),MINUTE(AEV5),0)=TIME(HOUR('ANALISE AGENTE'!$J8),MINUTE('ANALISE AGENTE'!$J8),0)),1,IF(OR(TIME(HOUR(AEV5),MINUTE(AEV5),0)=TIME(HOUR('ANALISE AGENTE'!$D8),MINUTE('ANALISE AGENTE'!$D8),0),TIME(HOUR(AEV5),MINUTE(AEV5),0)=TIME(HOUR('ANALISE AGENTE'!$E8),MINUTE('ANALISE AGENTE'!$E8),0)),2,IF(OR(TIME(HOUR(AEV5),MINUTE(AEV5),0)=TIME(HOUR('ANALISE AGENTE'!$F8),MINUTE('ANALISE AGENTE'!$F8),0),TIME(HOUR(AEV5),MINUTE(AEV5),0)=TIME(HOUR('ANALISE AGENTE'!$G8),MINUTE('ANALISE AGENTE'!$G8),0)),3,IF(OR(TIME(HOUR(AEV5),MINUTE(AEV5),0)=TIME(HOUR('ANALISE AGENTE'!$H8),MINUTE('ANALISE AGENTE'!$H8),0),TIME(HOUR(AEV5),MINUTE(AEV5),0)=TIME(HOUR('ANALISE AGENTE'!$I8),MINUTE('ANALISE AGENTE'!$I8),0)),2,0))))</f>
        <v>0</v>
      </c>
      <c r="AEW11" s="34">
        <f>IF(OR(TIME(HOUR(AEW5),MINUTE(AEW5),0)=TIME(HOUR('ANALISE AGENTE'!$C8),MINUTE('ANALISE AGENTE'!$C8),0),TIME(HOUR(AEW5),MINUTE(AEW5),0)=TIME(HOUR('ANALISE AGENTE'!$J8),MINUTE('ANALISE AGENTE'!$J8),0)),1,IF(OR(TIME(HOUR(AEW5),MINUTE(AEW5),0)=TIME(HOUR('ANALISE AGENTE'!$D8),MINUTE('ANALISE AGENTE'!$D8),0),TIME(HOUR(AEW5),MINUTE(AEW5),0)=TIME(HOUR('ANALISE AGENTE'!$E8),MINUTE('ANALISE AGENTE'!$E8),0)),2,IF(OR(TIME(HOUR(AEW5),MINUTE(AEW5),0)=TIME(HOUR('ANALISE AGENTE'!$F8),MINUTE('ANALISE AGENTE'!$F8),0),TIME(HOUR(AEW5),MINUTE(AEW5),0)=TIME(HOUR('ANALISE AGENTE'!$G8),MINUTE('ANALISE AGENTE'!$G8),0)),3,IF(OR(TIME(HOUR(AEW5),MINUTE(AEW5),0)=TIME(HOUR('ANALISE AGENTE'!$H8),MINUTE('ANALISE AGENTE'!$H8),0),TIME(HOUR(AEW5),MINUTE(AEW5),0)=TIME(HOUR('ANALISE AGENTE'!$I8),MINUTE('ANALISE AGENTE'!$I8),0)),2,0))))</f>
        <v>0</v>
      </c>
      <c r="AEX11" s="34">
        <f>IF(OR(TIME(HOUR(AEX5),MINUTE(AEX5),0)=TIME(HOUR('ANALISE AGENTE'!$C8),MINUTE('ANALISE AGENTE'!$C8),0),TIME(HOUR(AEX5),MINUTE(AEX5),0)=TIME(HOUR('ANALISE AGENTE'!$J8),MINUTE('ANALISE AGENTE'!$J8),0)),1,IF(OR(TIME(HOUR(AEX5),MINUTE(AEX5),0)=TIME(HOUR('ANALISE AGENTE'!$D8),MINUTE('ANALISE AGENTE'!$D8),0),TIME(HOUR(AEX5),MINUTE(AEX5),0)=TIME(HOUR('ANALISE AGENTE'!$E8),MINUTE('ANALISE AGENTE'!$E8),0)),2,IF(OR(TIME(HOUR(AEX5),MINUTE(AEX5),0)=TIME(HOUR('ANALISE AGENTE'!$F8),MINUTE('ANALISE AGENTE'!$F8),0),TIME(HOUR(AEX5),MINUTE(AEX5),0)=TIME(HOUR('ANALISE AGENTE'!$G8),MINUTE('ANALISE AGENTE'!$G8),0)),3,IF(OR(TIME(HOUR(AEX5),MINUTE(AEX5),0)=TIME(HOUR('ANALISE AGENTE'!$H8),MINUTE('ANALISE AGENTE'!$H8),0),TIME(HOUR(AEX5),MINUTE(AEX5),0)=TIME(HOUR('ANALISE AGENTE'!$I8),MINUTE('ANALISE AGENTE'!$I8),0)),2,0))))</f>
        <v>0</v>
      </c>
      <c r="AEY11" s="34">
        <f>IF(OR(TIME(HOUR(AEY5),MINUTE(AEY5),0)=TIME(HOUR('ANALISE AGENTE'!$C8),MINUTE('ANALISE AGENTE'!$C8),0),TIME(HOUR(AEY5),MINUTE(AEY5),0)=TIME(HOUR('ANALISE AGENTE'!$J8),MINUTE('ANALISE AGENTE'!$J8),0)),1,IF(OR(TIME(HOUR(AEY5),MINUTE(AEY5),0)=TIME(HOUR('ANALISE AGENTE'!$D8),MINUTE('ANALISE AGENTE'!$D8),0),TIME(HOUR(AEY5),MINUTE(AEY5),0)=TIME(HOUR('ANALISE AGENTE'!$E8),MINUTE('ANALISE AGENTE'!$E8),0)),2,IF(OR(TIME(HOUR(AEY5),MINUTE(AEY5),0)=TIME(HOUR('ANALISE AGENTE'!$F8),MINUTE('ANALISE AGENTE'!$F8),0),TIME(HOUR(AEY5),MINUTE(AEY5),0)=TIME(HOUR('ANALISE AGENTE'!$G8),MINUTE('ANALISE AGENTE'!$G8),0)),3,IF(OR(TIME(HOUR(AEY5),MINUTE(AEY5),0)=TIME(HOUR('ANALISE AGENTE'!$H8),MINUTE('ANALISE AGENTE'!$H8),0),TIME(HOUR(AEY5),MINUTE(AEY5),0)=TIME(HOUR('ANALISE AGENTE'!$I8),MINUTE('ANALISE AGENTE'!$I8),0)),2,0))))</f>
        <v>0</v>
      </c>
      <c r="AEZ11" s="34">
        <f>IF(OR(TIME(HOUR(AEZ5),MINUTE(AEZ5),0)=TIME(HOUR('ANALISE AGENTE'!$C8),MINUTE('ANALISE AGENTE'!$C8),0),TIME(HOUR(AEZ5),MINUTE(AEZ5),0)=TIME(HOUR('ANALISE AGENTE'!$J8),MINUTE('ANALISE AGENTE'!$J8),0)),1,IF(OR(TIME(HOUR(AEZ5),MINUTE(AEZ5),0)=TIME(HOUR('ANALISE AGENTE'!$D8),MINUTE('ANALISE AGENTE'!$D8),0),TIME(HOUR(AEZ5),MINUTE(AEZ5),0)=TIME(HOUR('ANALISE AGENTE'!$E8),MINUTE('ANALISE AGENTE'!$E8),0)),2,IF(OR(TIME(HOUR(AEZ5),MINUTE(AEZ5),0)=TIME(HOUR('ANALISE AGENTE'!$F8),MINUTE('ANALISE AGENTE'!$F8),0),TIME(HOUR(AEZ5),MINUTE(AEZ5),0)=TIME(HOUR('ANALISE AGENTE'!$G8),MINUTE('ANALISE AGENTE'!$G8),0)),3,IF(OR(TIME(HOUR(AEZ5),MINUTE(AEZ5),0)=TIME(HOUR('ANALISE AGENTE'!$H8),MINUTE('ANALISE AGENTE'!$H8),0),TIME(HOUR(AEZ5),MINUTE(AEZ5),0)=TIME(HOUR('ANALISE AGENTE'!$I8),MINUTE('ANALISE AGENTE'!$I8),0)),2,0))))</f>
        <v>0</v>
      </c>
      <c r="AFA11" s="34">
        <f>IF(OR(TIME(HOUR(AFA5),MINUTE(AFA5),0)=TIME(HOUR('ANALISE AGENTE'!$C8),MINUTE('ANALISE AGENTE'!$C8),0),TIME(HOUR(AFA5),MINUTE(AFA5),0)=TIME(HOUR('ANALISE AGENTE'!$J8),MINUTE('ANALISE AGENTE'!$J8),0)),1,IF(OR(TIME(HOUR(AFA5),MINUTE(AFA5),0)=TIME(HOUR('ANALISE AGENTE'!$D8),MINUTE('ANALISE AGENTE'!$D8),0),TIME(HOUR(AFA5),MINUTE(AFA5),0)=TIME(HOUR('ANALISE AGENTE'!$E8),MINUTE('ANALISE AGENTE'!$E8),0)),2,IF(OR(TIME(HOUR(AFA5),MINUTE(AFA5),0)=TIME(HOUR('ANALISE AGENTE'!$F8),MINUTE('ANALISE AGENTE'!$F8),0),TIME(HOUR(AFA5),MINUTE(AFA5),0)=TIME(HOUR('ANALISE AGENTE'!$G8),MINUTE('ANALISE AGENTE'!$G8),0)),3,IF(OR(TIME(HOUR(AFA5),MINUTE(AFA5),0)=TIME(HOUR('ANALISE AGENTE'!$H8),MINUTE('ANALISE AGENTE'!$H8),0),TIME(HOUR(AFA5),MINUTE(AFA5),0)=TIME(HOUR('ANALISE AGENTE'!$I8),MINUTE('ANALISE AGENTE'!$I8),0)),2,0))))</f>
        <v>0</v>
      </c>
      <c r="AFB11" s="34">
        <f>IF(OR(TIME(HOUR(AFB5),MINUTE(AFB5),0)=TIME(HOUR('ANALISE AGENTE'!$C8),MINUTE('ANALISE AGENTE'!$C8),0),TIME(HOUR(AFB5),MINUTE(AFB5),0)=TIME(HOUR('ANALISE AGENTE'!$J8),MINUTE('ANALISE AGENTE'!$J8),0)),1,IF(OR(TIME(HOUR(AFB5),MINUTE(AFB5),0)=TIME(HOUR('ANALISE AGENTE'!$D8),MINUTE('ANALISE AGENTE'!$D8),0),TIME(HOUR(AFB5),MINUTE(AFB5),0)=TIME(HOUR('ANALISE AGENTE'!$E8),MINUTE('ANALISE AGENTE'!$E8),0)),2,IF(OR(TIME(HOUR(AFB5),MINUTE(AFB5),0)=TIME(HOUR('ANALISE AGENTE'!$F8),MINUTE('ANALISE AGENTE'!$F8),0),TIME(HOUR(AFB5),MINUTE(AFB5),0)=TIME(HOUR('ANALISE AGENTE'!$G8),MINUTE('ANALISE AGENTE'!$G8),0)),3,IF(OR(TIME(HOUR(AFB5),MINUTE(AFB5),0)=TIME(HOUR('ANALISE AGENTE'!$H8),MINUTE('ANALISE AGENTE'!$H8),0),TIME(HOUR(AFB5),MINUTE(AFB5),0)=TIME(HOUR('ANALISE AGENTE'!$I8),MINUTE('ANALISE AGENTE'!$I8),0)),2,0))))</f>
        <v>0</v>
      </c>
      <c r="AFC11" s="34">
        <f>IF(OR(TIME(HOUR(AFC5),MINUTE(AFC5),0)=TIME(HOUR('ANALISE AGENTE'!$C8),MINUTE('ANALISE AGENTE'!$C8),0),TIME(HOUR(AFC5),MINUTE(AFC5),0)=TIME(HOUR('ANALISE AGENTE'!$J8),MINUTE('ANALISE AGENTE'!$J8),0)),1,IF(OR(TIME(HOUR(AFC5),MINUTE(AFC5),0)=TIME(HOUR('ANALISE AGENTE'!$D8),MINUTE('ANALISE AGENTE'!$D8),0),TIME(HOUR(AFC5),MINUTE(AFC5),0)=TIME(HOUR('ANALISE AGENTE'!$E8),MINUTE('ANALISE AGENTE'!$E8),0)),2,IF(OR(TIME(HOUR(AFC5),MINUTE(AFC5),0)=TIME(HOUR('ANALISE AGENTE'!$F8),MINUTE('ANALISE AGENTE'!$F8),0),TIME(HOUR(AFC5),MINUTE(AFC5),0)=TIME(HOUR('ANALISE AGENTE'!$G8),MINUTE('ANALISE AGENTE'!$G8),0)),3,IF(OR(TIME(HOUR(AFC5),MINUTE(AFC5),0)=TIME(HOUR('ANALISE AGENTE'!$H8),MINUTE('ANALISE AGENTE'!$H8),0),TIME(HOUR(AFC5),MINUTE(AFC5),0)=TIME(HOUR('ANALISE AGENTE'!$I8),MINUTE('ANALISE AGENTE'!$I8),0)),2,0))))</f>
        <v>0</v>
      </c>
      <c r="AFD11" s="34">
        <f>IF(OR(TIME(HOUR(AFD5),MINUTE(AFD5),0)=TIME(HOUR('ANALISE AGENTE'!$C8),MINUTE('ANALISE AGENTE'!$C8),0),TIME(HOUR(AFD5),MINUTE(AFD5),0)=TIME(HOUR('ANALISE AGENTE'!$J8),MINUTE('ANALISE AGENTE'!$J8),0)),1,IF(OR(TIME(HOUR(AFD5),MINUTE(AFD5),0)=TIME(HOUR('ANALISE AGENTE'!$D8),MINUTE('ANALISE AGENTE'!$D8),0),TIME(HOUR(AFD5),MINUTE(AFD5),0)=TIME(HOUR('ANALISE AGENTE'!$E8),MINUTE('ANALISE AGENTE'!$E8),0)),2,IF(OR(TIME(HOUR(AFD5),MINUTE(AFD5),0)=TIME(HOUR('ANALISE AGENTE'!$F8),MINUTE('ANALISE AGENTE'!$F8),0),TIME(HOUR(AFD5),MINUTE(AFD5),0)=TIME(HOUR('ANALISE AGENTE'!$G8),MINUTE('ANALISE AGENTE'!$G8),0)),3,IF(OR(TIME(HOUR(AFD5),MINUTE(AFD5),0)=TIME(HOUR('ANALISE AGENTE'!$H8),MINUTE('ANALISE AGENTE'!$H8),0),TIME(HOUR(AFD5),MINUTE(AFD5),0)=TIME(HOUR('ANALISE AGENTE'!$I8),MINUTE('ANALISE AGENTE'!$I8),0)),2,0))))</f>
        <v>0</v>
      </c>
      <c r="AFE11" s="34">
        <f>IF(OR(TIME(HOUR(AFE5),MINUTE(AFE5),0)=TIME(HOUR('ANALISE AGENTE'!$C8),MINUTE('ANALISE AGENTE'!$C8),0),TIME(HOUR(AFE5),MINUTE(AFE5),0)=TIME(HOUR('ANALISE AGENTE'!$J8),MINUTE('ANALISE AGENTE'!$J8),0)),1,IF(OR(TIME(HOUR(AFE5),MINUTE(AFE5),0)=TIME(HOUR('ANALISE AGENTE'!$D8),MINUTE('ANALISE AGENTE'!$D8),0),TIME(HOUR(AFE5),MINUTE(AFE5),0)=TIME(HOUR('ANALISE AGENTE'!$E8),MINUTE('ANALISE AGENTE'!$E8),0)),2,IF(OR(TIME(HOUR(AFE5),MINUTE(AFE5),0)=TIME(HOUR('ANALISE AGENTE'!$F8),MINUTE('ANALISE AGENTE'!$F8),0),TIME(HOUR(AFE5),MINUTE(AFE5),0)=TIME(HOUR('ANALISE AGENTE'!$G8),MINUTE('ANALISE AGENTE'!$G8),0)),3,IF(OR(TIME(HOUR(AFE5),MINUTE(AFE5),0)=TIME(HOUR('ANALISE AGENTE'!$H8),MINUTE('ANALISE AGENTE'!$H8),0),TIME(HOUR(AFE5),MINUTE(AFE5),0)=TIME(HOUR('ANALISE AGENTE'!$I8),MINUTE('ANALISE AGENTE'!$I8),0)),2,0))))</f>
        <v>0</v>
      </c>
      <c r="AFF11" s="34">
        <f>IF(OR(TIME(HOUR(AFF5),MINUTE(AFF5),0)=TIME(HOUR('ANALISE AGENTE'!$C8),MINUTE('ANALISE AGENTE'!$C8),0),TIME(HOUR(AFF5),MINUTE(AFF5),0)=TIME(HOUR('ANALISE AGENTE'!$J8),MINUTE('ANALISE AGENTE'!$J8),0)),1,IF(OR(TIME(HOUR(AFF5),MINUTE(AFF5),0)=TIME(HOUR('ANALISE AGENTE'!$D8),MINUTE('ANALISE AGENTE'!$D8),0),TIME(HOUR(AFF5),MINUTE(AFF5),0)=TIME(HOUR('ANALISE AGENTE'!$E8),MINUTE('ANALISE AGENTE'!$E8),0)),2,IF(OR(TIME(HOUR(AFF5),MINUTE(AFF5),0)=TIME(HOUR('ANALISE AGENTE'!$F8),MINUTE('ANALISE AGENTE'!$F8),0),TIME(HOUR(AFF5),MINUTE(AFF5),0)=TIME(HOUR('ANALISE AGENTE'!$G8),MINUTE('ANALISE AGENTE'!$G8),0)),3,IF(OR(TIME(HOUR(AFF5),MINUTE(AFF5),0)=TIME(HOUR('ANALISE AGENTE'!$H8),MINUTE('ANALISE AGENTE'!$H8),0),TIME(HOUR(AFF5),MINUTE(AFF5),0)=TIME(HOUR('ANALISE AGENTE'!$I8),MINUTE('ANALISE AGENTE'!$I8),0)),2,0))))</f>
        <v>0</v>
      </c>
      <c r="AFG11" s="34">
        <f>IF(OR(TIME(HOUR(AFG5),MINUTE(AFG5),0)=TIME(HOUR('ANALISE AGENTE'!$C8),MINUTE('ANALISE AGENTE'!$C8),0),TIME(HOUR(AFG5),MINUTE(AFG5),0)=TIME(HOUR('ANALISE AGENTE'!$J8),MINUTE('ANALISE AGENTE'!$J8),0)),1,IF(OR(TIME(HOUR(AFG5),MINUTE(AFG5),0)=TIME(HOUR('ANALISE AGENTE'!$D8),MINUTE('ANALISE AGENTE'!$D8),0),TIME(HOUR(AFG5),MINUTE(AFG5),0)=TIME(HOUR('ANALISE AGENTE'!$E8),MINUTE('ANALISE AGENTE'!$E8),0)),2,IF(OR(TIME(HOUR(AFG5),MINUTE(AFG5),0)=TIME(HOUR('ANALISE AGENTE'!$F8),MINUTE('ANALISE AGENTE'!$F8),0),TIME(HOUR(AFG5),MINUTE(AFG5),0)=TIME(HOUR('ANALISE AGENTE'!$G8),MINUTE('ANALISE AGENTE'!$G8),0)),3,IF(OR(TIME(HOUR(AFG5),MINUTE(AFG5),0)=TIME(HOUR('ANALISE AGENTE'!$H8),MINUTE('ANALISE AGENTE'!$H8),0),TIME(HOUR(AFG5),MINUTE(AFG5),0)=TIME(HOUR('ANALISE AGENTE'!$I8),MINUTE('ANALISE AGENTE'!$I8),0)),2,0))))</f>
        <v>0</v>
      </c>
      <c r="AFH11" s="34">
        <f>IF(OR(TIME(HOUR(AFH5),MINUTE(AFH5),0)=TIME(HOUR('ANALISE AGENTE'!$C8),MINUTE('ANALISE AGENTE'!$C8),0),TIME(HOUR(AFH5),MINUTE(AFH5),0)=TIME(HOUR('ANALISE AGENTE'!$J8),MINUTE('ANALISE AGENTE'!$J8),0)),1,IF(OR(TIME(HOUR(AFH5),MINUTE(AFH5),0)=TIME(HOUR('ANALISE AGENTE'!$D8),MINUTE('ANALISE AGENTE'!$D8),0),TIME(HOUR(AFH5),MINUTE(AFH5),0)=TIME(HOUR('ANALISE AGENTE'!$E8),MINUTE('ANALISE AGENTE'!$E8),0)),2,IF(OR(TIME(HOUR(AFH5),MINUTE(AFH5),0)=TIME(HOUR('ANALISE AGENTE'!$F8),MINUTE('ANALISE AGENTE'!$F8),0),TIME(HOUR(AFH5),MINUTE(AFH5),0)=TIME(HOUR('ANALISE AGENTE'!$G8),MINUTE('ANALISE AGENTE'!$G8),0)),3,IF(OR(TIME(HOUR(AFH5),MINUTE(AFH5),0)=TIME(HOUR('ANALISE AGENTE'!$H8),MINUTE('ANALISE AGENTE'!$H8),0),TIME(HOUR(AFH5),MINUTE(AFH5),0)=TIME(HOUR('ANALISE AGENTE'!$I8),MINUTE('ANALISE AGENTE'!$I8),0)),2,0))))</f>
        <v>0</v>
      </c>
      <c r="AFI11" s="34">
        <f>IF(OR(TIME(HOUR(AFI5),MINUTE(AFI5),0)=TIME(HOUR('ANALISE AGENTE'!$C8),MINUTE('ANALISE AGENTE'!$C8),0),TIME(HOUR(AFI5),MINUTE(AFI5),0)=TIME(HOUR('ANALISE AGENTE'!$J8),MINUTE('ANALISE AGENTE'!$J8),0)),1,IF(OR(TIME(HOUR(AFI5),MINUTE(AFI5),0)=TIME(HOUR('ANALISE AGENTE'!$D8),MINUTE('ANALISE AGENTE'!$D8),0),TIME(HOUR(AFI5),MINUTE(AFI5),0)=TIME(HOUR('ANALISE AGENTE'!$E8),MINUTE('ANALISE AGENTE'!$E8),0)),2,IF(OR(TIME(HOUR(AFI5),MINUTE(AFI5),0)=TIME(HOUR('ANALISE AGENTE'!$F8),MINUTE('ANALISE AGENTE'!$F8),0),TIME(HOUR(AFI5),MINUTE(AFI5),0)=TIME(HOUR('ANALISE AGENTE'!$G8),MINUTE('ANALISE AGENTE'!$G8),0)),3,IF(OR(TIME(HOUR(AFI5),MINUTE(AFI5),0)=TIME(HOUR('ANALISE AGENTE'!$H8),MINUTE('ANALISE AGENTE'!$H8),0),TIME(HOUR(AFI5),MINUTE(AFI5),0)=TIME(HOUR('ANALISE AGENTE'!$I8),MINUTE('ANALISE AGENTE'!$I8),0)),2,0))))</f>
        <v>0</v>
      </c>
      <c r="AFJ11" s="34">
        <f>IF(OR(TIME(HOUR(AFJ5),MINUTE(AFJ5),0)=TIME(HOUR('ANALISE AGENTE'!$C8),MINUTE('ANALISE AGENTE'!$C8),0),TIME(HOUR(AFJ5),MINUTE(AFJ5),0)=TIME(HOUR('ANALISE AGENTE'!$J8),MINUTE('ANALISE AGENTE'!$J8),0)),1,IF(OR(TIME(HOUR(AFJ5),MINUTE(AFJ5),0)=TIME(HOUR('ANALISE AGENTE'!$D8),MINUTE('ANALISE AGENTE'!$D8),0),TIME(HOUR(AFJ5),MINUTE(AFJ5),0)=TIME(HOUR('ANALISE AGENTE'!$E8),MINUTE('ANALISE AGENTE'!$E8),0)),2,IF(OR(TIME(HOUR(AFJ5),MINUTE(AFJ5),0)=TIME(HOUR('ANALISE AGENTE'!$F8),MINUTE('ANALISE AGENTE'!$F8),0),TIME(HOUR(AFJ5),MINUTE(AFJ5),0)=TIME(HOUR('ANALISE AGENTE'!$G8),MINUTE('ANALISE AGENTE'!$G8),0)),3,IF(OR(TIME(HOUR(AFJ5),MINUTE(AFJ5),0)=TIME(HOUR('ANALISE AGENTE'!$H8),MINUTE('ANALISE AGENTE'!$H8),0),TIME(HOUR(AFJ5),MINUTE(AFJ5),0)=TIME(HOUR('ANALISE AGENTE'!$I8),MINUTE('ANALISE AGENTE'!$I8),0)),2,0))))</f>
        <v>0</v>
      </c>
      <c r="AFK11" s="34">
        <f>IF(OR(TIME(HOUR(AFK5),MINUTE(AFK5),0)=TIME(HOUR('ANALISE AGENTE'!$C8),MINUTE('ANALISE AGENTE'!$C8),0),TIME(HOUR(AFK5),MINUTE(AFK5),0)=TIME(HOUR('ANALISE AGENTE'!$J8),MINUTE('ANALISE AGENTE'!$J8),0)),1,IF(OR(TIME(HOUR(AFK5),MINUTE(AFK5),0)=TIME(HOUR('ANALISE AGENTE'!$D8),MINUTE('ANALISE AGENTE'!$D8),0),TIME(HOUR(AFK5),MINUTE(AFK5),0)=TIME(HOUR('ANALISE AGENTE'!$E8),MINUTE('ANALISE AGENTE'!$E8),0)),2,IF(OR(TIME(HOUR(AFK5),MINUTE(AFK5),0)=TIME(HOUR('ANALISE AGENTE'!$F8),MINUTE('ANALISE AGENTE'!$F8),0),TIME(HOUR(AFK5),MINUTE(AFK5),0)=TIME(HOUR('ANALISE AGENTE'!$G8),MINUTE('ANALISE AGENTE'!$G8),0)),3,IF(OR(TIME(HOUR(AFK5),MINUTE(AFK5),0)=TIME(HOUR('ANALISE AGENTE'!$H8),MINUTE('ANALISE AGENTE'!$H8),0),TIME(HOUR(AFK5),MINUTE(AFK5),0)=TIME(HOUR('ANALISE AGENTE'!$I8),MINUTE('ANALISE AGENTE'!$I8),0)),2,0))))</f>
        <v>0</v>
      </c>
      <c r="AFL11" s="34">
        <f>IF(OR(TIME(HOUR(AFL5),MINUTE(AFL5),0)=TIME(HOUR('ANALISE AGENTE'!$C8),MINUTE('ANALISE AGENTE'!$C8),0),TIME(HOUR(AFL5),MINUTE(AFL5),0)=TIME(HOUR('ANALISE AGENTE'!$J8),MINUTE('ANALISE AGENTE'!$J8),0)),1,IF(OR(TIME(HOUR(AFL5),MINUTE(AFL5),0)=TIME(HOUR('ANALISE AGENTE'!$D8),MINUTE('ANALISE AGENTE'!$D8),0),TIME(HOUR(AFL5),MINUTE(AFL5),0)=TIME(HOUR('ANALISE AGENTE'!$E8),MINUTE('ANALISE AGENTE'!$E8),0)),2,IF(OR(TIME(HOUR(AFL5),MINUTE(AFL5),0)=TIME(HOUR('ANALISE AGENTE'!$F8),MINUTE('ANALISE AGENTE'!$F8),0),TIME(HOUR(AFL5),MINUTE(AFL5),0)=TIME(HOUR('ANALISE AGENTE'!$G8),MINUTE('ANALISE AGENTE'!$G8),0)),3,IF(OR(TIME(HOUR(AFL5),MINUTE(AFL5),0)=TIME(HOUR('ANALISE AGENTE'!$H8),MINUTE('ANALISE AGENTE'!$H8),0),TIME(HOUR(AFL5),MINUTE(AFL5),0)=TIME(HOUR('ANALISE AGENTE'!$I8),MINUTE('ANALISE AGENTE'!$I8),0)),2,0))))</f>
        <v>0</v>
      </c>
      <c r="AFM11" s="34">
        <f>IF(OR(TIME(HOUR(AFM5),MINUTE(AFM5),0)=TIME(HOUR('ANALISE AGENTE'!$C8),MINUTE('ANALISE AGENTE'!$C8),0),TIME(HOUR(AFM5),MINUTE(AFM5),0)=TIME(HOUR('ANALISE AGENTE'!$J8),MINUTE('ANALISE AGENTE'!$J8),0)),1,IF(OR(TIME(HOUR(AFM5),MINUTE(AFM5),0)=TIME(HOUR('ANALISE AGENTE'!$D8),MINUTE('ANALISE AGENTE'!$D8),0),TIME(HOUR(AFM5),MINUTE(AFM5),0)=TIME(HOUR('ANALISE AGENTE'!$E8),MINUTE('ANALISE AGENTE'!$E8),0)),2,IF(OR(TIME(HOUR(AFM5),MINUTE(AFM5),0)=TIME(HOUR('ANALISE AGENTE'!$F8),MINUTE('ANALISE AGENTE'!$F8),0),TIME(HOUR(AFM5),MINUTE(AFM5),0)=TIME(HOUR('ANALISE AGENTE'!$G8),MINUTE('ANALISE AGENTE'!$G8),0)),3,IF(OR(TIME(HOUR(AFM5),MINUTE(AFM5),0)=TIME(HOUR('ANALISE AGENTE'!$H8),MINUTE('ANALISE AGENTE'!$H8),0),TIME(HOUR(AFM5),MINUTE(AFM5),0)=TIME(HOUR('ANALISE AGENTE'!$I8),MINUTE('ANALISE AGENTE'!$I8),0)),2,0))))</f>
        <v>0</v>
      </c>
      <c r="AFN11" s="34">
        <f>IF(OR(TIME(HOUR(AFN5),MINUTE(AFN5),0)=TIME(HOUR('ANALISE AGENTE'!$C8),MINUTE('ANALISE AGENTE'!$C8),0),TIME(HOUR(AFN5),MINUTE(AFN5),0)=TIME(HOUR('ANALISE AGENTE'!$J8),MINUTE('ANALISE AGENTE'!$J8),0)),1,IF(OR(TIME(HOUR(AFN5),MINUTE(AFN5),0)=TIME(HOUR('ANALISE AGENTE'!$D8),MINUTE('ANALISE AGENTE'!$D8),0),TIME(HOUR(AFN5),MINUTE(AFN5),0)=TIME(HOUR('ANALISE AGENTE'!$E8),MINUTE('ANALISE AGENTE'!$E8),0)),2,IF(OR(TIME(HOUR(AFN5),MINUTE(AFN5),0)=TIME(HOUR('ANALISE AGENTE'!$F8),MINUTE('ANALISE AGENTE'!$F8),0),TIME(HOUR(AFN5),MINUTE(AFN5),0)=TIME(HOUR('ANALISE AGENTE'!$G8),MINUTE('ANALISE AGENTE'!$G8),0)),3,IF(OR(TIME(HOUR(AFN5),MINUTE(AFN5),0)=TIME(HOUR('ANALISE AGENTE'!$H8),MINUTE('ANALISE AGENTE'!$H8),0),TIME(HOUR(AFN5),MINUTE(AFN5),0)=TIME(HOUR('ANALISE AGENTE'!$I8),MINUTE('ANALISE AGENTE'!$I8),0)),2,0))))</f>
        <v>0</v>
      </c>
      <c r="AFO11" s="34">
        <f>IF(OR(TIME(HOUR(AFO5),MINUTE(AFO5),0)=TIME(HOUR('ANALISE AGENTE'!$C8),MINUTE('ANALISE AGENTE'!$C8),0),TIME(HOUR(AFO5),MINUTE(AFO5),0)=TIME(HOUR('ANALISE AGENTE'!$J8),MINUTE('ANALISE AGENTE'!$J8),0)),1,IF(OR(TIME(HOUR(AFO5),MINUTE(AFO5),0)=TIME(HOUR('ANALISE AGENTE'!$D8),MINUTE('ANALISE AGENTE'!$D8),0),TIME(HOUR(AFO5),MINUTE(AFO5),0)=TIME(HOUR('ANALISE AGENTE'!$E8),MINUTE('ANALISE AGENTE'!$E8),0)),2,IF(OR(TIME(HOUR(AFO5),MINUTE(AFO5),0)=TIME(HOUR('ANALISE AGENTE'!$F8),MINUTE('ANALISE AGENTE'!$F8),0),TIME(HOUR(AFO5),MINUTE(AFO5),0)=TIME(HOUR('ANALISE AGENTE'!$G8),MINUTE('ANALISE AGENTE'!$G8),0)),3,IF(OR(TIME(HOUR(AFO5),MINUTE(AFO5),0)=TIME(HOUR('ANALISE AGENTE'!$H8),MINUTE('ANALISE AGENTE'!$H8),0),TIME(HOUR(AFO5),MINUTE(AFO5),0)=TIME(HOUR('ANALISE AGENTE'!$I8),MINUTE('ANALISE AGENTE'!$I8),0)),2,0))))</f>
        <v>0</v>
      </c>
      <c r="AFP11" s="34">
        <f>IF(OR(TIME(HOUR(AFP5),MINUTE(AFP5),0)=TIME(HOUR('ANALISE AGENTE'!$C8),MINUTE('ANALISE AGENTE'!$C8),0),TIME(HOUR(AFP5),MINUTE(AFP5),0)=TIME(HOUR('ANALISE AGENTE'!$J8),MINUTE('ANALISE AGENTE'!$J8),0)),1,IF(OR(TIME(HOUR(AFP5),MINUTE(AFP5),0)=TIME(HOUR('ANALISE AGENTE'!$D8),MINUTE('ANALISE AGENTE'!$D8),0),TIME(HOUR(AFP5),MINUTE(AFP5),0)=TIME(HOUR('ANALISE AGENTE'!$E8),MINUTE('ANALISE AGENTE'!$E8),0)),2,IF(OR(TIME(HOUR(AFP5),MINUTE(AFP5),0)=TIME(HOUR('ANALISE AGENTE'!$F8),MINUTE('ANALISE AGENTE'!$F8),0),TIME(HOUR(AFP5),MINUTE(AFP5),0)=TIME(HOUR('ANALISE AGENTE'!$G8),MINUTE('ANALISE AGENTE'!$G8),0)),3,IF(OR(TIME(HOUR(AFP5),MINUTE(AFP5),0)=TIME(HOUR('ANALISE AGENTE'!$H8),MINUTE('ANALISE AGENTE'!$H8),0),TIME(HOUR(AFP5),MINUTE(AFP5),0)=TIME(HOUR('ANALISE AGENTE'!$I8),MINUTE('ANALISE AGENTE'!$I8),0)),2,0))))</f>
        <v>0</v>
      </c>
      <c r="AFQ11" s="34">
        <f>IF(OR(TIME(HOUR(AFQ5),MINUTE(AFQ5),0)=TIME(HOUR('ANALISE AGENTE'!$C8),MINUTE('ANALISE AGENTE'!$C8),0),TIME(HOUR(AFQ5),MINUTE(AFQ5),0)=TIME(HOUR('ANALISE AGENTE'!$J8),MINUTE('ANALISE AGENTE'!$J8),0)),1,IF(OR(TIME(HOUR(AFQ5),MINUTE(AFQ5),0)=TIME(HOUR('ANALISE AGENTE'!$D8),MINUTE('ANALISE AGENTE'!$D8),0),TIME(HOUR(AFQ5),MINUTE(AFQ5),0)=TIME(HOUR('ANALISE AGENTE'!$E8),MINUTE('ANALISE AGENTE'!$E8),0)),2,IF(OR(TIME(HOUR(AFQ5),MINUTE(AFQ5),0)=TIME(HOUR('ANALISE AGENTE'!$F8),MINUTE('ANALISE AGENTE'!$F8),0),TIME(HOUR(AFQ5),MINUTE(AFQ5),0)=TIME(HOUR('ANALISE AGENTE'!$G8),MINUTE('ANALISE AGENTE'!$G8),0)),3,IF(OR(TIME(HOUR(AFQ5),MINUTE(AFQ5),0)=TIME(HOUR('ANALISE AGENTE'!$H8),MINUTE('ANALISE AGENTE'!$H8),0),TIME(HOUR(AFQ5),MINUTE(AFQ5),0)=TIME(HOUR('ANALISE AGENTE'!$I8),MINUTE('ANALISE AGENTE'!$I8),0)),2,0))))</f>
        <v>0</v>
      </c>
      <c r="AFR11" s="34">
        <f>IF(OR(TIME(HOUR(AFR5),MINUTE(AFR5),0)=TIME(HOUR('ANALISE AGENTE'!$C8),MINUTE('ANALISE AGENTE'!$C8),0),TIME(HOUR(AFR5),MINUTE(AFR5),0)=TIME(HOUR('ANALISE AGENTE'!$J8),MINUTE('ANALISE AGENTE'!$J8),0)),1,IF(OR(TIME(HOUR(AFR5),MINUTE(AFR5),0)=TIME(HOUR('ANALISE AGENTE'!$D8),MINUTE('ANALISE AGENTE'!$D8),0),TIME(HOUR(AFR5),MINUTE(AFR5),0)=TIME(HOUR('ANALISE AGENTE'!$E8),MINUTE('ANALISE AGENTE'!$E8),0)),2,IF(OR(TIME(HOUR(AFR5),MINUTE(AFR5),0)=TIME(HOUR('ANALISE AGENTE'!$F8),MINUTE('ANALISE AGENTE'!$F8),0),TIME(HOUR(AFR5),MINUTE(AFR5),0)=TIME(HOUR('ANALISE AGENTE'!$G8),MINUTE('ANALISE AGENTE'!$G8),0)),3,IF(OR(TIME(HOUR(AFR5),MINUTE(AFR5),0)=TIME(HOUR('ANALISE AGENTE'!$H8),MINUTE('ANALISE AGENTE'!$H8),0),TIME(HOUR(AFR5),MINUTE(AFR5),0)=TIME(HOUR('ANALISE AGENTE'!$I8),MINUTE('ANALISE AGENTE'!$I8),0)),2,0))))</f>
        <v>0</v>
      </c>
      <c r="AFS11" s="34">
        <f>IF(OR(TIME(HOUR(AFS5),MINUTE(AFS5),0)=TIME(HOUR('ANALISE AGENTE'!$C8),MINUTE('ANALISE AGENTE'!$C8),0),TIME(HOUR(AFS5),MINUTE(AFS5),0)=TIME(HOUR('ANALISE AGENTE'!$J8),MINUTE('ANALISE AGENTE'!$J8),0)),1,IF(OR(TIME(HOUR(AFS5),MINUTE(AFS5),0)=TIME(HOUR('ANALISE AGENTE'!$D8),MINUTE('ANALISE AGENTE'!$D8),0),TIME(HOUR(AFS5),MINUTE(AFS5),0)=TIME(HOUR('ANALISE AGENTE'!$E8),MINUTE('ANALISE AGENTE'!$E8),0)),2,IF(OR(TIME(HOUR(AFS5),MINUTE(AFS5),0)=TIME(HOUR('ANALISE AGENTE'!$F8),MINUTE('ANALISE AGENTE'!$F8),0),TIME(HOUR(AFS5),MINUTE(AFS5),0)=TIME(HOUR('ANALISE AGENTE'!$G8),MINUTE('ANALISE AGENTE'!$G8),0)),3,IF(OR(TIME(HOUR(AFS5),MINUTE(AFS5),0)=TIME(HOUR('ANALISE AGENTE'!$H8),MINUTE('ANALISE AGENTE'!$H8),0),TIME(HOUR(AFS5),MINUTE(AFS5),0)=TIME(HOUR('ANALISE AGENTE'!$I8),MINUTE('ANALISE AGENTE'!$I8),0)),2,0))))</f>
        <v>0</v>
      </c>
      <c r="AFT11" s="34">
        <f>IF(OR(TIME(HOUR(AFT5),MINUTE(AFT5),0)=TIME(HOUR('ANALISE AGENTE'!$C8),MINUTE('ANALISE AGENTE'!$C8),0),TIME(HOUR(AFT5),MINUTE(AFT5),0)=TIME(HOUR('ANALISE AGENTE'!$J8),MINUTE('ANALISE AGENTE'!$J8),0)),1,IF(OR(TIME(HOUR(AFT5),MINUTE(AFT5),0)=TIME(HOUR('ANALISE AGENTE'!$D8),MINUTE('ANALISE AGENTE'!$D8),0),TIME(HOUR(AFT5),MINUTE(AFT5),0)=TIME(HOUR('ANALISE AGENTE'!$E8),MINUTE('ANALISE AGENTE'!$E8),0)),2,IF(OR(TIME(HOUR(AFT5),MINUTE(AFT5),0)=TIME(HOUR('ANALISE AGENTE'!$F8),MINUTE('ANALISE AGENTE'!$F8),0),TIME(HOUR(AFT5),MINUTE(AFT5),0)=TIME(HOUR('ANALISE AGENTE'!$G8),MINUTE('ANALISE AGENTE'!$G8),0)),3,IF(OR(TIME(HOUR(AFT5),MINUTE(AFT5),0)=TIME(HOUR('ANALISE AGENTE'!$H8),MINUTE('ANALISE AGENTE'!$H8),0),TIME(HOUR(AFT5),MINUTE(AFT5),0)=TIME(HOUR('ANALISE AGENTE'!$I8),MINUTE('ANALISE AGENTE'!$I8),0)),2,0))))</f>
        <v>0</v>
      </c>
      <c r="AFU11" s="34">
        <f>IF(OR(TIME(HOUR(AFU5),MINUTE(AFU5),0)=TIME(HOUR('ANALISE AGENTE'!$C8),MINUTE('ANALISE AGENTE'!$C8),0),TIME(HOUR(AFU5),MINUTE(AFU5),0)=TIME(HOUR('ANALISE AGENTE'!$J8),MINUTE('ANALISE AGENTE'!$J8),0)),1,IF(OR(TIME(HOUR(AFU5),MINUTE(AFU5),0)=TIME(HOUR('ANALISE AGENTE'!$D8),MINUTE('ANALISE AGENTE'!$D8),0),TIME(HOUR(AFU5),MINUTE(AFU5),0)=TIME(HOUR('ANALISE AGENTE'!$E8),MINUTE('ANALISE AGENTE'!$E8),0)),2,IF(OR(TIME(HOUR(AFU5),MINUTE(AFU5),0)=TIME(HOUR('ANALISE AGENTE'!$F8),MINUTE('ANALISE AGENTE'!$F8),0),TIME(HOUR(AFU5),MINUTE(AFU5),0)=TIME(HOUR('ANALISE AGENTE'!$G8),MINUTE('ANALISE AGENTE'!$G8),0)),3,IF(OR(TIME(HOUR(AFU5),MINUTE(AFU5),0)=TIME(HOUR('ANALISE AGENTE'!$H8),MINUTE('ANALISE AGENTE'!$H8),0),TIME(HOUR(AFU5),MINUTE(AFU5),0)=TIME(HOUR('ANALISE AGENTE'!$I8),MINUTE('ANALISE AGENTE'!$I8),0)),2,0))))</f>
        <v>0</v>
      </c>
      <c r="AFV11" s="34">
        <f>IF(OR(TIME(HOUR(AFV5),MINUTE(AFV5),0)=TIME(HOUR('ANALISE AGENTE'!$C8),MINUTE('ANALISE AGENTE'!$C8),0),TIME(HOUR(AFV5),MINUTE(AFV5),0)=TIME(HOUR('ANALISE AGENTE'!$J8),MINUTE('ANALISE AGENTE'!$J8),0)),1,IF(OR(TIME(HOUR(AFV5),MINUTE(AFV5),0)=TIME(HOUR('ANALISE AGENTE'!$D8),MINUTE('ANALISE AGENTE'!$D8),0),TIME(HOUR(AFV5),MINUTE(AFV5),0)=TIME(HOUR('ANALISE AGENTE'!$E8),MINUTE('ANALISE AGENTE'!$E8),0)),2,IF(OR(TIME(HOUR(AFV5),MINUTE(AFV5),0)=TIME(HOUR('ANALISE AGENTE'!$F8),MINUTE('ANALISE AGENTE'!$F8),0),TIME(HOUR(AFV5),MINUTE(AFV5),0)=TIME(HOUR('ANALISE AGENTE'!$G8),MINUTE('ANALISE AGENTE'!$G8),0)),3,IF(OR(TIME(HOUR(AFV5),MINUTE(AFV5),0)=TIME(HOUR('ANALISE AGENTE'!$H8),MINUTE('ANALISE AGENTE'!$H8),0),TIME(HOUR(AFV5),MINUTE(AFV5),0)=TIME(HOUR('ANALISE AGENTE'!$I8),MINUTE('ANALISE AGENTE'!$I8),0)),2,0))))</f>
        <v>0</v>
      </c>
      <c r="AFW11" s="34">
        <f>IF(OR(TIME(HOUR(AFW5),MINUTE(AFW5),0)=TIME(HOUR('ANALISE AGENTE'!$C8),MINUTE('ANALISE AGENTE'!$C8),0),TIME(HOUR(AFW5),MINUTE(AFW5),0)=TIME(HOUR('ANALISE AGENTE'!$J8),MINUTE('ANALISE AGENTE'!$J8),0)),1,IF(OR(TIME(HOUR(AFW5),MINUTE(AFW5),0)=TIME(HOUR('ANALISE AGENTE'!$D8),MINUTE('ANALISE AGENTE'!$D8),0),TIME(HOUR(AFW5),MINUTE(AFW5),0)=TIME(HOUR('ANALISE AGENTE'!$E8),MINUTE('ANALISE AGENTE'!$E8),0)),2,IF(OR(TIME(HOUR(AFW5),MINUTE(AFW5),0)=TIME(HOUR('ANALISE AGENTE'!$F8),MINUTE('ANALISE AGENTE'!$F8),0),TIME(HOUR(AFW5),MINUTE(AFW5),0)=TIME(HOUR('ANALISE AGENTE'!$G8),MINUTE('ANALISE AGENTE'!$G8),0)),3,IF(OR(TIME(HOUR(AFW5),MINUTE(AFW5),0)=TIME(HOUR('ANALISE AGENTE'!$H8),MINUTE('ANALISE AGENTE'!$H8),0),TIME(HOUR(AFW5),MINUTE(AFW5),0)=TIME(HOUR('ANALISE AGENTE'!$I8),MINUTE('ANALISE AGENTE'!$I8),0)),2,0))))</f>
        <v>0</v>
      </c>
      <c r="AFX11" s="34">
        <f>IF(OR(TIME(HOUR(AFX5),MINUTE(AFX5),0)=TIME(HOUR('ANALISE AGENTE'!$C8),MINUTE('ANALISE AGENTE'!$C8),0),TIME(HOUR(AFX5),MINUTE(AFX5),0)=TIME(HOUR('ANALISE AGENTE'!$J8),MINUTE('ANALISE AGENTE'!$J8),0)),1,IF(OR(TIME(HOUR(AFX5),MINUTE(AFX5),0)=TIME(HOUR('ANALISE AGENTE'!$D8),MINUTE('ANALISE AGENTE'!$D8),0),TIME(HOUR(AFX5),MINUTE(AFX5),0)=TIME(HOUR('ANALISE AGENTE'!$E8),MINUTE('ANALISE AGENTE'!$E8),0)),2,IF(OR(TIME(HOUR(AFX5),MINUTE(AFX5),0)=TIME(HOUR('ANALISE AGENTE'!$F8),MINUTE('ANALISE AGENTE'!$F8),0),TIME(HOUR(AFX5),MINUTE(AFX5),0)=TIME(HOUR('ANALISE AGENTE'!$G8),MINUTE('ANALISE AGENTE'!$G8),0)),3,IF(OR(TIME(HOUR(AFX5),MINUTE(AFX5),0)=TIME(HOUR('ANALISE AGENTE'!$H8),MINUTE('ANALISE AGENTE'!$H8),0),TIME(HOUR(AFX5),MINUTE(AFX5),0)=TIME(HOUR('ANALISE AGENTE'!$I8),MINUTE('ANALISE AGENTE'!$I8),0)),2,0))))</f>
        <v>0</v>
      </c>
      <c r="AFY11" s="34">
        <f>IF(OR(TIME(HOUR(AFY5),MINUTE(AFY5),0)=TIME(HOUR('ANALISE AGENTE'!$C8),MINUTE('ANALISE AGENTE'!$C8),0),TIME(HOUR(AFY5),MINUTE(AFY5),0)=TIME(HOUR('ANALISE AGENTE'!$J8),MINUTE('ANALISE AGENTE'!$J8),0)),1,IF(OR(TIME(HOUR(AFY5),MINUTE(AFY5),0)=TIME(HOUR('ANALISE AGENTE'!$D8),MINUTE('ANALISE AGENTE'!$D8),0),TIME(HOUR(AFY5),MINUTE(AFY5),0)=TIME(HOUR('ANALISE AGENTE'!$E8),MINUTE('ANALISE AGENTE'!$E8),0)),2,IF(OR(TIME(HOUR(AFY5),MINUTE(AFY5),0)=TIME(HOUR('ANALISE AGENTE'!$F8),MINUTE('ANALISE AGENTE'!$F8),0),TIME(HOUR(AFY5),MINUTE(AFY5),0)=TIME(HOUR('ANALISE AGENTE'!$G8),MINUTE('ANALISE AGENTE'!$G8),0)),3,IF(OR(TIME(HOUR(AFY5),MINUTE(AFY5),0)=TIME(HOUR('ANALISE AGENTE'!$H8),MINUTE('ANALISE AGENTE'!$H8),0),TIME(HOUR(AFY5),MINUTE(AFY5),0)=TIME(HOUR('ANALISE AGENTE'!$I8),MINUTE('ANALISE AGENTE'!$I8),0)),2,0))))</f>
        <v>0</v>
      </c>
      <c r="AFZ11" s="34">
        <f>IF(OR(TIME(HOUR(AFZ5),MINUTE(AFZ5),0)=TIME(HOUR('ANALISE AGENTE'!$C8),MINUTE('ANALISE AGENTE'!$C8),0),TIME(HOUR(AFZ5),MINUTE(AFZ5),0)=TIME(HOUR('ANALISE AGENTE'!$J8),MINUTE('ANALISE AGENTE'!$J8),0)),1,IF(OR(TIME(HOUR(AFZ5),MINUTE(AFZ5),0)=TIME(HOUR('ANALISE AGENTE'!$D8),MINUTE('ANALISE AGENTE'!$D8),0),TIME(HOUR(AFZ5),MINUTE(AFZ5),0)=TIME(HOUR('ANALISE AGENTE'!$E8),MINUTE('ANALISE AGENTE'!$E8),0)),2,IF(OR(TIME(HOUR(AFZ5),MINUTE(AFZ5),0)=TIME(HOUR('ANALISE AGENTE'!$F8),MINUTE('ANALISE AGENTE'!$F8),0),TIME(HOUR(AFZ5),MINUTE(AFZ5),0)=TIME(HOUR('ANALISE AGENTE'!$G8),MINUTE('ANALISE AGENTE'!$G8),0)),3,IF(OR(TIME(HOUR(AFZ5),MINUTE(AFZ5),0)=TIME(HOUR('ANALISE AGENTE'!$H8),MINUTE('ANALISE AGENTE'!$H8),0),TIME(HOUR(AFZ5),MINUTE(AFZ5),0)=TIME(HOUR('ANALISE AGENTE'!$I8),MINUTE('ANALISE AGENTE'!$I8),0)),2,0))))</f>
        <v>0</v>
      </c>
      <c r="AGA11" s="34">
        <f>IF(OR(TIME(HOUR(AGA5),MINUTE(AGA5),0)=TIME(HOUR('ANALISE AGENTE'!$C8),MINUTE('ANALISE AGENTE'!$C8),0),TIME(HOUR(AGA5),MINUTE(AGA5),0)=TIME(HOUR('ANALISE AGENTE'!$J8),MINUTE('ANALISE AGENTE'!$J8),0)),1,IF(OR(TIME(HOUR(AGA5),MINUTE(AGA5),0)=TIME(HOUR('ANALISE AGENTE'!$D8),MINUTE('ANALISE AGENTE'!$D8),0),TIME(HOUR(AGA5),MINUTE(AGA5),0)=TIME(HOUR('ANALISE AGENTE'!$E8),MINUTE('ANALISE AGENTE'!$E8),0)),2,IF(OR(TIME(HOUR(AGA5),MINUTE(AGA5),0)=TIME(HOUR('ANALISE AGENTE'!$F8),MINUTE('ANALISE AGENTE'!$F8),0),TIME(HOUR(AGA5),MINUTE(AGA5),0)=TIME(HOUR('ANALISE AGENTE'!$G8),MINUTE('ANALISE AGENTE'!$G8),0)),3,IF(OR(TIME(HOUR(AGA5),MINUTE(AGA5),0)=TIME(HOUR('ANALISE AGENTE'!$H8),MINUTE('ANALISE AGENTE'!$H8),0),TIME(HOUR(AGA5),MINUTE(AGA5),0)=TIME(HOUR('ANALISE AGENTE'!$I8),MINUTE('ANALISE AGENTE'!$I8),0)),2,0))))</f>
        <v>0</v>
      </c>
      <c r="AGB11" s="34">
        <f>IF(OR(TIME(HOUR(AGB5),MINUTE(AGB5),0)=TIME(HOUR('ANALISE AGENTE'!$C8),MINUTE('ANALISE AGENTE'!$C8),0),TIME(HOUR(AGB5),MINUTE(AGB5),0)=TIME(HOUR('ANALISE AGENTE'!$J8),MINUTE('ANALISE AGENTE'!$J8),0)),1,IF(OR(TIME(HOUR(AGB5),MINUTE(AGB5),0)=TIME(HOUR('ANALISE AGENTE'!$D8),MINUTE('ANALISE AGENTE'!$D8),0),TIME(HOUR(AGB5),MINUTE(AGB5),0)=TIME(HOUR('ANALISE AGENTE'!$E8),MINUTE('ANALISE AGENTE'!$E8),0)),2,IF(OR(TIME(HOUR(AGB5),MINUTE(AGB5),0)=TIME(HOUR('ANALISE AGENTE'!$F8),MINUTE('ANALISE AGENTE'!$F8),0),TIME(HOUR(AGB5),MINUTE(AGB5),0)=TIME(HOUR('ANALISE AGENTE'!$G8),MINUTE('ANALISE AGENTE'!$G8),0)),3,IF(OR(TIME(HOUR(AGB5),MINUTE(AGB5),0)=TIME(HOUR('ANALISE AGENTE'!$H8),MINUTE('ANALISE AGENTE'!$H8),0),TIME(HOUR(AGB5),MINUTE(AGB5),0)=TIME(HOUR('ANALISE AGENTE'!$I8),MINUTE('ANALISE AGENTE'!$I8),0)),2,0))))</f>
        <v>0</v>
      </c>
      <c r="AGC11" s="34">
        <f>IF(OR(TIME(HOUR(AGC5),MINUTE(AGC5),0)=TIME(HOUR('ANALISE AGENTE'!$C8),MINUTE('ANALISE AGENTE'!$C8),0),TIME(HOUR(AGC5),MINUTE(AGC5),0)=TIME(HOUR('ANALISE AGENTE'!$J8),MINUTE('ANALISE AGENTE'!$J8),0)),1,IF(OR(TIME(HOUR(AGC5),MINUTE(AGC5),0)=TIME(HOUR('ANALISE AGENTE'!$D8),MINUTE('ANALISE AGENTE'!$D8),0),TIME(HOUR(AGC5),MINUTE(AGC5),0)=TIME(HOUR('ANALISE AGENTE'!$E8),MINUTE('ANALISE AGENTE'!$E8),0)),2,IF(OR(TIME(HOUR(AGC5),MINUTE(AGC5),0)=TIME(HOUR('ANALISE AGENTE'!$F8),MINUTE('ANALISE AGENTE'!$F8),0),TIME(HOUR(AGC5),MINUTE(AGC5),0)=TIME(HOUR('ANALISE AGENTE'!$G8),MINUTE('ANALISE AGENTE'!$G8),0)),3,IF(OR(TIME(HOUR(AGC5),MINUTE(AGC5),0)=TIME(HOUR('ANALISE AGENTE'!$H8),MINUTE('ANALISE AGENTE'!$H8),0),TIME(HOUR(AGC5),MINUTE(AGC5),0)=TIME(HOUR('ANALISE AGENTE'!$I8),MINUTE('ANALISE AGENTE'!$I8),0)),2,0))))</f>
        <v>0</v>
      </c>
      <c r="AGD11" s="34">
        <f>IF(OR(TIME(HOUR(AGD5),MINUTE(AGD5),0)=TIME(HOUR('ANALISE AGENTE'!$C8),MINUTE('ANALISE AGENTE'!$C8),0),TIME(HOUR(AGD5),MINUTE(AGD5),0)=TIME(HOUR('ANALISE AGENTE'!$J8),MINUTE('ANALISE AGENTE'!$J8),0)),1,IF(OR(TIME(HOUR(AGD5),MINUTE(AGD5),0)=TIME(HOUR('ANALISE AGENTE'!$D8),MINUTE('ANALISE AGENTE'!$D8),0),TIME(HOUR(AGD5),MINUTE(AGD5),0)=TIME(HOUR('ANALISE AGENTE'!$E8),MINUTE('ANALISE AGENTE'!$E8),0)),2,IF(OR(TIME(HOUR(AGD5),MINUTE(AGD5),0)=TIME(HOUR('ANALISE AGENTE'!$F8),MINUTE('ANALISE AGENTE'!$F8),0),TIME(HOUR(AGD5),MINUTE(AGD5),0)=TIME(HOUR('ANALISE AGENTE'!$G8),MINUTE('ANALISE AGENTE'!$G8),0)),3,IF(OR(TIME(HOUR(AGD5),MINUTE(AGD5),0)=TIME(HOUR('ANALISE AGENTE'!$H8),MINUTE('ANALISE AGENTE'!$H8),0),TIME(HOUR(AGD5),MINUTE(AGD5),0)=TIME(HOUR('ANALISE AGENTE'!$I8),MINUTE('ANALISE AGENTE'!$I8),0)),2,0))))</f>
        <v>0</v>
      </c>
      <c r="AGE11" s="34">
        <f>IF(OR(TIME(HOUR(AGE5),MINUTE(AGE5),0)=TIME(HOUR('ANALISE AGENTE'!$C8),MINUTE('ANALISE AGENTE'!$C8),0),TIME(HOUR(AGE5),MINUTE(AGE5),0)=TIME(HOUR('ANALISE AGENTE'!$J8),MINUTE('ANALISE AGENTE'!$J8),0)),1,IF(OR(TIME(HOUR(AGE5),MINUTE(AGE5),0)=TIME(HOUR('ANALISE AGENTE'!$D8),MINUTE('ANALISE AGENTE'!$D8),0),TIME(HOUR(AGE5),MINUTE(AGE5),0)=TIME(HOUR('ANALISE AGENTE'!$E8),MINUTE('ANALISE AGENTE'!$E8),0)),2,IF(OR(TIME(HOUR(AGE5),MINUTE(AGE5),0)=TIME(HOUR('ANALISE AGENTE'!$F8),MINUTE('ANALISE AGENTE'!$F8),0),TIME(HOUR(AGE5),MINUTE(AGE5),0)=TIME(HOUR('ANALISE AGENTE'!$G8),MINUTE('ANALISE AGENTE'!$G8),0)),3,IF(OR(TIME(HOUR(AGE5),MINUTE(AGE5),0)=TIME(HOUR('ANALISE AGENTE'!$H8),MINUTE('ANALISE AGENTE'!$H8),0),TIME(HOUR(AGE5),MINUTE(AGE5),0)=TIME(HOUR('ANALISE AGENTE'!$I8),MINUTE('ANALISE AGENTE'!$I8),0)),2,0))))</f>
        <v>0</v>
      </c>
      <c r="AGF11" s="34">
        <f>IF(OR(TIME(HOUR(AGF5),MINUTE(AGF5),0)=TIME(HOUR('ANALISE AGENTE'!$C8),MINUTE('ANALISE AGENTE'!$C8),0),TIME(HOUR(AGF5),MINUTE(AGF5),0)=TIME(HOUR('ANALISE AGENTE'!$J8),MINUTE('ANALISE AGENTE'!$J8),0)),1,IF(OR(TIME(HOUR(AGF5),MINUTE(AGF5),0)=TIME(HOUR('ANALISE AGENTE'!$D8),MINUTE('ANALISE AGENTE'!$D8),0),TIME(HOUR(AGF5),MINUTE(AGF5),0)=TIME(HOUR('ANALISE AGENTE'!$E8),MINUTE('ANALISE AGENTE'!$E8),0)),2,IF(OR(TIME(HOUR(AGF5),MINUTE(AGF5),0)=TIME(HOUR('ANALISE AGENTE'!$F8),MINUTE('ANALISE AGENTE'!$F8),0),TIME(HOUR(AGF5),MINUTE(AGF5),0)=TIME(HOUR('ANALISE AGENTE'!$G8),MINUTE('ANALISE AGENTE'!$G8),0)),3,IF(OR(TIME(HOUR(AGF5),MINUTE(AGF5),0)=TIME(HOUR('ANALISE AGENTE'!$H8),MINUTE('ANALISE AGENTE'!$H8),0),TIME(HOUR(AGF5),MINUTE(AGF5),0)=TIME(HOUR('ANALISE AGENTE'!$I8),MINUTE('ANALISE AGENTE'!$I8),0)),2,0))))</f>
        <v>0</v>
      </c>
      <c r="AGG11" s="34">
        <f>IF(OR(TIME(HOUR(AGG5),MINUTE(AGG5),0)=TIME(HOUR('ANALISE AGENTE'!$C8),MINUTE('ANALISE AGENTE'!$C8),0),TIME(HOUR(AGG5),MINUTE(AGG5),0)=TIME(HOUR('ANALISE AGENTE'!$J8),MINUTE('ANALISE AGENTE'!$J8),0)),1,IF(OR(TIME(HOUR(AGG5),MINUTE(AGG5),0)=TIME(HOUR('ANALISE AGENTE'!$D8),MINUTE('ANALISE AGENTE'!$D8),0),TIME(HOUR(AGG5),MINUTE(AGG5),0)=TIME(HOUR('ANALISE AGENTE'!$E8),MINUTE('ANALISE AGENTE'!$E8),0)),2,IF(OR(TIME(HOUR(AGG5),MINUTE(AGG5),0)=TIME(HOUR('ANALISE AGENTE'!$F8),MINUTE('ANALISE AGENTE'!$F8),0),TIME(HOUR(AGG5),MINUTE(AGG5),0)=TIME(HOUR('ANALISE AGENTE'!$G8),MINUTE('ANALISE AGENTE'!$G8),0)),3,IF(OR(TIME(HOUR(AGG5),MINUTE(AGG5),0)=TIME(HOUR('ANALISE AGENTE'!$H8),MINUTE('ANALISE AGENTE'!$H8),0),TIME(HOUR(AGG5),MINUTE(AGG5),0)=TIME(HOUR('ANALISE AGENTE'!$I8),MINUTE('ANALISE AGENTE'!$I8),0)),2,0))))</f>
        <v>0</v>
      </c>
      <c r="AGH11" s="34">
        <f>IF(OR(TIME(HOUR(AGH5),MINUTE(AGH5),0)=TIME(HOUR('ANALISE AGENTE'!$C8),MINUTE('ANALISE AGENTE'!$C8),0),TIME(HOUR(AGH5),MINUTE(AGH5),0)=TIME(HOUR('ANALISE AGENTE'!$J8),MINUTE('ANALISE AGENTE'!$J8),0)),1,IF(OR(TIME(HOUR(AGH5),MINUTE(AGH5),0)=TIME(HOUR('ANALISE AGENTE'!$D8),MINUTE('ANALISE AGENTE'!$D8),0),TIME(HOUR(AGH5),MINUTE(AGH5),0)=TIME(HOUR('ANALISE AGENTE'!$E8),MINUTE('ANALISE AGENTE'!$E8),0)),2,IF(OR(TIME(HOUR(AGH5),MINUTE(AGH5),0)=TIME(HOUR('ANALISE AGENTE'!$F8),MINUTE('ANALISE AGENTE'!$F8),0),TIME(HOUR(AGH5),MINUTE(AGH5),0)=TIME(HOUR('ANALISE AGENTE'!$G8),MINUTE('ANALISE AGENTE'!$G8),0)),3,IF(OR(TIME(HOUR(AGH5),MINUTE(AGH5),0)=TIME(HOUR('ANALISE AGENTE'!$H8),MINUTE('ANALISE AGENTE'!$H8),0),TIME(HOUR(AGH5),MINUTE(AGH5),0)=TIME(HOUR('ANALISE AGENTE'!$I8),MINUTE('ANALISE AGENTE'!$I8),0)),2,0))))</f>
        <v>0</v>
      </c>
      <c r="AGI11" s="34">
        <f>IF(OR(TIME(HOUR(AGI5),MINUTE(AGI5),0)=TIME(HOUR('ANALISE AGENTE'!$C8),MINUTE('ANALISE AGENTE'!$C8),0),TIME(HOUR(AGI5),MINUTE(AGI5),0)=TIME(HOUR('ANALISE AGENTE'!$J8),MINUTE('ANALISE AGENTE'!$J8),0)),1,IF(OR(TIME(HOUR(AGI5),MINUTE(AGI5),0)=TIME(HOUR('ANALISE AGENTE'!$D8),MINUTE('ANALISE AGENTE'!$D8),0),TIME(HOUR(AGI5),MINUTE(AGI5),0)=TIME(HOUR('ANALISE AGENTE'!$E8),MINUTE('ANALISE AGENTE'!$E8),0)),2,IF(OR(TIME(HOUR(AGI5),MINUTE(AGI5),0)=TIME(HOUR('ANALISE AGENTE'!$F8),MINUTE('ANALISE AGENTE'!$F8),0),TIME(HOUR(AGI5),MINUTE(AGI5),0)=TIME(HOUR('ANALISE AGENTE'!$G8),MINUTE('ANALISE AGENTE'!$G8),0)),3,IF(OR(TIME(HOUR(AGI5),MINUTE(AGI5),0)=TIME(HOUR('ANALISE AGENTE'!$H8),MINUTE('ANALISE AGENTE'!$H8),0),TIME(HOUR(AGI5),MINUTE(AGI5),0)=TIME(HOUR('ANALISE AGENTE'!$I8),MINUTE('ANALISE AGENTE'!$I8),0)),2,0))))</f>
        <v>0</v>
      </c>
      <c r="AGJ11" s="34">
        <f>IF(OR(TIME(HOUR(AGJ5),MINUTE(AGJ5),0)=TIME(HOUR('ANALISE AGENTE'!$C8),MINUTE('ANALISE AGENTE'!$C8),0),TIME(HOUR(AGJ5),MINUTE(AGJ5),0)=TIME(HOUR('ANALISE AGENTE'!$J8),MINUTE('ANALISE AGENTE'!$J8),0)),1,IF(OR(TIME(HOUR(AGJ5),MINUTE(AGJ5),0)=TIME(HOUR('ANALISE AGENTE'!$D8),MINUTE('ANALISE AGENTE'!$D8),0),TIME(HOUR(AGJ5),MINUTE(AGJ5),0)=TIME(HOUR('ANALISE AGENTE'!$E8),MINUTE('ANALISE AGENTE'!$E8),0)),2,IF(OR(TIME(HOUR(AGJ5),MINUTE(AGJ5),0)=TIME(HOUR('ANALISE AGENTE'!$F8),MINUTE('ANALISE AGENTE'!$F8),0),TIME(HOUR(AGJ5),MINUTE(AGJ5),0)=TIME(HOUR('ANALISE AGENTE'!$G8),MINUTE('ANALISE AGENTE'!$G8),0)),3,IF(OR(TIME(HOUR(AGJ5),MINUTE(AGJ5),0)=TIME(HOUR('ANALISE AGENTE'!$H8),MINUTE('ANALISE AGENTE'!$H8),0),TIME(HOUR(AGJ5),MINUTE(AGJ5),0)=TIME(HOUR('ANALISE AGENTE'!$I8),MINUTE('ANALISE AGENTE'!$I8),0)),2,0))))</f>
        <v>0</v>
      </c>
      <c r="AGK11" s="34">
        <f>IF(OR(TIME(HOUR(AGK5),MINUTE(AGK5),0)=TIME(HOUR('ANALISE AGENTE'!$C8),MINUTE('ANALISE AGENTE'!$C8),0),TIME(HOUR(AGK5),MINUTE(AGK5),0)=TIME(HOUR('ANALISE AGENTE'!$J8),MINUTE('ANALISE AGENTE'!$J8),0)),1,IF(OR(TIME(HOUR(AGK5),MINUTE(AGK5),0)=TIME(HOUR('ANALISE AGENTE'!$D8),MINUTE('ANALISE AGENTE'!$D8),0),TIME(HOUR(AGK5),MINUTE(AGK5),0)=TIME(HOUR('ANALISE AGENTE'!$E8),MINUTE('ANALISE AGENTE'!$E8),0)),2,IF(OR(TIME(HOUR(AGK5),MINUTE(AGK5),0)=TIME(HOUR('ANALISE AGENTE'!$F8),MINUTE('ANALISE AGENTE'!$F8),0),TIME(HOUR(AGK5),MINUTE(AGK5),0)=TIME(HOUR('ANALISE AGENTE'!$G8),MINUTE('ANALISE AGENTE'!$G8),0)),3,IF(OR(TIME(HOUR(AGK5),MINUTE(AGK5),0)=TIME(HOUR('ANALISE AGENTE'!$H8),MINUTE('ANALISE AGENTE'!$H8),0),TIME(HOUR(AGK5),MINUTE(AGK5),0)=TIME(HOUR('ANALISE AGENTE'!$I8),MINUTE('ANALISE AGENTE'!$I8),0)),2,0))))</f>
        <v>0</v>
      </c>
      <c r="AGL11" s="34">
        <f>IF(OR(TIME(HOUR(AGL5),MINUTE(AGL5),0)=TIME(HOUR('ANALISE AGENTE'!$C8),MINUTE('ANALISE AGENTE'!$C8),0),TIME(HOUR(AGL5),MINUTE(AGL5),0)=TIME(HOUR('ANALISE AGENTE'!$J8),MINUTE('ANALISE AGENTE'!$J8),0)),1,IF(OR(TIME(HOUR(AGL5),MINUTE(AGL5),0)=TIME(HOUR('ANALISE AGENTE'!$D8),MINUTE('ANALISE AGENTE'!$D8),0),TIME(HOUR(AGL5),MINUTE(AGL5),0)=TIME(HOUR('ANALISE AGENTE'!$E8),MINUTE('ANALISE AGENTE'!$E8),0)),2,IF(OR(TIME(HOUR(AGL5),MINUTE(AGL5),0)=TIME(HOUR('ANALISE AGENTE'!$F8),MINUTE('ANALISE AGENTE'!$F8),0),TIME(HOUR(AGL5),MINUTE(AGL5),0)=TIME(HOUR('ANALISE AGENTE'!$G8),MINUTE('ANALISE AGENTE'!$G8),0)),3,IF(OR(TIME(HOUR(AGL5),MINUTE(AGL5),0)=TIME(HOUR('ANALISE AGENTE'!$H8),MINUTE('ANALISE AGENTE'!$H8),0),TIME(HOUR(AGL5),MINUTE(AGL5),0)=TIME(HOUR('ANALISE AGENTE'!$I8),MINUTE('ANALISE AGENTE'!$I8),0)),2,0))))</f>
        <v>0</v>
      </c>
      <c r="AGM11" s="34">
        <f>IF(OR(TIME(HOUR(AGM5),MINUTE(AGM5),0)=TIME(HOUR('ANALISE AGENTE'!$C8),MINUTE('ANALISE AGENTE'!$C8),0),TIME(HOUR(AGM5),MINUTE(AGM5),0)=TIME(HOUR('ANALISE AGENTE'!$J8),MINUTE('ANALISE AGENTE'!$J8),0)),1,IF(OR(TIME(HOUR(AGM5),MINUTE(AGM5),0)=TIME(HOUR('ANALISE AGENTE'!$D8),MINUTE('ANALISE AGENTE'!$D8),0),TIME(HOUR(AGM5),MINUTE(AGM5),0)=TIME(HOUR('ANALISE AGENTE'!$E8),MINUTE('ANALISE AGENTE'!$E8),0)),2,IF(OR(TIME(HOUR(AGM5),MINUTE(AGM5),0)=TIME(HOUR('ANALISE AGENTE'!$F8),MINUTE('ANALISE AGENTE'!$F8),0),TIME(HOUR(AGM5),MINUTE(AGM5),0)=TIME(HOUR('ANALISE AGENTE'!$G8),MINUTE('ANALISE AGENTE'!$G8),0)),3,IF(OR(TIME(HOUR(AGM5),MINUTE(AGM5),0)=TIME(HOUR('ANALISE AGENTE'!$H8),MINUTE('ANALISE AGENTE'!$H8),0),TIME(HOUR(AGM5),MINUTE(AGM5),0)=TIME(HOUR('ANALISE AGENTE'!$I8),MINUTE('ANALISE AGENTE'!$I8),0)),2,0))))</f>
        <v>0</v>
      </c>
      <c r="AGN11" s="34">
        <f>IF(OR(TIME(HOUR(AGN5),MINUTE(AGN5),0)=TIME(HOUR('ANALISE AGENTE'!$C8),MINUTE('ANALISE AGENTE'!$C8),0),TIME(HOUR(AGN5),MINUTE(AGN5),0)=TIME(HOUR('ANALISE AGENTE'!$J8),MINUTE('ANALISE AGENTE'!$J8),0)),1,IF(OR(TIME(HOUR(AGN5),MINUTE(AGN5),0)=TIME(HOUR('ANALISE AGENTE'!$D8),MINUTE('ANALISE AGENTE'!$D8),0),TIME(HOUR(AGN5),MINUTE(AGN5),0)=TIME(HOUR('ANALISE AGENTE'!$E8),MINUTE('ANALISE AGENTE'!$E8),0)),2,IF(OR(TIME(HOUR(AGN5),MINUTE(AGN5),0)=TIME(HOUR('ANALISE AGENTE'!$F8),MINUTE('ANALISE AGENTE'!$F8),0),TIME(HOUR(AGN5),MINUTE(AGN5),0)=TIME(HOUR('ANALISE AGENTE'!$G8),MINUTE('ANALISE AGENTE'!$G8),0)),3,IF(OR(TIME(HOUR(AGN5),MINUTE(AGN5),0)=TIME(HOUR('ANALISE AGENTE'!$H8),MINUTE('ANALISE AGENTE'!$H8),0),TIME(HOUR(AGN5),MINUTE(AGN5),0)=TIME(HOUR('ANALISE AGENTE'!$I8),MINUTE('ANALISE AGENTE'!$I8),0)),2,0))))</f>
        <v>0</v>
      </c>
      <c r="AGO11" s="34">
        <f>IF(OR(TIME(HOUR(AGO5),MINUTE(AGO5),0)=TIME(HOUR('ANALISE AGENTE'!$C8),MINUTE('ANALISE AGENTE'!$C8),0),TIME(HOUR(AGO5),MINUTE(AGO5),0)=TIME(HOUR('ANALISE AGENTE'!$J8),MINUTE('ANALISE AGENTE'!$J8),0)),1,IF(OR(TIME(HOUR(AGO5),MINUTE(AGO5),0)=TIME(HOUR('ANALISE AGENTE'!$D8),MINUTE('ANALISE AGENTE'!$D8),0),TIME(HOUR(AGO5),MINUTE(AGO5),0)=TIME(HOUR('ANALISE AGENTE'!$E8),MINUTE('ANALISE AGENTE'!$E8),0)),2,IF(OR(TIME(HOUR(AGO5),MINUTE(AGO5),0)=TIME(HOUR('ANALISE AGENTE'!$F8),MINUTE('ANALISE AGENTE'!$F8),0),TIME(HOUR(AGO5),MINUTE(AGO5),0)=TIME(HOUR('ANALISE AGENTE'!$G8),MINUTE('ANALISE AGENTE'!$G8),0)),3,IF(OR(TIME(HOUR(AGO5),MINUTE(AGO5),0)=TIME(HOUR('ANALISE AGENTE'!$H8),MINUTE('ANALISE AGENTE'!$H8),0),TIME(HOUR(AGO5),MINUTE(AGO5),0)=TIME(HOUR('ANALISE AGENTE'!$I8),MINUTE('ANALISE AGENTE'!$I8),0)),2,0))))</f>
        <v>0</v>
      </c>
      <c r="AGP11" s="34">
        <f>IF(OR(TIME(HOUR(AGP5),MINUTE(AGP5),0)=TIME(HOUR('ANALISE AGENTE'!$C8),MINUTE('ANALISE AGENTE'!$C8),0),TIME(HOUR(AGP5),MINUTE(AGP5),0)=TIME(HOUR('ANALISE AGENTE'!$J8),MINUTE('ANALISE AGENTE'!$J8),0)),1,IF(OR(TIME(HOUR(AGP5),MINUTE(AGP5),0)=TIME(HOUR('ANALISE AGENTE'!$D8),MINUTE('ANALISE AGENTE'!$D8),0),TIME(HOUR(AGP5),MINUTE(AGP5),0)=TIME(HOUR('ANALISE AGENTE'!$E8),MINUTE('ANALISE AGENTE'!$E8),0)),2,IF(OR(TIME(HOUR(AGP5),MINUTE(AGP5),0)=TIME(HOUR('ANALISE AGENTE'!$F8),MINUTE('ANALISE AGENTE'!$F8),0),TIME(HOUR(AGP5),MINUTE(AGP5),0)=TIME(HOUR('ANALISE AGENTE'!$G8),MINUTE('ANALISE AGENTE'!$G8),0)),3,IF(OR(TIME(HOUR(AGP5),MINUTE(AGP5),0)=TIME(HOUR('ANALISE AGENTE'!$H8),MINUTE('ANALISE AGENTE'!$H8),0),TIME(HOUR(AGP5),MINUTE(AGP5),0)=TIME(HOUR('ANALISE AGENTE'!$I8),MINUTE('ANALISE AGENTE'!$I8),0)),2,0))))</f>
        <v>0</v>
      </c>
      <c r="AGQ11" s="34">
        <f>IF(OR(TIME(HOUR(AGQ5),MINUTE(AGQ5),0)=TIME(HOUR('ANALISE AGENTE'!$C8),MINUTE('ANALISE AGENTE'!$C8),0),TIME(HOUR(AGQ5),MINUTE(AGQ5),0)=TIME(HOUR('ANALISE AGENTE'!$J8),MINUTE('ANALISE AGENTE'!$J8),0)),1,IF(OR(TIME(HOUR(AGQ5),MINUTE(AGQ5),0)=TIME(HOUR('ANALISE AGENTE'!$D8),MINUTE('ANALISE AGENTE'!$D8),0),TIME(HOUR(AGQ5),MINUTE(AGQ5),0)=TIME(HOUR('ANALISE AGENTE'!$E8),MINUTE('ANALISE AGENTE'!$E8),0)),2,IF(OR(TIME(HOUR(AGQ5),MINUTE(AGQ5),0)=TIME(HOUR('ANALISE AGENTE'!$F8),MINUTE('ANALISE AGENTE'!$F8),0),TIME(HOUR(AGQ5),MINUTE(AGQ5),0)=TIME(HOUR('ANALISE AGENTE'!$G8),MINUTE('ANALISE AGENTE'!$G8),0)),3,IF(OR(TIME(HOUR(AGQ5),MINUTE(AGQ5),0)=TIME(HOUR('ANALISE AGENTE'!$H8),MINUTE('ANALISE AGENTE'!$H8),0),TIME(HOUR(AGQ5),MINUTE(AGQ5),0)=TIME(HOUR('ANALISE AGENTE'!$I8),MINUTE('ANALISE AGENTE'!$I8),0)),2,0))))</f>
        <v>0</v>
      </c>
      <c r="AGR11" s="34">
        <f>IF(OR(TIME(HOUR(AGR5),MINUTE(AGR5),0)=TIME(HOUR('ANALISE AGENTE'!$C8),MINUTE('ANALISE AGENTE'!$C8),0),TIME(HOUR(AGR5),MINUTE(AGR5),0)=TIME(HOUR('ANALISE AGENTE'!$J8),MINUTE('ANALISE AGENTE'!$J8),0)),1,IF(OR(TIME(HOUR(AGR5),MINUTE(AGR5),0)=TIME(HOUR('ANALISE AGENTE'!$D8),MINUTE('ANALISE AGENTE'!$D8),0),TIME(HOUR(AGR5),MINUTE(AGR5),0)=TIME(HOUR('ANALISE AGENTE'!$E8),MINUTE('ANALISE AGENTE'!$E8),0)),2,IF(OR(TIME(HOUR(AGR5),MINUTE(AGR5),0)=TIME(HOUR('ANALISE AGENTE'!$F8),MINUTE('ANALISE AGENTE'!$F8),0),TIME(HOUR(AGR5),MINUTE(AGR5),0)=TIME(HOUR('ANALISE AGENTE'!$G8),MINUTE('ANALISE AGENTE'!$G8),0)),3,IF(OR(TIME(HOUR(AGR5),MINUTE(AGR5),0)=TIME(HOUR('ANALISE AGENTE'!$H8),MINUTE('ANALISE AGENTE'!$H8),0),TIME(HOUR(AGR5),MINUTE(AGR5),0)=TIME(HOUR('ANALISE AGENTE'!$I8),MINUTE('ANALISE AGENTE'!$I8),0)),2,0))))</f>
        <v>0</v>
      </c>
      <c r="AGS11" s="34">
        <f>IF(OR(TIME(HOUR(AGS5),MINUTE(AGS5),0)=TIME(HOUR('ANALISE AGENTE'!$C8),MINUTE('ANALISE AGENTE'!$C8),0),TIME(HOUR(AGS5),MINUTE(AGS5),0)=TIME(HOUR('ANALISE AGENTE'!$J8),MINUTE('ANALISE AGENTE'!$J8),0)),1,IF(OR(TIME(HOUR(AGS5),MINUTE(AGS5),0)=TIME(HOUR('ANALISE AGENTE'!$D8),MINUTE('ANALISE AGENTE'!$D8),0),TIME(HOUR(AGS5),MINUTE(AGS5),0)=TIME(HOUR('ANALISE AGENTE'!$E8),MINUTE('ANALISE AGENTE'!$E8),0)),2,IF(OR(TIME(HOUR(AGS5),MINUTE(AGS5),0)=TIME(HOUR('ANALISE AGENTE'!$F8),MINUTE('ANALISE AGENTE'!$F8),0),TIME(HOUR(AGS5),MINUTE(AGS5),0)=TIME(HOUR('ANALISE AGENTE'!$G8),MINUTE('ANALISE AGENTE'!$G8),0)),3,IF(OR(TIME(HOUR(AGS5),MINUTE(AGS5),0)=TIME(HOUR('ANALISE AGENTE'!$H8),MINUTE('ANALISE AGENTE'!$H8),0),TIME(HOUR(AGS5),MINUTE(AGS5),0)=TIME(HOUR('ANALISE AGENTE'!$I8),MINUTE('ANALISE AGENTE'!$I8),0)),2,0))))</f>
        <v>0</v>
      </c>
      <c r="AGT11" s="34">
        <f>IF(OR(TIME(HOUR(AGT5),MINUTE(AGT5),0)=TIME(HOUR('ANALISE AGENTE'!$C8),MINUTE('ANALISE AGENTE'!$C8),0),TIME(HOUR(AGT5),MINUTE(AGT5),0)=TIME(HOUR('ANALISE AGENTE'!$J8),MINUTE('ANALISE AGENTE'!$J8),0)),1,IF(OR(TIME(HOUR(AGT5),MINUTE(AGT5),0)=TIME(HOUR('ANALISE AGENTE'!$D8),MINUTE('ANALISE AGENTE'!$D8),0),TIME(HOUR(AGT5),MINUTE(AGT5),0)=TIME(HOUR('ANALISE AGENTE'!$E8),MINUTE('ANALISE AGENTE'!$E8),0)),2,IF(OR(TIME(HOUR(AGT5),MINUTE(AGT5),0)=TIME(HOUR('ANALISE AGENTE'!$F8),MINUTE('ANALISE AGENTE'!$F8),0),TIME(HOUR(AGT5),MINUTE(AGT5),0)=TIME(HOUR('ANALISE AGENTE'!$G8),MINUTE('ANALISE AGENTE'!$G8),0)),3,IF(OR(TIME(HOUR(AGT5),MINUTE(AGT5),0)=TIME(HOUR('ANALISE AGENTE'!$H8),MINUTE('ANALISE AGENTE'!$H8),0),TIME(HOUR(AGT5),MINUTE(AGT5),0)=TIME(HOUR('ANALISE AGENTE'!$I8),MINUTE('ANALISE AGENTE'!$I8),0)),2,0))))</f>
        <v>0</v>
      </c>
      <c r="AGU11" s="34">
        <f>IF(OR(TIME(HOUR(AGU5),MINUTE(AGU5),0)=TIME(HOUR('ANALISE AGENTE'!$C8),MINUTE('ANALISE AGENTE'!$C8),0),TIME(HOUR(AGU5),MINUTE(AGU5),0)=TIME(HOUR('ANALISE AGENTE'!$J8),MINUTE('ANALISE AGENTE'!$J8),0)),1,IF(OR(TIME(HOUR(AGU5),MINUTE(AGU5),0)=TIME(HOUR('ANALISE AGENTE'!$D8),MINUTE('ANALISE AGENTE'!$D8),0),TIME(HOUR(AGU5),MINUTE(AGU5),0)=TIME(HOUR('ANALISE AGENTE'!$E8),MINUTE('ANALISE AGENTE'!$E8),0)),2,IF(OR(TIME(HOUR(AGU5),MINUTE(AGU5),0)=TIME(HOUR('ANALISE AGENTE'!$F8),MINUTE('ANALISE AGENTE'!$F8),0),TIME(HOUR(AGU5),MINUTE(AGU5),0)=TIME(HOUR('ANALISE AGENTE'!$G8),MINUTE('ANALISE AGENTE'!$G8),0)),3,IF(OR(TIME(HOUR(AGU5),MINUTE(AGU5),0)=TIME(HOUR('ANALISE AGENTE'!$H8),MINUTE('ANALISE AGENTE'!$H8),0),TIME(HOUR(AGU5),MINUTE(AGU5),0)=TIME(HOUR('ANALISE AGENTE'!$I8),MINUTE('ANALISE AGENTE'!$I8),0)),2,0))))</f>
        <v>0</v>
      </c>
      <c r="AGV11" s="34">
        <f>IF(OR(TIME(HOUR(AGV5),MINUTE(AGV5),0)=TIME(HOUR('ANALISE AGENTE'!$C8),MINUTE('ANALISE AGENTE'!$C8),0),TIME(HOUR(AGV5),MINUTE(AGV5),0)=TIME(HOUR('ANALISE AGENTE'!$J8),MINUTE('ANALISE AGENTE'!$J8),0)),1,IF(OR(TIME(HOUR(AGV5),MINUTE(AGV5),0)=TIME(HOUR('ANALISE AGENTE'!$D8),MINUTE('ANALISE AGENTE'!$D8),0),TIME(HOUR(AGV5),MINUTE(AGV5),0)=TIME(HOUR('ANALISE AGENTE'!$E8),MINUTE('ANALISE AGENTE'!$E8),0)),2,IF(OR(TIME(HOUR(AGV5),MINUTE(AGV5),0)=TIME(HOUR('ANALISE AGENTE'!$F8),MINUTE('ANALISE AGENTE'!$F8),0),TIME(HOUR(AGV5),MINUTE(AGV5),0)=TIME(HOUR('ANALISE AGENTE'!$G8),MINUTE('ANALISE AGENTE'!$G8),0)),3,IF(OR(TIME(HOUR(AGV5),MINUTE(AGV5),0)=TIME(HOUR('ANALISE AGENTE'!$H8),MINUTE('ANALISE AGENTE'!$H8),0),TIME(HOUR(AGV5),MINUTE(AGV5),0)=TIME(HOUR('ANALISE AGENTE'!$I8),MINUTE('ANALISE AGENTE'!$I8),0)),2,0))))</f>
        <v>0</v>
      </c>
      <c r="AGW11" s="34">
        <f>IF(OR(TIME(HOUR(AGW5),MINUTE(AGW5),0)=TIME(HOUR('ANALISE AGENTE'!$C8),MINUTE('ANALISE AGENTE'!$C8),0),TIME(HOUR(AGW5),MINUTE(AGW5),0)=TIME(HOUR('ANALISE AGENTE'!$J8),MINUTE('ANALISE AGENTE'!$J8),0)),1,IF(OR(TIME(HOUR(AGW5),MINUTE(AGW5),0)=TIME(HOUR('ANALISE AGENTE'!$D8),MINUTE('ANALISE AGENTE'!$D8),0),TIME(HOUR(AGW5),MINUTE(AGW5),0)=TIME(HOUR('ANALISE AGENTE'!$E8),MINUTE('ANALISE AGENTE'!$E8),0)),2,IF(OR(TIME(HOUR(AGW5),MINUTE(AGW5),0)=TIME(HOUR('ANALISE AGENTE'!$F8),MINUTE('ANALISE AGENTE'!$F8),0),TIME(HOUR(AGW5),MINUTE(AGW5),0)=TIME(HOUR('ANALISE AGENTE'!$G8),MINUTE('ANALISE AGENTE'!$G8),0)),3,IF(OR(TIME(HOUR(AGW5),MINUTE(AGW5),0)=TIME(HOUR('ANALISE AGENTE'!$H8),MINUTE('ANALISE AGENTE'!$H8),0),TIME(HOUR(AGW5),MINUTE(AGW5),0)=TIME(HOUR('ANALISE AGENTE'!$I8),MINUTE('ANALISE AGENTE'!$I8),0)),2,0))))</f>
        <v>0</v>
      </c>
      <c r="AGX11" s="34">
        <f>IF(OR(TIME(HOUR(AGX5),MINUTE(AGX5),0)=TIME(HOUR('ANALISE AGENTE'!$C8),MINUTE('ANALISE AGENTE'!$C8),0),TIME(HOUR(AGX5),MINUTE(AGX5),0)=TIME(HOUR('ANALISE AGENTE'!$J8),MINUTE('ANALISE AGENTE'!$J8),0)),1,IF(OR(TIME(HOUR(AGX5),MINUTE(AGX5),0)=TIME(HOUR('ANALISE AGENTE'!$D8),MINUTE('ANALISE AGENTE'!$D8),0),TIME(HOUR(AGX5),MINUTE(AGX5),0)=TIME(HOUR('ANALISE AGENTE'!$E8),MINUTE('ANALISE AGENTE'!$E8),0)),2,IF(OR(TIME(HOUR(AGX5),MINUTE(AGX5),0)=TIME(HOUR('ANALISE AGENTE'!$F8),MINUTE('ANALISE AGENTE'!$F8),0),TIME(HOUR(AGX5),MINUTE(AGX5),0)=TIME(HOUR('ANALISE AGENTE'!$G8),MINUTE('ANALISE AGENTE'!$G8),0)),3,IF(OR(TIME(HOUR(AGX5),MINUTE(AGX5),0)=TIME(HOUR('ANALISE AGENTE'!$H8),MINUTE('ANALISE AGENTE'!$H8),0),TIME(HOUR(AGX5),MINUTE(AGX5),0)=TIME(HOUR('ANALISE AGENTE'!$I8),MINUTE('ANALISE AGENTE'!$I8),0)),2,0))))</f>
        <v>0</v>
      </c>
      <c r="AGY11" s="34">
        <f>IF(OR(TIME(HOUR(AGY5),MINUTE(AGY5),0)=TIME(HOUR('ANALISE AGENTE'!$C8),MINUTE('ANALISE AGENTE'!$C8),0),TIME(HOUR(AGY5),MINUTE(AGY5),0)=TIME(HOUR('ANALISE AGENTE'!$J8),MINUTE('ANALISE AGENTE'!$J8),0)),1,IF(OR(TIME(HOUR(AGY5),MINUTE(AGY5),0)=TIME(HOUR('ANALISE AGENTE'!$D8),MINUTE('ANALISE AGENTE'!$D8),0),TIME(HOUR(AGY5),MINUTE(AGY5),0)=TIME(HOUR('ANALISE AGENTE'!$E8),MINUTE('ANALISE AGENTE'!$E8),0)),2,IF(OR(TIME(HOUR(AGY5),MINUTE(AGY5),0)=TIME(HOUR('ANALISE AGENTE'!$F8),MINUTE('ANALISE AGENTE'!$F8),0),TIME(HOUR(AGY5),MINUTE(AGY5),0)=TIME(HOUR('ANALISE AGENTE'!$G8),MINUTE('ANALISE AGENTE'!$G8),0)),3,IF(OR(TIME(HOUR(AGY5),MINUTE(AGY5),0)=TIME(HOUR('ANALISE AGENTE'!$H8),MINUTE('ANALISE AGENTE'!$H8),0),TIME(HOUR(AGY5),MINUTE(AGY5),0)=TIME(HOUR('ANALISE AGENTE'!$I8),MINUTE('ANALISE AGENTE'!$I8),0)),2,0))))</f>
        <v>0</v>
      </c>
      <c r="AGZ11" s="34">
        <f>IF(OR(TIME(HOUR(AGZ5),MINUTE(AGZ5),0)=TIME(HOUR('ANALISE AGENTE'!$C8),MINUTE('ANALISE AGENTE'!$C8),0),TIME(HOUR(AGZ5),MINUTE(AGZ5),0)=TIME(HOUR('ANALISE AGENTE'!$J8),MINUTE('ANALISE AGENTE'!$J8),0)),1,IF(OR(TIME(HOUR(AGZ5),MINUTE(AGZ5),0)=TIME(HOUR('ANALISE AGENTE'!$D8),MINUTE('ANALISE AGENTE'!$D8),0),TIME(HOUR(AGZ5),MINUTE(AGZ5),0)=TIME(HOUR('ANALISE AGENTE'!$E8),MINUTE('ANALISE AGENTE'!$E8),0)),2,IF(OR(TIME(HOUR(AGZ5),MINUTE(AGZ5),0)=TIME(HOUR('ANALISE AGENTE'!$F8),MINUTE('ANALISE AGENTE'!$F8),0),TIME(HOUR(AGZ5),MINUTE(AGZ5),0)=TIME(HOUR('ANALISE AGENTE'!$G8),MINUTE('ANALISE AGENTE'!$G8),0)),3,IF(OR(TIME(HOUR(AGZ5),MINUTE(AGZ5),0)=TIME(HOUR('ANALISE AGENTE'!$H8),MINUTE('ANALISE AGENTE'!$H8),0),TIME(HOUR(AGZ5),MINUTE(AGZ5),0)=TIME(HOUR('ANALISE AGENTE'!$I8),MINUTE('ANALISE AGENTE'!$I8),0)),2,0))))</f>
        <v>0</v>
      </c>
      <c r="AHA11" s="34">
        <f>IF(OR(TIME(HOUR(AHA5),MINUTE(AHA5),0)=TIME(HOUR('ANALISE AGENTE'!$C8),MINUTE('ANALISE AGENTE'!$C8),0),TIME(HOUR(AHA5),MINUTE(AHA5),0)=TIME(HOUR('ANALISE AGENTE'!$J8),MINUTE('ANALISE AGENTE'!$J8),0)),1,IF(OR(TIME(HOUR(AHA5),MINUTE(AHA5),0)=TIME(HOUR('ANALISE AGENTE'!$D8),MINUTE('ANALISE AGENTE'!$D8),0),TIME(HOUR(AHA5),MINUTE(AHA5),0)=TIME(HOUR('ANALISE AGENTE'!$E8),MINUTE('ANALISE AGENTE'!$E8),0)),2,IF(OR(TIME(HOUR(AHA5),MINUTE(AHA5),0)=TIME(HOUR('ANALISE AGENTE'!$F8),MINUTE('ANALISE AGENTE'!$F8),0),TIME(HOUR(AHA5),MINUTE(AHA5),0)=TIME(HOUR('ANALISE AGENTE'!$G8),MINUTE('ANALISE AGENTE'!$G8),0)),3,IF(OR(TIME(HOUR(AHA5),MINUTE(AHA5),0)=TIME(HOUR('ANALISE AGENTE'!$H8),MINUTE('ANALISE AGENTE'!$H8),0),TIME(HOUR(AHA5),MINUTE(AHA5),0)=TIME(HOUR('ANALISE AGENTE'!$I8),MINUTE('ANALISE AGENTE'!$I8),0)),2,0))))</f>
        <v>0</v>
      </c>
      <c r="AHB11" s="34">
        <f>IF(OR(TIME(HOUR(AHB5),MINUTE(AHB5),0)=TIME(HOUR('ANALISE AGENTE'!$C8),MINUTE('ANALISE AGENTE'!$C8),0),TIME(HOUR(AHB5),MINUTE(AHB5),0)=TIME(HOUR('ANALISE AGENTE'!$J8),MINUTE('ANALISE AGENTE'!$J8),0)),1,IF(OR(TIME(HOUR(AHB5),MINUTE(AHB5),0)=TIME(HOUR('ANALISE AGENTE'!$D8),MINUTE('ANALISE AGENTE'!$D8),0),TIME(HOUR(AHB5),MINUTE(AHB5),0)=TIME(HOUR('ANALISE AGENTE'!$E8),MINUTE('ANALISE AGENTE'!$E8),0)),2,IF(OR(TIME(HOUR(AHB5),MINUTE(AHB5),0)=TIME(HOUR('ANALISE AGENTE'!$F8),MINUTE('ANALISE AGENTE'!$F8),0),TIME(HOUR(AHB5),MINUTE(AHB5),0)=TIME(HOUR('ANALISE AGENTE'!$G8),MINUTE('ANALISE AGENTE'!$G8),0)),3,IF(OR(TIME(HOUR(AHB5),MINUTE(AHB5),0)=TIME(HOUR('ANALISE AGENTE'!$H8),MINUTE('ANALISE AGENTE'!$H8),0),TIME(HOUR(AHB5),MINUTE(AHB5),0)=TIME(HOUR('ANALISE AGENTE'!$I8),MINUTE('ANALISE AGENTE'!$I8),0)),2,0))))</f>
        <v>0</v>
      </c>
      <c r="AHC11" s="34">
        <f>IF(OR(TIME(HOUR(AHC5),MINUTE(AHC5),0)=TIME(HOUR('ANALISE AGENTE'!$C8),MINUTE('ANALISE AGENTE'!$C8),0),TIME(HOUR(AHC5),MINUTE(AHC5),0)=TIME(HOUR('ANALISE AGENTE'!$J8),MINUTE('ANALISE AGENTE'!$J8),0)),1,IF(OR(TIME(HOUR(AHC5),MINUTE(AHC5),0)=TIME(HOUR('ANALISE AGENTE'!$D8),MINUTE('ANALISE AGENTE'!$D8),0),TIME(HOUR(AHC5),MINUTE(AHC5),0)=TIME(HOUR('ANALISE AGENTE'!$E8),MINUTE('ANALISE AGENTE'!$E8),0)),2,IF(OR(TIME(HOUR(AHC5),MINUTE(AHC5),0)=TIME(HOUR('ANALISE AGENTE'!$F8),MINUTE('ANALISE AGENTE'!$F8),0),TIME(HOUR(AHC5),MINUTE(AHC5),0)=TIME(HOUR('ANALISE AGENTE'!$G8),MINUTE('ANALISE AGENTE'!$G8),0)),3,IF(OR(TIME(HOUR(AHC5),MINUTE(AHC5),0)=TIME(HOUR('ANALISE AGENTE'!$H8),MINUTE('ANALISE AGENTE'!$H8),0),TIME(HOUR(AHC5),MINUTE(AHC5),0)=TIME(HOUR('ANALISE AGENTE'!$I8),MINUTE('ANALISE AGENTE'!$I8),0)),2,0))))</f>
        <v>0</v>
      </c>
      <c r="AHD11" s="34">
        <f>IF(OR(TIME(HOUR(AHD5),MINUTE(AHD5),0)=TIME(HOUR('ANALISE AGENTE'!$C8),MINUTE('ANALISE AGENTE'!$C8),0),TIME(HOUR(AHD5),MINUTE(AHD5),0)=TIME(HOUR('ANALISE AGENTE'!$J8),MINUTE('ANALISE AGENTE'!$J8),0)),1,IF(OR(TIME(HOUR(AHD5),MINUTE(AHD5),0)=TIME(HOUR('ANALISE AGENTE'!$D8),MINUTE('ANALISE AGENTE'!$D8),0),TIME(HOUR(AHD5),MINUTE(AHD5),0)=TIME(HOUR('ANALISE AGENTE'!$E8),MINUTE('ANALISE AGENTE'!$E8),0)),2,IF(OR(TIME(HOUR(AHD5),MINUTE(AHD5),0)=TIME(HOUR('ANALISE AGENTE'!$F8),MINUTE('ANALISE AGENTE'!$F8),0),TIME(HOUR(AHD5),MINUTE(AHD5),0)=TIME(HOUR('ANALISE AGENTE'!$G8),MINUTE('ANALISE AGENTE'!$G8),0)),3,IF(OR(TIME(HOUR(AHD5),MINUTE(AHD5),0)=TIME(HOUR('ANALISE AGENTE'!$H8),MINUTE('ANALISE AGENTE'!$H8),0),TIME(HOUR(AHD5),MINUTE(AHD5),0)=TIME(HOUR('ANALISE AGENTE'!$I8),MINUTE('ANALISE AGENTE'!$I8),0)),2,0))))</f>
        <v>0</v>
      </c>
      <c r="AHE11" s="34">
        <f>IF(OR(TIME(HOUR(AHE5),MINUTE(AHE5),0)=TIME(HOUR('ANALISE AGENTE'!$C8),MINUTE('ANALISE AGENTE'!$C8),0),TIME(HOUR(AHE5),MINUTE(AHE5),0)=TIME(HOUR('ANALISE AGENTE'!$J8),MINUTE('ANALISE AGENTE'!$J8),0)),1,IF(OR(TIME(HOUR(AHE5),MINUTE(AHE5),0)=TIME(HOUR('ANALISE AGENTE'!$D8),MINUTE('ANALISE AGENTE'!$D8),0),TIME(HOUR(AHE5),MINUTE(AHE5),0)=TIME(HOUR('ANALISE AGENTE'!$E8),MINUTE('ANALISE AGENTE'!$E8),0)),2,IF(OR(TIME(HOUR(AHE5),MINUTE(AHE5),0)=TIME(HOUR('ANALISE AGENTE'!$F8),MINUTE('ANALISE AGENTE'!$F8),0),TIME(HOUR(AHE5),MINUTE(AHE5),0)=TIME(HOUR('ANALISE AGENTE'!$G8),MINUTE('ANALISE AGENTE'!$G8),0)),3,IF(OR(TIME(HOUR(AHE5),MINUTE(AHE5),0)=TIME(HOUR('ANALISE AGENTE'!$H8),MINUTE('ANALISE AGENTE'!$H8),0),TIME(HOUR(AHE5),MINUTE(AHE5),0)=TIME(HOUR('ANALISE AGENTE'!$I8),MINUTE('ANALISE AGENTE'!$I8),0)),2,0))))</f>
        <v>0</v>
      </c>
      <c r="AHF11" s="34">
        <f>IF(OR(TIME(HOUR(AHF5),MINUTE(AHF5),0)=TIME(HOUR('ANALISE AGENTE'!$C8),MINUTE('ANALISE AGENTE'!$C8),0),TIME(HOUR(AHF5),MINUTE(AHF5),0)=TIME(HOUR('ANALISE AGENTE'!$J8),MINUTE('ANALISE AGENTE'!$J8),0)),1,IF(OR(TIME(HOUR(AHF5),MINUTE(AHF5),0)=TIME(HOUR('ANALISE AGENTE'!$D8),MINUTE('ANALISE AGENTE'!$D8),0),TIME(HOUR(AHF5),MINUTE(AHF5),0)=TIME(HOUR('ANALISE AGENTE'!$E8),MINUTE('ANALISE AGENTE'!$E8),0)),2,IF(OR(TIME(HOUR(AHF5),MINUTE(AHF5),0)=TIME(HOUR('ANALISE AGENTE'!$F8),MINUTE('ANALISE AGENTE'!$F8),0),TIME(HOUR(AHF5),MINUTE(AHF5),0)=TIME(HOUR('ANALISE AGENTE'!$G8),MINUTE('ANALISE AGENTE'!$G8),0)),3,IF(OR(TIME(HOUR(AHF5),MINUTE(AHF5),0)=TIME(HOUR('ANALISE AGENTE'!$H8),MINUTE('ANALISE AGENTE'!$H8),0),TIME(HOUR(AHF5),MINUTE(AHF5),0)=TIME(HOUR('ANALISE AGENTE'!$I8),MINUTE('ANALISE AGENTE'!$I8),0)),2,0))))</f>
        <v>0</v>
      </c>
      <c r="AHG11" s="34">
        <f>IF(OR(TIME(HOUR(AHG5),MINUTE(AHG5),0)=TIME(HOUR('ANALISE AGENTE'!$C8),MINUTE('ANALISE AGENTE'!$C8),0),TIME(HOUR(AHG5),MINUTE(AHG5),0)=TIME(HOUR('ANALISE AGENTE'!$J8),MINUTE('ANALISE AGENTE'!$J8),0)),1,IF(OR(TIME(HOUR(AHG5),MINUTE(AHG5),0)=TIME(HOUR('ANALISE AGENTE'!$D8),MINUTE('ANALISE AGENTE'!$D8),0),TIME(HOUR(AHG5),MINUTE(AHG5),0)=TIME(HOUR('ANALISE AGENTE'!$E8),MINUTE('ANALISE AGENTE'!$E8),0)),2,IF(OR(TIME(HOUR(AHG5),MINUTE(AHG5),0)=TIME(HOUR('ANALISE AGENTE'!$F8),MINUTE('ANALISE AGENTE'!$F8),0),TIME(HOUR(AHG5),MINUTE(AHG5),0)=TIME(HOUR('ANALISE AGENTE'!$G8),MINUTE('ANALISE AGENTE'!$G8),0)),3,IF(OR(TIME(HOUR(AHG5),MINUTE(AHG5),0)=TIME(HOUR('ANALISE AGENTE'!$H8),MINUTE('ANALISE AGENTE'!$H8),0),TIME(HOUR(AHG5),MINUTE(AHG5),0)=TIME(HOUR('ANALISE AGENTE'!$I8),MINUTE('ANALISE AGENTE'!$I8),0)),2,0))))</f>
        <v>0</v>
      </c>
      <c r="AHH11" s="34">
        <f>IF(OR(TIME(HOUR(AHH5),MINUTE(AHH5),0)=TIME(HOUR('ANALISE AGENTE'!$C8),MINUTE('ANALISE AGENTE'!$C8),0),TIME(HOUR(AHH5),MINUTE(AHH5),0)=TIME(HOUR('ANALISE AGENTE'!$J8),MINUTE('ANALISE AGENTE'!$J8),0)),1,IF(OR(TIME(HOUR(AHH5),MINUTE(AHH5),0)=TIME(HOUR('ANALISE AGENTE'!$D8),MINUTE('ANALISE AGENTE'!$D8),0),TIME(HOUR(AHH5),MINUTE(AHH5),0)=TIME(HOUR('ANALISE AGENTE'!$E8),MINUTE('ANALISE AGENTE'!$E8),0)),2,IF(OR(TIME(HOUR(AHH5),MINUTE(AHH5),0)=TIME(HOUR('ANALISE AGENTE'!$F8),MINUTE('ANALISE AGENTE'!$F8),0),TIME(HOUR(AHH5),MINUTE(AHH5),0)=TIME(HOUR('ANALISE AGENTE'!$G8),MINUTE('ANALISE AGENTE'!$G8),0)),3,IF(OR(TIME(HOUR(AHH5),MINUTE(AHH5),0)=TIME(HOUR('ANALISE AGENTE'!$H8),MINUTE('ANALISE AGENTE'!$H8),0),TIME(HOUR(AHH5),MINUTE(AHH5),0)=TIME(HOUR('ANALISE AGENTE'!$I8),MINUTE('ANALISE AGENTE'!$I8),0)),2,0))))</f>
        <v>0</v>
      </c>
      <c r="AHI11" s="34">
        <f>IF(OR(TIME(HOUR(AHI5),MINUTE(AHI5),0)=TIME(HOUR('ANALISE AGENTE'!$C8),MINUTE('ANALISE AGENTE'!$C8),0),TIME(HOUR(AHI5),MINUTE(AHI5),0)=TIME(HOUR('ANALISE AGENTE'!$J8),MINUTE('ANALISE AGENTE'!$J8),0)),1,IF(OR(TIME(HOUR(AHI5),MINUTE(AHI5),0)=TIME(HOUR('ANALISE AGENTE'!$D8),MINUTE('ANALISE AGENTE'!$D8),0),TIME(HOUR(AHI5),MINUTE(AHI5),0)=TIME(HOUR('ANALISE AGENTE'!$E8),MINUTE('ANALISE AGENTE'!$E8),0)),2,IF(OR(TIME(HOUR(AHI5),MINUTE(AHI5),0)=TIME(HOUR('ANALISE AGENTE'!$F8),MINUTE('ANALISE AGENTE'!$F8),0),TIME(HOUR(AHI5),MINUTE(AHI5),0)=TIME(HOUR('ANALISE AGENTE'!$G8),MINUTE('ANALISE AGENTE'!$G8),0)),3,IF(OR(TIME(HOUR(AHI5),MINUTE(AHI5),0)=TIME(HOUR('ANALISE AGENTE'!$H8),MINUTE('ANALISE AGENTE'!$H8),0),TIME(HOUR(AHI5),MINUTE(AHI5),0)=TIME(HOUR('ANALISE AGENTE'!$I8),MINUTE('ANALISE AGENTE'!$I8),0)),2,0))))</f>
        <v>0</v>
      </c>
      <c r="AHJ11" s="34">
        <f>IF(OR(TIME(HOUR(AHJ5),MINUTE(AHJ5),0)=TIME(HOUR('ANALISE AGENTE'!$C8),MINUTE('ANALISE AGENTE'!$C8),0),TIME(HOUR(AHJ5),MINUTE(AHJ5),0)=TIME(HOUR('ANALISE AGENTE'!$J8),MINUTE('ANALISE AGENTE'!$J8),0)),1,IF(OR(TIME(HOUR(AHJ5),MINUTE(AHJ5),0)=TIME(HOUR('ANALISE AGENTE'!$D8),MINUTE('ANALISE AGENTE'!$D8),0),TIME(HOUR(AHJ5),MINUTE(AHJ5),0)=TIME(HOUR('ANALISE AGENTE'!$E8),MINUTE('ANALISE AGENTE'!$E8),0)),2,IF(OR(TIME(HOUR(AHJ5),MINUTE(AHJ5),0)=TIME(HOUR('ANALISE AGENTE'!$F8),MINUTE('ANALISE AGENTE'!$F8),0),TIME(HOUR(AHJ5),MINUTE(AHJ5),0)=TIME(HOUR('ANALISE AGENTE'!$G8),MINUTE('ANALISE AGENTE'!$G8),0)),3,IF(OR(TIME(HOUR(AHJ5),MINUTE(AHJ5),0)=TIME(HOUR('ANALISE AGENTE'!$H8),MINUTE('ANALISE AGENTE'!$H8),0),TIME(HOUR(AHJ5),MINUTE(AHJ5),0)=TIME(HOUR('ANALISE AGENTE'!$I8),MINUTE('ANALISE AGENTE'!$I8),0)),2,0))))</f>
        <v>0</v>
      </c>
      <c r="AHK11" s="34">
        <f>IF(OR(TIME(HOUR(AHK5),MINUTE(AHK5),0)=TIME(HOUR('ANALISE AGENTE'!$C8),MINUTE('ANALISE AGENTE'!$C8),0),TIME(HOUR(AHK5),MINUTE(AHK5),0)=TIME(HOUR('ANALISE AGENTE'!$J8),MINUTE('ANALISE AGENTE'!$J8),0)),1,IF(OR(TIME(HOUR(AHK5),MINUTE(AHK5),0)=TIME(HOUR('ANALISE AGENTE'!$D8),MINUTE('ANALISE AGENTE'!$D8),0),TIME(HOUR(AHK5),MINUTE(AHK5),0)=TIME(HOUR('ANALISE AGENTE'!$E8),MINUTE('ANALISE AGENTE'!$E8),0)),2,IF(OR(TIME(HOUR(AHK5),MINUTE(AHK5),0)=TIME(HOUR('ANALISE AGENTE'!$F8),MINUTE('ANALISE AGENTE'!$F8),0),TIME(HOUR(AHK5),MINUTE(AHK5),0)=TIME(HOUR('ANALISE AGENTE'!$G8),MINUTE('ANALISE AGENTE'!$G8),0)),3,IF(OR(TIME(HOUR(AHK5),MINUTE(AHK5),0)=TIME(HOUR('ANALISE AGENTE'!$H8),MINUTE('ANALISE AGENTE'!$H8),0),TIME(HOUR(AHK5),MINUTE(AHK5),0)=TIME(HOUR('ANALISE AGENTE'!$I8),MINUTE('ANALISE AGENTE'!$I8),0)),2,0))))</f>
        <v>0</v>
      </c>
      <c r="AHL11" s="34">
        <f>IF(OR(TIME(HOUR(AHL5),MINUTE(AHL5),0)=TIME(HOUR('ANALISE AGENTE'!$C8),MINUTE('ANALISE AGENTE'!$C8),0),TIME(HOUR(AHL5),MINUTE(AHL5),0)=TIME(HOUR('ANALISE AGENTE'!$J8),MINUTE('ANALISE AGENTE'!$J8),0)),1,IF(OR(TIME(HOUR(AHL5),MINUTE(AHL5),0)=TIME(HOUR('ANALISE AGENTE'!$D8),MINUTE('ANALISE AGENTE'!$D8),0),TIME(HOUR(AHL5),MINUTE(AHL5),0)=TIME(HOUR('ANALISE AGENTE'!$E8),MINUTE('ANALISE AGENTE'!$E8),0)),2,IF(OR(TIME(HOUR(AHL5),MINUTE(AHL5),0)=TIME(HOUR('ANALISE AGENTE'!$F8),MINUTE('ANALISE AGENTE'!$F8),0),TIME(HOUR(AHL5),MINUTE(AHL5),0)=TIME(HOUR('ANALISE AGENTE'!$G8),MINUTE('ANALISE AGENTE'!$G8),0)),3,IF(OR(TIME(HOUR(AHL5),MINUTE(AHL5),0)=TIME(HOUR('ANALISE AGENTE'!$H8),MINUTE('ANALISE AGENTE'!$H8),0),TIME(HOUR(AHL5),MINUTE(AHL5),0)=TIME(HOUR('ANALISE AGENTE'!$I8),MINUTE('ANALISE AGENTE'!$I8),0)),2,0))))</f>
        <v>0</v>
      </c>
      <c r="AHM11" s="34">
        <f>IF(OR(TIME(HOUR(AHM5),MINUTE(AHM5),0)=TIME(HOUR('ANALISE AGENTE'!$C8),MINUTE('ANALISE AGENTE'!$C8),0),TIME(HOUR(AHM5),MINUTE(AHM5),0)=TIME(HOUR('ANALISE AGENTE'!$J8),MINUTE('ANALISE AGENTE'!$J8),0)),1,IF(OR(TIME(HOUR(AHM5),MINUTE(AHM5),0)=TIME(HOUR('ANALISE AGENTE'!$D8),MINUTE('ANALISE AGENTE'!$D8),0),TIME(HOUR(AHM5),MINUTE(AHM5),0)=TIME(HOUR('ANALISE AGENTE'!$E8),MINUTE('ANALISE AGENTE'!$E8),0)),2,IF(OR(TIME(HOUR(AHM5),MINUTE(AHM5),0)=TIME(HOUR('ANALISE AGENTE'!$F8),MINUTE('ANALISE AGENTE'!$F8),0),TIME(HOUR(AHM5),MINUTE(AHM5),0)=TIME(HOUR('ANALISE AGENTE'!$G8),MINUTE('ANALISE AGENTE'!$G8),0)),3,IF(OR(TIME(HOUR(AHM5),MINUTE(AHM5),0)=TIME(HOUR('ANALISE AGENTE'!$H8),MINUTE('ANALISE AGENTE'!$H8),0),TIME(HOUR(AHM5),MINUTE(AHM5),0)=TIME(HOUR('ANALISE AGENTE'!$I8),MINUTE('ANALISE AGENTE'!$I8),0)),2,0))))</f>
        <v>0</v>
      </c>
      <c r="AHN11" s="34">
        <f>IF(OR(TIME(HOUR(AHN5),MINUTE(AHN5),0)=TIME(HOUR('ANALISE AGENTE'!$C8),MINUTE('ANALISE AGENTE'!$C8),0),TIME(HOUR(AHN5),MINUTE(AHN5),0)=TIME(HOUR('ANALISE AGENTE'!$J8),MINUTE('ANALISE AGENTE'!$J8),0)),1,IF(OR(TIME(HOUR(AHN5),MINUTE(AHN5),0)=TIME(HOUR('ANALISE AGENTE'!$D8),MINUTE('ANALISE AGENTE'!$D8),0),TIME(HOUR(AHN5),MINUTE(AHN5),0)=TIME(HOUR('ANALISE AGENTE'!$E8),MINUTE('ANALISE AGENTE'!$E8),0)),2,IF(OR(TIME(HOUR(AHN5),MINUTE(AHN5),0)=TIME(HOUR('ANALISE AGENTE'!$F8),MINUTE('ANALISE AGENTE'!$F8),0),TIME(HOUR(AHN5),MINUTE(AHN5),0)=TIME(HOUR('ANALISE AGENTE'!$G8),MINUTE('ANALISE AGENTE'!$G8),0)),3,IF(OR(TIME(HOUR(AHN5),MINUTE(AHN5),0)=TIME(HOUR('ANALISE AGENTE'!$H8),MINUTE('ANALISE AGENTE'!$H8),0),TIME(HOUR(AHN5),MINUTE(AHN5),0)=TIME(HOUR('ANALISE AGENTE'!$I8),MINUTE('ANALISE AGENTE'!$I8),0)),2,0))))</f>
        <v>0</v>
      </c>
      <c r="AHO11" s="34">
        <f>IF(OR(TIME(HOUR(AHO5),MINUTE(AHO5),0)=TIME(HOUR('ANALISE AGENTE'!$C8),MINUTE('ANALISE AGENTE'!$C8),0),TIME(HOUR(AHO5),MINUTE(AHO5),0)=TIME(HOUR('ANALISE AGENTE'!$J8),MINUTE('ANALISE AGENTE'!$J8),0)),1,IF(OR(TIME(HOUR(AHO5),MINUTE(AHO5),0)=TIME(HOUR('ANALISE AGENTE'!$D8),MINUTE('ANALISE AGENTE'!$D8),0),TIME(HOUR(AHO5),MINUTE(AHO5),0)=TIME(HOUR('ANALISE AGENTE'!$E8),MINUTE('ANALISE AGENTE'!$E8),0)),2,IF(OR(TIME(HOUR(AHO5),MINUTE(AHO5),0)=TIME(HOUR('ANALISE AGENTE'!$F8),MINUTE('ANALISE AGENTE'!$F8),0),TIME(HOUR(AHO5),MINUTE(AHO5),0)=TIME(HOUR('ANALISE AGENTE'!$G8),MINUTE('ANALISE AGENTE'!$G8),0)),3,IF(OR(TIME(HOUR(AHO5),MINUTE(AHO5),0)=TIME(HOUR('ANALISE AGENTE'!$H8),MINUTE('ANALISE AGENTE'!$H8),0),TIME(HOUR(AHO5),MINUTE(AHO5),0)=TIME(HOUR('ANALISE AGENTE'!$I8),MINUTE('ANALISE AGENTE'!$I8),0)),2,0))))</f>
        <v>0</v>
      </c>
      <c r="AHP11" s="34">
        <f>IF(OR(TIME(HOUR(AHP5),MINUTE(AHP5),0)=TIME(HOUR('ANALISE AGENTE'!$C8),MINUTE('ANALISE AGENTE'!$C8),0),TIME(HOUR(AHP5),MINUTE(AHP5),0)=TIME(HOUR('ANALISE AGENTE'!$J8),MINUTE('ANALISE AGENTE'!$J8),0)),1,IF(OR(TIME(HOUR(AHP5),MINUTE(AHP5),0)=TIME(HOUR('ANALISE AGENTE'!$D8),MINUTE('ANALISE AGENTE'!$D8),0),TIME(HOUR(AHP5),MINUTE(AHP5),0)=TIME(HOUR('ANALISE AGENTE'!$E8),MINUTE('ANALISE AGENTE'!$E8),0)),2,IF(OR(TIME(HOUR(AHP5),MINUTE(AHP5),0)=TIME(HOUR('ANALISE AGENTE'!$F8),MINUTE('ANALISE AGENTE'!$F8),0),TIME(HOUR(AHP5),MINUTE(AHP5),0)=TIME(HOUR('ANALISE AGENTE'!$G8),MINUTE('ANALISE AGENTE'!$G8),0)),3,IF(OR(TIME(HOUR(AHP5),MINUTE(AHP5),0)=TIME(HOUR('ANALISE AGENTE'!$H8),MINUTE('ANALISE AGENTE'!$H8),0),TIME(HOUR(AHP5),MINUTE(AHP5),0)=TIME(HOUR('ANALISE AGENTE'!$I8),MINUTE('ANALISE AGENTE'!$I8),0)),2,0))))</f>
        <v>0</v>
      </c>
      <c r="AHQ11" s="34">
        <f>IF(OR(TIME(HOUR(AHQ5),MINUTE(AHQ5),0)=TIME(HOUR('ANALISE AGENTE'!$C8),MINUTE('ANALISE AGENTE'!$C8),0),TIME(HOUR(AHQ5),MINUTE(AHQ5),0)=TIME(HOUR('ANALISE AGENTE'!$J8),MINUTE('ANALISE AGENTE'!$J8),0)),1,IF(OR(TIME(HOUR(AHQ5),MINUTE(AHQ5),0)=TIME(HOUR('ANALISE AGENTE'!$D8),MINUTE('ANALISE AGENTE'!$D8),0),TIME(HOUR(AHQ5),MINUTE(AHQ5),0)=TIME(HOUR('ANALISE AGENTE'!$E8),MINUTE('ANALISE AGENTE'!$E8),0)),2,IF(OR(TIME(HOUR(AHQ5),MINUTE(AHQ5),0)=TIME(HOUR('ANALISE AGENTE'!$F8),MINUTE('ANALISE AGENTE'!$F8),0),TIME(HOUR(AHQ5),MINUTE(AHQ5),0)=TIME(HOUR('ANALISE AGENTE'!$G8),MINUTE('ANALISE AGENTE'!$G8),0)),3,IF(OR(TIME(HOUR(AHQ5),MINUTE(AHQ5),0)=TIME(HOUR('ANALISE AGENTE'!$H8),MINUTE('ANALISE AGENTE'!$H8),0),TIME(HOUR(AHQ5),MINUTE(AHQ5),0)=TIME(HOUR('ANALISE AGENTE'!$I8),MINUTE('ANALISE AGENTE'!$I8),0)),2,0))))</f>
        <v>0</v>
      </c>
      <c r="AHR11" s="34">
        <f>IF(OR(TIME(HOUR(AHR5),MINUTE(AHR5),0)=TIME(HOUR('ANALISE AGENTE'!$C8),MINUTE('ANALISE AGENTE'!$C8),0),TIME(HOUR(AHR5),MINUTE(AHR5),0)=TIME(HOUR('ANALISE AGENTE'!$J8),MINUTE('ANALISE AGENTE'!$J8),0)),1,IF(OR(TIME(HOUR(AHR5),MINUTE(AHR5),0)=TIME(HOUR('ANALISE AGENTE'!$D8),MINUTE('ANALISE AGENTE'!$D8),0),TIME(HOUR(AHR5),MINUTE(AHR5),0)=TIME(HOUR('ANALISE AGENTE'!$E8),MINUTE('ANALISE AGENTE'!$E8),0)),2,IF(OR(TIME(HOUR(AHR5),MINUTE(AHR5),0)=TIME(HOUR('ANALISE AGENTE'!$F8),MINUTE('ANALISE AGENTE'!$F8),0),TIME(HOUR(AHR5),MINUTE(AHR5),0)=TIME(HOUR('ANALISE AGENTE'!$G8),MINUTE('ANALISE AGENTE'!$G8),0)),3,IF(OR(TIME(HOUR(AHR5),MINUTE(AHR5),0)=TIME(HOUR('ANALISE AGENTE'!$H8),MINUTE('ANALISE AGENTE'!$H8),0),TIME(HOUR(AHR5),MINUTE(AHR5),0)=TIME(HOUR('ANALISE AGENTE'!$I8),MINUTE('ANALISE AGENTE'!$I8),0)),2,0))))</f>
        <v>0</v>
      </c>
      <c r="AHS11" s="34">
        <f>IF(OR(TIME(HOUR(AHS5),MINUTE(AHS5),0)=TIME(HOUR('ANALISE AGENTE'!$C8),MINUTE('ANALISE AGENTE'!$C8),0),TIME(HOUR(AHS5),MINUTE(AHS5),0)=TIME(HOUR('ANALISE AGENTE'!$J8),MINUTE('ANALISE AGENTE'!$J8),0)),1,IF(OR(TIME(HOUR(AHS5),MINUTE(AHS5),0)=TIME(HOUR('ANALISE AGENTE'!$D8),MINUTE('ANALISE AGENTE'!$D8),0),TIME(HOUR(AHS5),MINUTE(AHS5),0)=TIME(HOUR('ANALISE AGENTE'!$E8),MINUTE('ANALISE AGENTE'!$E8),0)),2,IF(OR(TIME(HOUR(AHS5),MINUTE(AHS5),0)=TIME(HOUR('ANALISE AGENTE'!$F8),MINUTE('ANALISE AGENTE'!$F8),0),TIME(HOUR(AHS5),MINUTE(AHS5),0)=TIME(HOUR('ANALISE AGENTE'!$G8),MINUTE('ANALISE AGENTE'!$G8),0)),3,IF(OR(TIME(HOUR(AHS5),MINUTE(AHS5),0)=TIME(HOUR('ANALISE AGENTE'!$H8),MINUTE('ANALISE AGENTE'!$H8),0),TIME(HOUR(AHS5),MINUTE(AHS5),0)=TIME(HOUR('ANALISE AGENTE'!$I8),MINUTE('ANALISE AGENTE'!$I8),0)),2,0))))</f>
        <v>0</v>
      </c>
      <c r="AHT11" s="34">
        <f>IF(OR(TIME(HOUR(AHT5),MINUTE(AHT5),0)=TIME(HOUR('ANALISE AGENTE'!$C8),MINUTE('ANALISE AGENTE'!$C8),0),TIME(HOUR(AHT5),MINUTE(AHT5),0)=TIME(HOUR('ANALISE AGENTE'!$J8),MINUTE('ANALISE AGENTE'!$J8),0)),1,IF(OR(TIME(HOUR(AHT5),MINUTE(AHT5),0)=TIME(HOUR('ANALISE AGENTE'!$D8),MINUTE('ANALISE AGENTE'!$D8),0),TIME(HOUR(AHT5),MINUTE(AHT5),0)=TIME(HOUR('ANALISE AGENTE'!$E8),MINUTE('ANALISE AGENTE'!$E8),0)),2,IF(OR(TIME(HOUR(AHT5),MINUTE(AHT5),0)=TIME(HOUR('ANALISE AGENTE'!$F8),MINUTE('ANALISE AGENTE'!$F8),0),TIME(HOUR(AHT5),MINUTE(AHT5),0)=TIME(HOUR('ANALISE AGENTE'!$G8),MINUTE('ANALISE AGENTE'!$G8),0)),3,IF(OR(TIME(HOUR(AHT5),MINUTE(AHT5),0)=TIME(HOUR('ANALISE AGENTE'!$H8),MINUTE('ANALISE AGENTE'!$H8),0),TIME(HOUR(AHT5),MINUTE(AHT5),0)=TIME(HOUR('ANALISE AGENTE'!$I8),MINUTE('ANALISE AGENTE'!$I8),0)),2,0))))</f>
        <v>0</v>
      </c>
      <c r="AHU11" s="34">
        <f>IF(OR(TIME(HOUR(AHU5),MINUTE(AHU5),0)=TIME(HOUR('ANALISE AGENTE'!$C8),MINUTE('ANALISE AGENTE'!$C8),0),TIME(HOUR(AHU5),MINUTE(AHU5),0)=TIME(HOUR('ANALISE AGENTE'!$J8),MINUTE('ANALISE AGENTE'!$J8),0)),1,IF(OR(TIME(HOUR(AHU5),MINUTE(AHU5),0)=TIME(HOUR('ANALISE AGENTE'!$D8),MINUTE('ANALISE AGENTE'!$D8),0),TIME(HOUR(AHU5),MINUTE(AHU5),0)=TIME(HOUR('ANALISE AGENTE'!$E8),MINUTE('ANALISE AGENTE'!$E8),0)),2,IF(OR(TIME(HOUR(AHU5),MINUTE(AHU5),0)=TIME(HOUR('ANALISE AGENTE'!$F8),MINUTE('ANALISE AGENTE'!$F8),0),TIME(HOUR(AHU5),MINUTE(AHU5),0)=TIME(HOUR('ANALISE AGENTE'!$G8),MINUTE('ANALISE AGENTE'!$G8),0)),3,IF(OR(TIME(HOUR(AHU5),MINUTE(AHU5),0)=TIME(HOUR('ANALISE AGENTE'!$H8),MINUTE('ANALISE AGENTE'!$H8),0),TIME(HOUR(AHU5),MINUTE(AHU5),0)=TIME(HOUR('ANALISE AGENTE'!$I8),MINUTE('ANALISE AGENTE'!$I8),0)),2,0))))</f>
        <v>0</v>
      </c>
      <c r="AHV11" s="34">
        <f>IF(OR(TIME(HOUR(AHV5),MINUTE(AHV5),0)=TIME(HOUR('ANALISE AGENTE'!$C8),MINUTE('ANALISE AGENTE'!$C8),0),TIME(HOUR(AHV5),MINUTE(AHV5),0)=TIME(HOUR('ANALISE AGENTE'!$J8),MINUTE('ANALISE AGENTE'!$J8),0)),1,IF(OR(TIME(HOUR(AHV5),MINUTE(AHV5),0)=TIME(HOUR('ANALISE AGENTE'!$D8),MINUTE('ANALISE AGENTE'!$D8),0),TIME(HOUR(AHV5),MINUTE(AHV5),0)=TIME(HOUR('ANALISE AGENTE'!$E8),MINUTE('ANALISE AGENTE'!$E8),0)),2,IF(OR(TIME(HOUR(AHV5),MINUTE(AHV5),0)=TIME(HOUR('ANALISE AGENTE'!$F8),MINUTE('ANALISE AGENTE'!$F8),0),TIME(HOUR(AHV5),MINUTE(AHV5),0)=TIME(HOUR('ANALISE AGENTE'!$G8),MINUTE('ANALISE AGENTE'!$G8),0)),3,IF(OR(TIME(HOUR(AHV5),MINUTE(AHV5),0)=TIME(HOUR('ANALISE AGENTE'!$H8),MINUTE('ANALISE AGENTE'!$H8),0),TIME(HOUR(AHV5),MINUTE(AHV5),0)=TIME(HOUR('ANALISE AGENTE'!$I8),MINUTE('ANALISE AGENTE'!$I8),0)),2,0))))</f>
        <v>0</v>
      </c>
      <c r="AHW11" s="34">
        <f>IF(OR(TIME(HOUR(AHW5),MINUTE(AHW5),0)=TIME(HOUR('ANALISE AGENTE'!$C8),MINUTE('ANALISE AGENTE'!$C8),0),TIME(HOUR(AHW5),MINUTE(AHW5),0)=TIME(HOUR('ANALISE AGENTE'!$J8),MINUTE('ANALISE AGENTE'!$J8),0)),1,IF(OR(TIME(HOUR(AHW5),MINUTE(AHW5),0)=TIME(HOUR('ANALISE AGENTE'!$D8),MINUTE('ANALISE AGENTE'!$D8),0),TIME(HOUR(AHW5),MINUTE(AHW5),0)=TIME(HOUR('ANALISE AGENTE'!$E8),MINUTE('ANALISE AGENTE'!$E8),0)),2,IF(OR(TIME(HOUR(AHW5),MINUTE(AHW5),0)=TIME(HOUR('ANALISE AGENTE'!$F8),MINUTE('ANALISE AGENTE'!$F8),0),TIME(HOUR(AHW5),MINUTE(AHW5),0)=TIME(HOUR('ANALISE AGENTE'!$G8),MINUTE('ANALISE AGENTE'!$G8),0)),3,IF(OR(TIME(HOUR(AHW5),MINUTE(AHW5),0)=TIME(HOUR('ANALISE AGENTE'!$H8),MINUTE('ANALISE AGENTE'!$H8),0),TIME(HOUR(AHW5),MINUTE(AHW5),0)=TIME(HOUR('ANALISE AGENTE'!$I8),MINUTE('ANALISE AGENTE'!$I8),0)),2,0))))</f>
        <v>0</v>
      </c>
    </row>
    <row r="12" spans="1:933" s="6" customFormat="1" ht="15.75" hidden="1" customHeight="1" x14ac:dyDescent="0.25">
      <c r="A12" s="289" t="s">
        <v>49</v>
      </c>
      <c r="B12" s="289"/>
      <c r="C12" s="289"/>
      <c r="D12" s="289"/>
      <c r="E12" s="289"/>
      <c r="F12" s="289"/>
      <c r="G12" s="6">
        <v>0</v>
      </c>
      <c r="H12" s="34">
        <f>IF(G12=0,H$11,IF(G12=H$11,0,G12))</f>
        <v>0</v>
      </c>
      <c r="I12" s="22">
        <f t="shared" ref="I12:BT12" si="60">IF(H12=0,I$11,IF(H12=I$11,0,H12))</f>
        <v>0</v>
      </c>
      <c r="J12" s="22">
        <f t="shared" si="60"/>
        <v>0</v>
      </c>
      <c r="K12" s="22">
        <f t="shared" si="60"/>
        <v>0</v>
      </c>
      <c r="L12" s="22">
        <f t="shared" si="60"/>
        <v>0</v>
      </c>
      <c r="M12" s="22">
        <f t="shared" si="60"/>
        <v>0</v>
      </c>
      <c r="N12" s="22">
        <f t="shared" si="60"/>
        <v>0</v>
      </c>
      <c r="O12" s="22">
        <f t="shared" si="60"/>
        <v>0</v>
      </c>
      <c r="P12" s="22">
        <f t="shared" si="60"/>
        <v>0</v>
      </c>
      <c r="Q12" s="22">
        <f t="shared" si="60"/>
        <v>0</v>
      </c>
      <c r="R12" s="22">
        <f t="shared" si="60"/>
        <v>0</v>
      </c>
      <c r="S12" s="22">
        <f t="shared" si="60"/>
        <v>0</v>
      </c>
      <c r="T12" s="22">
        <f t="shared" si="60"/>
        <v>0</v>
      </c>
      <c r="U12" s="22">
        <f t="shared" si="60"/>
        <v>0</v>
      </c>
      <c r="V12" s="22">
        <f t="shared" si="60"/>
        <v>0</v>
      </c>
      <c r="W12" s="22">
        <f t="shared" si="60"/>
        <v>0</v>
      </c>
      <c r="X12" s="22">
        <f t="shared" si="60"/>
        <v>0</v>
      </c>
      <c r="Y12" s="22">
        <f t="shared" si="60"/>
        <v>0</v>
      </c>
      <c r="Z12" s="22">
        <f t="shared" si="60"/>
        <v>0</v>
      </c>
      <c r="AA12" s="35">
        <f t="shared" si="60"/>
        <v>0</v>
      </c>
      <c r="AB12" s="34">
        <f t="shared" si="60"/>
        <v>0</v>
      </c>
      <c r="AC12" s="22">
        <f t="shared" si="60"/>
        <v>0</v>
      </c>
      <c r="AD12" s="22">
        <f t="shared" si="60"/>
        <v>0</v>
      </c>
      <c r="AE12" s="22">
        <f t="shared" si="60"/>
        <v>0</v>
      </c>
      <c r="AF12" s="22">
        <f t="shared" si="60"/>
        <v>0</v>
      </c>
      <c r="AG12" s="22">
        <f t="shared" si="60"/>
        <v>0</v>
      </c>
      <c r="AH12" s="22">
        <f t="shared" si="60"/>
        <v>0</v>
      </c>
      <c r="AI12" s="22">
        <f t="shared" si="60"/>
        <v>0</v>
      </c>
      <c r="AJ12" s="22">
        <f t="shared" si="60"/>
        <v>0</v>
      </c>
      <c r="AK12" s="22">
        <f t="shared" si="60"/>
        <v>0</v>
      </c>
      <c r="AL12" s="22">
        <f t="shared" si="60"/>
        <v>0</v>
      </c>
      <c r="AM12" s="22">
        <f t="shared" si="60"/>
        <v>0</v>
      </c>
      <c r="AN12" s="22">
        <f t="shared" si="60"/>
        <v>0</v>
      </c>
      <c r="AO12" s="22">
        <f t="shared" si="60"/>
        <v>0</v>
      </c>
      <c r="AP12" s="22">
        <f t="shared" si="60"/>
        <v>0</v>
      </c>
      <c r="AQ12" s="22">
        <f t="shared" si="60"/>
        <v>0</v>
      </c>
      <c r="AR12" s="22">
        <f t="shared" si="60"/>
        <v>0</v>
      </c>
      <c r="AS12" s="22">
        <f t="shared" si="60"/>
        <v>0</v>
      </c>
      <c r="AT12" s="22">
        <f t="shared" si="60"/>
        <v>0</v>
      </c>
      <c r="AU12" s="35">
        <f t="shared" si="60"/>
        <v>0</v>
      </c>
      <c r="AV12" s="34">
        <f t="shared" si="60"/>
        <v>0</v>
      </c>
      <c r="AW12" s="22">
        <f t="shared" si="60"/>
        <v>0</v>
      </c>
      <c r="AX12" s="22">
        <f t="shared" si="60"/>
        <v>0</v>
      </c>
      <c r="AY12" s="22">
        <f t="shared" si="60"/>
        <v>0</v>
      </c>
      <c r="AZ12" s="22">
        <f t="shared" si="60"/>
        <v>0</v>
      </c>
      <c r="BA12" s="22">
        <f t="shared" si="60"/>
        <v>0</v>
      </c>
      <c r="BB12" s="22">
        <f t="shared" si="60"/>
        <v>0</v>
      </c>
      <c r="BC12" s="22">
        <f t="shared" si="60"/>
        <v>0</v>
      </c>
      <c r="BD12" s="22">
        <f t="shared" si="60"/>
        <v>0</v>
      </c>
      <c r="BE12" s="22">
        <f t="shared" si="60"/>
        <v>0</v>
      </c>
      <c r="BF12" s="22">
        <f t="shared" si="60"/>
        <v>0</v>
      </c>
      <c r="BG12" s="22">
        <f t="shared" si="60"/>
        <v>0</v>
      </c>
      <c r="BH12" s="22">
        <f t="shared" si="60"/>
        <v>0</v>
      </c>
      <c r="BI12" s="22">
        <f t="shared" si="60"/>
        <v>0</v>
      </c>
      <c r="BJ12" s="22">
        <f t="shared" si="60"/>
        <v>0</v>
      </c>
      <c r="BK12" s="22">
        <f t="shared" si="60"/>
        <v>0</v>
      </c>
      <c r="BL12" s="22">
        <f t="shared" si="60"/>
        <v>0</v>
      </c>
      <c r="BM12" s="22">
        <f t="shared" si="60"/>
        <v>0</v>
      </c>
      <c r="BN12" s="22">
        <f t="shared" si="60"/>
        <v>0</v>
      </c>
      <c r="BO12" s="35">
        <f t="shared" si="60"/>
        <v>0</v>
      </c>
      <c r="BP12" s="34">
        <f t="shared" si="60"/>
        <v>0</v>
      </c>
      <c r="BQ12" s="22">
        <f t="shared" si="60"/>
        <v>0</v>
      </c>
      <c r="BR12" s="22">
        <f t="shared" si="60"/>
        <v>0</v>
      </c>
      <c r="BS12" s="22">
        <f t="shared" si="60"/>
        <v>0</v>
      </c>
      <c r="BT12" s="22">
        <f t="shared" si="60"/>
        <v>0</v>
      </c>
      <c r="BU12" s="22">
        <f t="shared" ref="BU12:EF12" si="61">IF(BT12=0,BU$11,IF(BT12=BU$11,0,BT12))</f>
        <v>0</v>
      </c>
      <c r="BV12" s="22">
        <f t="shared" si="61"/>
        <v>0</v>
      </c>
      <c r="BW12" s="22">
        <f t="shared" si="61"/>
        <v>0</v>
      </c>
      <c r="BX12" s="22">
        <f t="shared" si="61"/>
        <v>0</v>
      </c>
      <c r="BY12" s="22">
        <f t="shared" si="61"/>
        <v>0</v>
      </c>
      <c r="BZ12" s="22">
        <f t="shared" si="61"/>
        <v>0</v>
      </c>
      <c r="CA12" s="22">
        <f t="shared" si="61"/>
        <v>0</v>
      </c>
      <c r="CB12" s="22">
        <f t="shared" si="61"/>
        <v>0</v>
      </c>
      <c r="CC12" s="22">
        <f t="shared" si="61"/>
        <v>0</v>
      </c>
      <c r="CD12" s="22">
        <f t="shared" si="61"/>
        <v>0</v>
      </c>
      <c r="CE12" s="22">
        <f t="shared" si="61"/>
        <v>0</v>
      </c>
      <c r="CF12" s="22">
        <f t="shared" si="61"/>
        <v>0</v>
      </c>
      <c r="CG12" s="22">
        <f t="shared" si="61"/>
        <v>0</v>
      </c>
      <c r="CH12" s="22">
        <f t="shared" si="61"/>
        <v>0</v>
      </c>
      <c r="CI12" s="35">
        <f t="shared" si="61"/>
        <v>0</v>
      </c>
      <c r="CJ12" s="34">
        <f t="shared" si="61"/>
        <v>0</v>
      </c>
      <c r="CK12" s="22">
        <f t="shared" si="61"/>
        <v>0</v>
      </c>
      <c r="CL12" s="22">
        <f t="shared" si="61"/>
        <v>0</v>
      </c>
      <c r="CM12" s="22">
        <f t="shared" si="61"/>
        <v>0</v>
      </c>
      <c r="CN12" s="22">
        <f t="shared" si="61"/>
        <v>0</v>
      </c>
      <c r="CO12" s="22">
        <f t="shared" si="61"/>
        <v>0</v>
      </c>
      <c r="CP12" s="22">
        <f t="shared" si="61"/>
        <v>0</v>
      </c>
      <c r="CQ12" s="22">
        <f t="shared" si="61"/>
        <v>0</v>
      </c>
      <c r="CR12" s="22">
        <f t="shared" si="61"/>
        <v>0</v>
      </c>
      <c r="CS12" s="22">
        <f t="shared" si="61"/>
        <v>0</v>
      </c>
      <c r="CT12" s="22">
        <f t="shared" si="61"/>
        <v>0</v>
      </c>
      <c r="CU12" s="22">
        <f t="shared" si="61"/>
        <v>0</v>
      </c>
      <c r="CV12" s="22">
        <f t="shared" si="61"/>
        <v>0</v>
      </c>
      <c r="CW12" s="22">
        <f t="shared" si="61"/>
        <v>0</v>
      </c>
      <c r="CX12" s="22">
        <f t="shared" si="61"/>
        <v>0</v>
      </c>
      <c r="CY12" s="22">
        <f t="shared" si="61"/>
        <v>0</v>
      </c>
      <c r="CZ12" s="22">
        <f t="shared" si="61"/>
        <v>0</v>
      </c>
      <c r="DA12" s="22">
        <f t="shared" si="61"/>
        <v>0</v>
      </c>
      <c r="DB12" s="22">
        <f t="shared" si="61"/>
        <v>0</v>
      </c>
      <c r="DC12" s="35">
        <f t="shared" si="61"/>
        <v>0</v>
      </c>
      <c r="DD12" s="34">
        <f t="shared" si="61"/>
        <v>0</v>
      </c>
      <c r="DE12" s="22">
        <f t="shared" si="61"/>
        <v>0</v>
      </c>
      <c r="DF12" s="22">
        <f t="shared" si="61"/>
        <v>0</v>
      </c>
      <c r="DG12" s="22">
        <f t="shared" si="61"/>
        <v>0</v>
      </c>
      <c r="DH12" s="22">
        <f t="shared" si="61"/>
        <v>0</v>
      </c>
      <c r="DI12" s="22">
        <f t="shared" si="61"/>
        <v>0</v>
      </c>
      <c r="DJ12" s="22">
        <f t="shared" si="61"/>
        <v>0</v>
      </c>
      <c r="DK12" s="22">
        <f t="shared" si="61"/>
        <v>0</v>
      </c>
      <c r="DL12" s="22">
        <f t="shared" si="61"/>
        <v>0</v>
      </c>
      <c r="DM12" s="22">
        <f t="shared" si="61"/>
        <v>0</v>
      </c>
      <c r="DN12" s="22">
        <f t="shared" si="61"/>
        <v>0</v>
      </c>
      <c r="DO12" s="22">
        <f t="shared" si="61"/>
        <v>0</v>
      </c>
      <c r="DP12" s="22">
        <f t="shared" si="61"/>
        <v>0</v>
      </c>
      <c r="DQ12" s="22">
        <f t="shared" si="61"/>
        <v>0</v>
      </c>
      <c r="DR12" s="22">
        <f t="shared" si="61"/>
        <v>0</v>
      </c>
      <c r="DS12" s="22">
        <f t="shared" si="61"/>
        <v>0</v>
      </c>
      <c r="DT12" s="22">
        <f t="shared" si="61"/>
        <v>0</v>
      </c>
      <c r="DU12" s="22">
        <f t="shared" si="61"/>
        <v>0</v>
      </c>
      <c r="DV12" s="22">
        <f t="shared" si="61"/>
        <v>0</v>
      </c>
      <c r="DW12" s="35">
        <f t="shared" si="61"/>
        <v>0</v>
      </c>
      <c r="DX12" s="34">
        <f t="shared" si="61"/>
        <v>0</v>
      </c>
      <c r="DY12" s="22">
        <f t="shared" si="61"/>
        <v>0</v>
      </c>
      <c r="DZ12" s="22">
        <f t="shared" si="61"/>
        <v>0</v>
      </c>
      <c r="EA12" s="22">
        <f t="shared" si="61"/>
        <v>0</v>
      </c>
      <c r="EB12" s="22">
        <f t="shared" si="61"/>
        <v>0</v>
      </c>
      <c r="EC12" s="22">
        <f t="shared" si="61"/>
        <v>0</v>
      </c>
      <c r="ED12" s="22">
        <f t="shared" si="61"/>
        <v>0</v>
      </c>
      <c r="EE12" s="22">
        <f t="shared" si="61"/>
        <v>0</v>
      </c>
      <c r="EF12" s="22">
        <f t="shared" si="61"/>
        <v>0</v>
      </c>
      <c r="EG12" s="22">
        <f t="shared" ref="EG12:GR12" si="62">IF(EF12=0,EG$11,IF(EF12=EG$11,0,EF12))</f>
        <v>0</v>
      </c>
      <c r="EH12" s="22">
        <f t="shared" si="62"/>
        <v>0</v>
      </c>
      <c r="EI12" s="22">
        <f t="shared" si="62"/>
        <v>0</v>
      </c>
      <c r="EJ12" s="22">
        <f t="shared" si="62"/>
        <v>0</v>
      </c>
      <c r="EK12" s="22">
        <f t="shared" si="62"/>
        <v>0</v>
      </c>
      <c r="EL12" s="22">
        <f t="shared" si="62"/>
        <v>0</v>
      </c>
      <c r="EM12" s="22">
        <f t="shared" si="62"/>
        <v>0</v>
      </c>
      <c r="EN12" s="22">
        <f t="shared" si="62"/>
        <v>0</v>
      </c>
      <c r="EO12" s="22">
        <f t="shared" si="62"/>
        <v>0</v>
      </c>
      <c r="EP12" s="22">
        <f t="shared" si="62"/>
        <v>0</v>
      </c>
      <c r="EQ12" s="35">
        <f t="shared" si="62"/>
        <v>0</v>
      </c>
      <c r="ER12" s="34">
        <f t="shared" si="62"/>
        <v>0</v>
      </c>
      <c r="ES12" s="22">
        <f t="shared" si="62"/>
        <v>0</v>
      </c>
      <c r="ET12" s="22">
        <f t="shared" si="62"/>
        <v>0</v>
      </c>
      <c r="EU12" s="22">
        <f t="shared" si="62"/>
        <v>0</v>
      </c>
      <c r="EV12" s="22">
        <f t="shared" si="62"/>
        <v>0</v>
      </c>
      <c r="EW12" s="22">
        <f t="shared" si="62"/>
        <v>0</v>
      </c>
      <c r="EX12" s="22">
        <f t="shared" si="62"/>
        <v>0</v>
      </c>
      <c r="EY12" s="22">
        <f t="shared" si="62"/>
        <v>0</v>
      </c>
      <c r="EZ12" s="22">
        <f t="shared" si="62"/>
        <v>0</v>
      </c>
      <c r="FA12" s="22">
        <f t="shared" si="62"/>
        <v>0</v>
      </c>
      <c r="FB12" s="22">
        <f t="shared" si="62"/>
        <v>0</v>
      </c>
      <c r="FC12" s="22">
        <f t="shared" si="62"/>
        <v>0</v>
      </c>
      <c r="FD12" s="22">
        <f t="shared" si="62"/>
        <v>0</v>
      </c>
      <c r="FE12" s="22">
        <f t="shared" si="62"/>
        <v>0</v>
      </c>
      <c r="FF12" s="22">
        <f t="shared" si="62"/>
        <v>0</v>
      </c>
      <c r="FG12" s="22">
        <f t="shared" si="62"/>
        <v>0</v>
      </c>
      <c r="FH12" s="22">
        <f t="shared" si="62"/>
        <v>0</v>
      </c>
      <c r="FI12" s="22">
        <f t="shared" si="62"/>
        <v>0</v>
      </c>
      <c r="FJ12" s="22">
        <f t="shared" si="62"/>
        <v>0</v>
      </c>
      <c r="FK12" s="35">
        <f t="shared" si="62"/>
        <v>0</v>
      </c>
      <c r="FL12" s="34">
        <f t="shared" si="62"/>
        <v>0</v>
      </c>
      <c r="FM12" s="22">
        <f t="shared" si="62"/>
        <v>0</v>
      </c>
      <c r="FN12" s="22">
        <f t="shared" si="62"/>
        <v>0</v>
      </c>
      <c r="FO12" s="22">
        <f t="shared" si="62"/>
        <v>0</v>
      </c>
      <c r="FP12" s="22">
        <f t="shared" si="62"/>
        <v>0</v>
      </c>
      <c r="FQ12" s="22">
        <f t="shared" si="62"/>
        <v>0</v>
      </c>
      <c r="FR12" s="22">
        <f t="shared" si="62"/>
        <v>0</v>
      </c>
      <c r="FS12" s="22">
        <f t="shared" si="62"/>
        <v>0</v>
      </c>
      <c r="FT12" s="22">
        <f t="shared" si="62"/>
        <v>0</v>
      </c>
      <c r="FU12" s="22">
        <f t="shared" si="62"/>
        <v>0</v>
      </c>
      <c r="FV12" s="22">
        <f t="shared" si="62"/>
        <v>0</v>
      </c>
      <c r="FW12" s="22">
        <f t="shared" si="62"/>
        <v>0</v>
      </c>
      <c r="FX12" s="22">
        <f t="shared" si="62"/>
        <v>0</v>
      </c>
      <c r="FY12" s="22">
        <f t="shared" si="62"/>
        <v>0</v>
      </c>
      <c r="FZ12" s="22">
        <f t="shared" si="62"/>
        <v>0</v>
      </c>
      <c r="GA12" s="22">
        <f t="shared" si="62"/>
        <v>0</v>
      </c>
      <c r="GB12" s="22">
        <f t="shared" si="62"/>
        <v>0</v>
      </c>
      <c r="GC12" s="22">
        <f t="shared" si="62"/>
        <v>0</v>
      </c>
      <c r="GD12" s="22">
        <f t="shared" si="62"/>
        <v>0</v>
      </c>
      <c r="GE12" s="35">
        <f t="shared" si="62"/>
        <v>0</v>
      </c>
      <c r="GF12" s="34">
        <f t="shared" si="62"/>
        <v>0</v>
      </c>
      <c r="GG12" s="22">
        <f t="shared" si="62"/>
        <v>0</v>
      </c>
      <c r="GH12" s="22">
        <f t="shared" si="62"/>
        <v>0</v>
      </c>
      <c r="GI12" s="22">
        <f t="shared" si="62"/>
        <v>0</v>
      </c>
      <c r="GJ12" s="22">
        <f t="shared" si="62"/>
        <v>0</v>
      </c>
      <c r="GK12" s="22">
        <f t="shared" si="62"/>
        <v>0</v>
      </c>
      <c r="GL12" s="22">
        <f t="shared" si="62"/>
        <v>0</v>
      </c>
      <c r="GM12" s="22">
        <f t="shared" si="62"/>
        <v>0</v>
      </c>
      <c r="GN12" s="22">
        <f t="shared" si="62"/>
        <v>0</v>
      </c>
      <c r="GO12" s="22">
        <f t="shared" si="62"/>
        <v>0</v>
      </c>
      <c r="GP12" s="22">
        <f t="shared" si="62"/>
        <v>0</v>
      </c>
      <c r="GQ12" s="22">
        <f t="shared" si="62"/>
        <v>0</v>
      </c>
      <c r="GR12" s="22">
        <f t="shared" si="62"/>
        <v>0</v>
      </c>
      <c r="GS12" s="22">
        <f t="shared" ref="GS12:JD12" si="63">IF(GR12=0,GS$11,IF(GR12=GS$11,0,GR12))</f>
        <v>0</v>
      </c>
      <c r="GT12" s="22">
        <f t="shared" si="63"/>
        <v>0</v>
      </c>
      <c r="GU12" s="22">
        <f t="shared" si="63"/>
        <v>0</v>
      </c>
      <c r="GV12" s="22">
        <f t="shared" si="63"/>
        <v>0</v>
      </c>
      <c r="GW12" s="22">
        <f t="shared" si="63"/>
        <v>0</v>
      </c>
      <c r="GX12" s="22">
        <f t="shared" si="63"/>
        <v>0</v>
      </c>
      <c r="GY12" s="35">
        <f t="shared" si="63"/>
        <v>0</v>
      </c>
      <c r="GZ12" s="34">
        <f t="shared" si="63"/>
        <v>0</v>
      </c>
      <c r="HA12" s="22">
        <f t="shared" si="63"/>
        <v>0</v>
      </c>
      <c r="HB12" s="22">
        <f t="shared" si="63"/>
        <v>0</v>
      </c>
      <c r="HC12" s="22">
        <f t="shared" si="63"/>
        <v>0</v>
      </c>
      <c r="HD12" s="22">
        <f t="shared" si="63"/>
        <v>0</v>
      </c>
      <c r="HE12" s="22">
        <f t="shared" si="63"/>
        <v>0</v>
      </c>
      <c r="HF12" s="22">
        <f t="shared" si="63"/>
        <v>0</v>
      </c>
      <c r="HG12" s="22">
        <f t="shared" si="63"/>
        <v>0</v>
      </c>
      <c r="HH12" s="22">
        <f t="shared" si="63"/>
        <v>0</v>
      </c>
      <c r="HI12" s="22">
        <f t="shared" si="63"/>
        <v>0</v>
      </c>
      <c r="HJ12" s="22">
        <f t="shared" si="63"/>
        <v>0</v>
      </c>
      <c r="HK12" s="22">
        <f t="shared" si="63"/>
        <v>0</v>
      </c>
      <c r="HL12" s="22">
        <f t="shared" si="63"/>
        <v>0</v>
      </c>
      <c r="HM12" s="22">
        <f t="shared" si="63"/>
        <v>0</v>
      </c>
      <c r="HN12" s="22">
        <f t="shared" si="63"/>
        <v>0</v>
      </c>
      <c r="HO12" s="22">
        <f t="shared" si="63"/>
        <v>0</v>
      </c>
      <c r="HP12" s="22">
        <f t="shared" si="63"/>
        <v>0</v>
      </c>
      <c r="HQ12" s="22">
        <f t="shared" si="63"/>
        <v>0</v>
      </c>
      <c r="HR12" s="22">
        <f t="shared" si="63"/>
        <v>0</v>
      </c>
      <c r="HS12" s="35">
        <f t="shared" si="63"/>
        <v>0</v>
      </c>
      <c r="HT12" s="34">
        <f t="shared" si="63"/>
        <v>0</v>
      </c>
      <c r="HU12" s="22">
        <f t="shared" si="63"/>
        <v>0</v>
      </c>
      <c r="HV12" s="22">
        <f t="shared" si="63"/>
        <v>0</v>
      </c>
      <c r="HW12" s="22">
        <f t="shared" si="63"/>
        <v>0</v>
      </c>
      <c r="HX12" s="22">
        <f t="shared" si="63"/>
        <v>0</v>
      </c>
      <c r="HY12" s="22">
        <f t="shared" si="63"/>
        <v>0</v>
      </c>
      <c r="HZ12" s="22">
        <f t="shared" si="63"/>
        <v>0</v>
      </c>
      <c r="IA12" s="22">
        <f t="shared" si="63"/>
        <v>0</v>
      </c>
      <c r="IB12" s="22">
        <f t="shared" si="63"/>
        <v>0</v>
      </c>
      <c r="IC12" s="22">
        <f t="shared" si="63"/>
        <v>0</v>
      </c>
      <c r="ID12" s="22">
        <f t="shared" si="63"/>
        <v>0</v>
      </c>
      <c r="IE12" s="22">
        <f t="shared" si="63"/>
        <v>0</v>
      </c>
      <c r="IF12" s="22">
        <f t="shared" si="63"/>
        <v>0</v>
      </c>
      <c r="IG12" s="22">
        <f t="shared" si="63"/>
        <v>0</v>
      </c>
      <c r="IH12" s="22">
        <f t="shared" si="63"/>
        <v>0</v>
      </c>
      <c r="II12" s="22">
        <f t="shared" si="63"/>
        <v>0</v>
      </c>
      <c r="IJ12" s="22">
        <f t="shared" si="63"/>
        <v>0</v>
      </c>
      <c r="IK12" s="22">
        <f t="shared" si="63"/>
        <v>0</v>
      </c>
      <c r="IL12" s="22">
        <f t="shared" si="63"/>
        <v>0</v>
      </c>
      <c r="IM12" s="35">
        <f t="shared" si="63"/>
        <v>0</v>
      </c>
      <c r="IN12" s="34">
        <f t="shared" si="63"/>
        <v>0</v>
      </c>
      <c r="IO12" s="22">
        <f t="shared" si="63"/>
        <v>0</v>
      </c>
      <c r="IP12" s="22">
        <f t="shared" si="63"/>
        <v>0</v>
      </c>
      <c r="IQ12" s="22">
        <f t="shared" si="63"/>
        <v>0</v>
      </c>
      <c r="IR12" s="22">
        <f t="shared" si="63"/>
        <v>0</v>
      </c>
      <c r="IS12" s="22">
        <f t="shared" si="63"/>
        <v>0</v>
      </c>
      <c r="IT12" s="22">
        <f t="shared" si="63"/>
        <v>0</v>
      </c>
      <c r="IU12" s="22">
        <f t="shared" si="63"/>
        <v>0</v>
      </c>
      <c r="IV12" s="22">
        <f t="shared" si="63"/>
        <v>0</v>
      </c>
      <c r="IW12" s="22">
        <f t="shared" si="63"/>
        <v>0</v>
      </c>
      <c r="IX12" s="22">
        <f t="shared" si="63"/>
        <v>0</v>
      </c>
      <c r="IY12" s="22">
        <f t="shared" si="63"/>
        <v>0</v>
      </c>
      <c r="IZ12" s="22">
        <f t="shared" si="63"/>
        <v>0</v>
      </c>
      <c r="JA12" s="22">
        <f t="shared" si="63"/>
        <v>0</v>
      </c>
      <c r="JB12" s="22">
        <f t="shared" si="63"/>
        <v>0</v>
      </c>
      <c r="JC12" s="22">
        <f t="shared" si="63"/>
        <v>0</v>
      </c>
      <c r="JD12" s="22">
        <f t="shared" si="63"/>
        <v>0</v>
      </c>
      <c r="JE12" s="22">
        <f t="shared" ref="JE12:LP12" si="64">IF(JD12=0,JE$11,IF(JD12=JE$11,0,JD12))</f>
        <v>0</v>
      </c>
      <c r="JF12" s="22">
        <f t="shared" si="64"/>
        <v>0</v>
      </c>
      <c r="JG12" s="35">
        <f t="shared" si="64"/>
        <v>0</v>
      </c>
      <c r="JH12" s="34">
        <f t="shared" si="64"/>
        <v>0</v>
      </c>
      <c r="JI12" s="22">
        <f t="shared" si="64"/>
        <v>0</v>
      </c>
      <c r="JJ12" s="22">
        <f t="shared" si="64"/>
        <v>0</v>
      </c>
      <c r="JK12" s="22">
        <f t="shared" si="64"/>
        <v>0</v>
      </c>
      <c r="JL12" s="22">
        <f t="shared" si="64"/>
        <v>0</v>
      </c>
      <c r="JM12" s="22">
        <f t="shared" si="64"/>
        <v>0</v>
      </c>
      <c r="JN12" s="22">
        <f t="shared" si="64"/>
        <v>0</v>
      </c>
      <c r="JO12" s="22">
        <f t="shared" si="64"/>
        <v>0</v>
      </c>
      <c r="JP12" s="22">
        <f t="shared" si="64"/>
        <v>0</v>
      </c>
      <c r="JQ12" s="22">
        <f t="shared" si="64"/>
        <v>0</v>
      </c>
      <c r="JR12" s="22">
        <f t="shared" si="64"/>
        <v>0</v>
      </c>
      <c r="JS12" s="22">
        <f t="shared" si="64"/>
        <v>0</v>
      </c>
      <c r="JT12" s="22">
        <f t="shared" si="64"/>
        <v>0</v>
      </c>
      <c r="JU12" s="22">
        <f t="shared" si="64"/>
        <v>0</v>
      </c>
      <c r="JV12" s="22">
        <f t="shared" si="64"/>
        <v>0</v>
      </c>
      <c r="JW12" s="22">
        <f t="shared" si="64"/>
        <v>0</v>
      </c>
      <c r="JX12" s="22">
        <f t="shared" si="64"/>
        <v>0</v>
      </c>
      <c r="JY12" s="22">
        <f t="shared" si="64"/>
        <v>0</v>
      </c>
      <c r="JZ12" s="22">
        <f t="shared" si="64"/>
        <v>0</v>
      </c>
      <c r="KA12" s="35">
        <f t="shared" si="64"/>
        <v>0</v>
      </c>
      <c r="KB12" s="34">
        <f t="shared" si="64"/>
        <v>0</v>
      </c>
      <c r="KC12" s="22">
        <f t="shared" si="64"/>
        <v>0</v>
      </c>
      <c r="KD12" s="22">
        <f t="shared" si="64"/>
        <v>0</v>
      </c>
      <c r="KE12" s="22">
        <f t="shared" si="64"/>
        <v>0</v>
      </c>
      <c r="KF12" s="22">
        <f t="shared" si="64"/>
        <v>0</v>
      </c>
      <c r="KG12" s="22">
        <f t="shared" si="64"/>
        <v>0</v>
      </c>
      <c r="KH12" s="22">
        <f t="shared" si="64"/>
        <v>0</v>
      </c>
      <c r="KI12" s="22">
        <f t="shared" si="64"/>
        <v>0</v>
      </c>
      <c r="KJ12" s="22">
        <f t="shared" si="64"/>
        <v>0</v>
      </c>
      <c r="KK12" s="22">
        <f t="shared" si="64"/>
        <v>0</v>
      </c>
      <c r="KL12" s="22">
        <f t="shared" si="64"/>
        <v>0</v>
      </c>
      <c r="KM12" s="22">
        <f t="shared" si="64"/>
        <v>0</v>
      </c>
      <c r="KN12" s="22">
        <f t="shared" si="64"/>
        <v>0</v>
      </c>
      <c r="KO12" s="22">
        <f t="shared" si="64"/>
        <v>0</v>
      </c>
      <c r="KP12" s="22">
        <f t="shared" si="64"/>
        <v>0</v>
      </c>
      <c r="KQ12" s="22">
        <f t="shared" si="64"/>
        <v>0</v>
      </c>
      <c r="KR12" s="22">
        <f t="shared" si="64"/>
        <v>0</v>
      </c>
      <c r="KS12" s="22">
        <f t="shared" si="64"/>
        <v>0</v>
      </c>
      <c r="KT12" s="22">
        <f t="shared" si="64"/>
        <v>0</v>
      </c>
      <c r="KU12" s="35">
        <f t="shared" si="64"/>
        <v>0</v>
      </c>
      <c r="KV12" s="34">
        <f t="shared" si="64"/>
        <v>0</v>
      </c>
      <c r="KW12" s="22">
        <f t="shared" si="64"/>
        <v>0</v>
      </c>
      <c r="KX12" s="22">
        <f t="shared" si="64"/>
        <v>0</v>
      </c>
      <c r="KY12" s="22">
        <f t="shared" si="64"/>
        <v>0</v>
      </c>
      <c r="KZ12" s="22">
        <f t="shared" si="64"/>
        <v>0</v>
      </c>
      <c r="LA12" s="22">
        <f t="shared" si="64"/>
        <v>0</v>
      </c>
      <c r="LB12" s="22">
        <f t="shared" si="64"/>
        <v>0</v>
      </c>
      <c r="LC12" s="22">
        <f t="shared" si="64"/>
        <v>0</v>
      </c>
      <c r="LD12" s="22">
        <f t="shared" si="64"/>
        <v>0</v>
      </c>
      <c r="LE12" s="22">
        <f t="shared" si="64"/>
        <v>0</v>
      </c>
      <c r="LF12" s="22">
        <f t="shared" si="64"/>
        <v>0</v>
      </c>
      <c r="LG12" s="22">
        <f t="shared" si="64"/>
        <v>0</v>
      </c>
      <c r="LH12" s="22">
        <f t="shared" si="64"/>
        <v>0</v>
      </c>
      <c r="LI12" s="22">
        <f t="shared" si="64"/>
        <v>0</v>
      </c>
      <c r="LJ12" s="22">
        <f t="shared" si="64"/>
        <v>0</v>
      </c>
      <c r="LK12" s="22">
        <f t="shared" si="64"/>
        <v>0</v>
      </c>
      <c r="LL12" s="22">
        <f t="shared" si="64"/>
        <v>0</v>
      </c>
      <c r="LM12" s="22">
        <f t="shared" si="64"/>
        <v>0</v>
      </c>
      <c r="LN12" s="22">
        <f t="shared" si="64"/>
        <v>0</v>
      </c>
      <c r="LO12" s="35">
        <f t="shared" si="64"/>
        <v>0</v>
      </c>
      <c r="LP12" s="34">
        <f t="shared" si="64"/>
        <v>0</v>
      </c>
      <c r="LQ12" s="22">
        <f t="shared" ref="LQ12:OB12" si="65">IF(LP12=0,LQ$11,IF(LP12=LQ$11,0,LP12))</f>
        <v>0</v>
      </c>
      <c r="LR12" s="22">
        <f t="shared" si="65"/>
        <v>0</v>
      </c>
      <c r="LS12" s="22">
        <f t="shared" si="65"/>
        <v>0</v>
      </c>
      <c r="LT12" s="22">
        <f t="shared" si="65"/>
        <v>0</v>
      </c>
      <c r="LU12" s="22">
        <f t="shared" si="65"/>
        <v>0</v>
      </c>
      <c r="LV12" s="22">
        <f t="shared" si="65"/>
        <v>0</v>
      </c>
      <c r="LW12" s="22">
        <f t="shared" si="65"/>
        <v>0</v>
      </c>
      <c r="LX12" s="22">
        <f t="shared" si="65"/>
        <v>0</v>
      </c>
      <c r="LY12" s="22">
        <f t="shared" si="65"/>
        <v>0</v>
      </c>
      <c r="LZ12" s="22">
        <f t="shared" si="65"/>
        <v>0</v>
      </c>
      <c r="MA12" s="22">
        <f t="shared" si="65"/>
        <v>0</v>
      </c>
      <c r="MB12" s="22">
        <f t="shared" si="65"/>
        <v>0</v>
      </c>
      <c r="MC12" s="22">
        <f t="shared" si="65"/>
        <v>0</v>
      </c>
      <c r="MD12" s="22">
        <f t="shared" si="65"/>
        <v>0</v>
      </c>
      <c r="ME12" s="22">
        <f t="shared" si="65"/>
        <v>0</v>
      </c>
      <c r="MF12" s="22">
        <f t="shared" si="65"/>
        <v>0</v>
      </c>
      <c r="MG12" s="22">
        <f t="shared" si="65"/>
        <v>0</v>
      </c>
      <c r="MH12" s="22">
        <f t="shared" si="65"/>
        <v>0</v>
      </c>
      <c r="MI12" s="35">
        <f t="shared" si="65"/>
        <v>0</v>
      </c>
      <c r="MJ12" s="34">
        <f t="shared" si="65"/>
        <v>0</v>
      </c>
      <c r="MK12" s="22">
        <f t="shared" si="65"/>
        <v>0</v>
      </c>
      <c r="ML12" s="22">
        <f t="shared" si="65"/>
        <v>0</v>
      </c>
      <c r="MM12" s="22">
        <f t="shared" si="65"/>
        <v>0</v>
      </c>
      <c r="MN12" s="22">
        <f t="shared" si="65"/>
        <v>0</v>
      </c>
      <c r="MO12" s="22">
        <f t="shared" si="65"/>
        <v>0</v>
      </c>
      <c r="MP12" s="22">
        <f t="shared" si="65"/>
        <v>0</v>
      </c>
      <c r="MQ12" s="22">
        <f t="shared" si="65"/>
        <v>0</v>
      </c>
      <c r="MR12" s="22">
        <f t="shared" si="65"/>
        <v>0</v>
      </c>
      <c r="MS12" s="22">
        <f t="shared" si="65"/>
        <v>0</v>
      </c>
      <c r="MT12" s="22">
        <f t="shared" si="65"/>
        <v>0</v>
      </c>
      <c r="MU12" s="22">
        <f t="shared" si="65"/>
        <v>0</v>
      </c>
      <c r="MV12" s="22">
        <f t="shared" si="65"/>
        <v>0</v>
      </c>
      <c r="MW12" s="22">
        <f t="shared" si="65"/>
        <v>0</v>
      </c>
      <c r="MX12" s="22">
        <f t="shared" si="65"/>
        <v>0</v>
      </c>
      <c r="MY12" s="22">
        <f t="shared" si="65"/>
        <v>0</v>
      </c>
      <c r="MZ12" s="22">
        <f t="shared" si="65"/>
        <v>0</v>
      </c>
      <c r="NA12" s="22">
        <f t="shared" si="65"/>
        <v>0</v>
      </c>
      <c r="NB12" s="22">
        <f t="shared" si="65"/>
        <v>0</v>
      </c>
      <c r="NC12" s="35">
        <f t="shared" si="65"/>
        <v>0</v>
      </c>
      <c r="ND12" s="34">
        <f t="shared" si="65"/>
        <v>0</v>
      </c>
      <c r="NE12" s="22">
        <f t="shared" si="65"/>
        <v>0</v>
      </c>
      <c r="NF12" s="22">
        <f t="shared" si="65"/>
        <v>0</v>
      </c>
      <c r="NG12" s="22">
        <f t="shared" si="65"/>
        <v>0</v>
      </c>
      <c r="NH12" s="22">
        <f t="shared" si="65"/>
        <v>0</v>
      </c>
      <c r="NI12" s="22">
        <f t="shared" si="65"/>
        <v>0</v>
      </c>
      <c r="NJ12" s="22">
        <f t="shared" si="65"/>
        <v>0</v>
      </c>
      <c r="NK12" s="22">
        <f t="shared" si="65"/>
        <v>0</v>
      </c>
      <c r="NL12" s="22">
        <f t="shared" si="65"/>
        <v>0</v>
      </c>
      <c r="NM12" s="22">
        <f t="shared" si="65"/>
        <v>0</v>
      </c>
      <c r="NN12" s="22">
        <f t="shared" si="65"/>
        <v>0</v>
      </c>
      <c r="NO12" s="22">
        <f t="shared" si="65"/>
        <v>0</v>
      </c>
      <c r="NP12" s="22">
        <f t="shared" si="65"/>
        <v>0</v>
      </c>
      <c r="NQ12" s="22">
        <f t="shared" si="65"/>
        <v>0</v>
      </c>
      <c r="NR12" s="22">
        <f t="shared" si="65"/>
        <v>0</v>
      </c>
      <c r="NS12" s="22">
        <f t="shared" si="65"/>
        <v>0</v>
      </c>
      <c r="NT12" s="22">
        <f t="shared" si="65"/>
        <v>0</v>
      </c>
      <c r="NU12" s="22">
        <f t="shared" si="65"/>
        <v>0</v>
      </c>
      <c r="NV12" s="22">
        <f t="shared" si="65"/>
        <v>0</v>
      </c>
      <c r="NW12" s="35">
        <f t="shared" si="65"/>
        <v>0</v>
      </c>
      <c r="NX12" s="34">
        <f t="shared" si="65"/>
        <v>0</v>
      </c>
      <c r="NY12" s="22">
        <f t="shared" si="65"/>
        <v>0</v>
      </c>
      <c r="NZ12" s="22">
        <f t="shared" si="65"/>
        <v>0</v>
      </c>
      <c r="OA12" s="22">
        <f t="shared" si="65"/>
        <v>0</v>
      </c>
      <c r="OB12" s="22">
        <f t="shared" si="65"/>
        <v>0</v>
      </c>
      <c r="OC12" s="22">
        <f t="shared" ref="OC12:QN12" si="66">IF(OB12=0,OC$11,IF(OB12=OC$11,0,OB12))</f>
        <v>0</v>
      </c>
      <c r="OD12" s="22">
        <f t="shared" si="66"/>
        <v>0</v>
      </c>
      <c r="OE12" s="22">
        <f t="shared" si="66"/>
        <v>0</v>
      </c>
      <c r="OF12" s="22">
        <f t="shared" si="66"/>
        <v>0</v>
      </c>
      <c r="OG12" s="22">
        <f t="shared" si="66"/>
        <v>0</v>
      </c>
      <c r="OH12" s="22">
        <f t="shared" si="66"/>
        <v>0</v>
      </c>
      <c r="OI12" s="22">
        <f t="shared" si="66"/>
        <v>0</v>
      </c>
      <c r="OJ12" s="22">
        <f t="shared" si="66"/>
        <v>0</v>
      </c>
      <c r="OK12" s="22">
        <f t="shared" si="66"/>
        <v>0</v>
      </c>
      <c r="OL12" s="22">
        <f t="shared" si="66"/>
        <v>0</v>
      </c>
      <c r="OM12" s="22">
        <f t="shared" si="66"/>
        <v>0</v>
      </c>
      <c r="ON12" s="22">
        <f t="shared" si="66"/>
        <v>0</v>
      </c>
      <c r="OO12" s="22">
        <f t="shared" si="66"/>
        <v>0</v>
      </c>
      <c r="OP12" s="22">
        <f t="shared" si="66"/>
        <v>0</v>
      </c>
      <c r="OQ12" s="35">
        <f t="shared" si="66"/>
        <v>0</v>
      </c>
      <c r="OR12" s="34">
        <f t="shared" si="66"/>
        <v>0</v>
      </c>
      <c r="OS12" s="22">
        <f t="shared" si="66"/>
        <v>0</v>
      </c>
      <c r="OT12" s="22">
        <f t="shared" si="66"/>
        <v>0</v>
      </c>
      <c r="OU12" s="22">
        <f t="shared" si="66"/>
        <v>0</v>
      </c>
      <c r="OV12" s="22">
        <f t="shared" si="66"/>
        <v>0</v>
      </c>
      <c r="OW12" s="22">
        <f t="shared" si="66"/>
        <v>0</v>
      </c>
      <c r="OX12" s="22">
        <f t="shared" si="66"/>
        <v>0</v>
      </c>
      <c r="OY12" s="22">
        <f t="shared" si="66"/>
        <v>0</v>
      </c>
      <c r="OZ12" s="22">
        <f t="shared" si="66"/>
        <v>0</v>
      </c>
      <c r="PA12" s="22">
        <f t="shared" si="66"/>
        <v>0</v>
      </c>
      <c r="PB12" s="22">
        <f t="shared" si="66"/>
        <v>0</v>
      </c>
      <c r="PC12" s="22">
        <f t="shared" si="66"/>
        <v>0</v>
      </c>
      <c r="PD12" s="22">
        <f t="shared" si="66"/>
        <v>0</v>
      </c>
      <c r="PE12" s="22">
        <f t="shared" si="66"/>
        <v>0</v>
      </c>
      <c r="PF12" s="22">
        <f t="shared" si="66"/>
        <v>0</v>
      </c>
      <c r="PG12" s="22">
        <f t="shared" si="66"/>
        <v>0</v>
      </c>
      <c r="PH12" s="22">
        <f t="shared" si="66"/>
        <v>0</v>
      </c>
      <c r="PI12" s="22">
        <f t="shared" si="66"/>
        <v>0</v>
      </c>
      <c r="PJ12" s="22">
        <f t="shared" si="66"/>
        <v>0</v>
      </c>
      <c r="PK12" s="35">
        <f t="shared" si="66"/>
        <v>0</v>
      </c>
      <c r="PL12" s="34">
        <f t="shared" si="66"/>
        <v>0</v>
      </c>
      <c r="PM12" s="22">
        <f t="shared" si="66"/>
        <v>0</v>
      </c>
      <c r="PN12" s="22">
        <f t="shared" si="66"/>
        <v>0</v>
      </c>
      <c r="PO12" s="22">
        <f t="shared" si="66"/>
        <v>0</v>
      </c>
      <c r="PP12" s="22">
        <f t="shared" si="66"/>
        <v>0</v>
      </c>
      <c r="PQ12" s="22">
        <f t="shared" si="66"/>
        <v>0</v>
      </c>
      <c r="PR12" s="22">
        <f t="shared" si="66"/>
        <v>0</v>
      </c>
      <c r="PS12" s="22">
        <f t="shared" si="66"/>
        <v>0</v>
      </c>
      <c r="PT12" s="22">
        <f t="shared" si="66"/>
        <v>0</v>
      </c>
      <c r="PU12" s="22">
        <f t="shared" si="66"/>
        <v>0</v>
      </c>
      <c r="PV12" s="22">
        <f t="shared" si="66"/>
        <v>0</v>
      </c>
      <c r="PW12" s="22">
        <f t="shared" si="66"/>
        <v>0</v>
      </c>
      <c r="PX12" s="22">
        <f t="shared" si="66"/>
        <v>0</v>
      </c>
      <c r="PY12" s="22">
        <f t="shared" si="66"/>
        <v>0</v>
      </c>
      <c r="PZ12" s="22">
        <f t="shared" si="66"/>
        <v>0</v>
      </c>
      <c r="QA12" s="22">
        <f t="shared" si="66"/>
        <v>0</v>
      </c>
      <c r="QB12" s="22">
        <f t="shared" si="66"/>
        <v>0</v>
      </c>
      <c r="QC12" s="22">
        <f t="shared" si="66"/>
        <v>0</v>
      </c>
      <c r="QD12" s="22">
        <f t="shared" si="66"/>
        <v>0</v>
      </c>
      <c r="QE12" s="35">
        <f t="shared" si="66"/>
        <v>0</v>
      </c>
      <c r="QF12" s="34">
        <f t="shared" si="66"/>
        <v>0</v>
      </c>
      <c r="QG12" s="22">
        <f t="shared" si="66"/>
        <v>0</v>
      </c>
      <c r="QH12" s="22">
        <f t="shared" si="66"/>
        <v>0</v>
      </c>
      <c r="QI12" s="22">
        <f t="shared" si="66"/>
        <v>0</v>
      </c>
      <c r="QJ12" s="22">
        <f t="shared" si="66"/>
        <v>0</v>
      </c>
      <c r="QK12" s="22">
        <f t="shared" si="66"/>
        <v>0</v>
      </c>
      <c r="QL12" s="22">
        <f t="shared" si="66"/>
        <v>0</v>
      </c>
      <c r="QM12" s="22">
        <f t="shared" si="66"/>
        <v>0</v>
      </c>
      <c r="QN12" s="22">
        <f t="shared" si="66"/>
        <v>0</v>
      </c>
      <c r="QO12" s="22">
        <f t="shared" ref="QO12:SZ12" si="67">IF(QN12=0,QO$11,IF(QN12=QO$11,0,QN12))</f>
        <v>0</v>
      </c>
      <c r="QP12" s="22">
        <f t="shared" si="67"/>
        <v>0</v>
      </c>
      <c r="QQ12" s="22">
        <f t="shared" si="67"/>
        <v>0</v>
      </c>
      <c r="QR12" s="22">
        <f t="shared" si="67"/>
        <v>0</v>
      </c>
      <c r="QS12" s="22">
        <f t="shared" si="67"/>
        <v>0</v>
      </c>
      <c r="QT12" s="22">
        <f t="shared" si="67"/>
        <v>0</v>
      </c>
      <c r="QU12" s="22">
        <f t="shared" si="67"/>
        <v>0</v>
      </c>
      <c r="QV12" s="22">
        <f t="shared" si="67"/>
        <v>0</v>
      </c>
      <c r="QW12" s="22">
        <f t="shared" si="67"/>
        <v>0</v>
      </c>
      <c r="QX12" s="22">
        <f t="shared" si="67"/>
        <v>0</v>
      </c>
      <c r="QY12" s="35">
        <f t="shared" si="67"/>
        <v>0</v>
      </c>
      <c r="QZ12" s="34">
        <f t="shared" si="67"/>
        <v>0</v>
      </c>
      <c r="RA12" s="22">
        <f t="shared" si="67"/>
        <v>0</v>
      </c>
      <c r="RB12" s="22">
        <f t="shared" si="67"/>
        <v>0</v>
      </c>
      <c r="RC12" s="22">
        <f t="shared" si="67"/>
        <v>0</v>
      </c>
      <c r="RD12" s="22">
        <f t="shared" si="67"/>
        <v>0</v>
      </c>
      <c r="RE12" s="22">
        <f t="shared" si="67"/>
        <v>0</v>
      </c>
      <c r="RF12" s="22">
        <f t="shared" si="67"/>
        <v>0</v>
      </c>
      <c r="RG12" s="22">
        <f t="shared" si="67"/>
        <v>0</v>
      </c>
      <c r="RH12" s="22">
        <f t="shared" si="67"/>
        <v>0</v>
      </c>
      <c r="RI12" s="22">
        <f t="shared" si="67"/>
        <v>0</v>
      </c>
      <c r="RJ12" s="22">
        <f t="shared" si="67"/>
        <v>0</v>
      </c>
      <c r="RK12" s="22">
        <f t="shared" si="67"/>
        <v>0</v>
      </c>
      <c r="RL12" s="22">
        <f t="shared" si="67"/>
        <v>0</v>
      </c>
      <c r="RM12" s="22">
        <f t="shared" si="67"/>
        <v>0</v>
      </c>
      <c r="RN12" s="22">
        <f t="shared" si="67"/>
        <v>0</v>
      </c>
      <c r="RO12" s="22">
        <f t="shared" si="67"/>
        <v>0</v>
      </c>
      <c r="RP12" s="22">
        <f t="shared" si="67"/>
        <v>0</v>
      </c>
      <c r="RQ12" s="22">
        <f t="shared" si="67"/>
        <v>0</v>
      </c>
      <c r="RR12" s="22">
        <f t="shared" si="67"/>
        <v>0</v>
      </c>
      <c r="RS12" s="35">
        <f t="shared" si="67"/>
        <v>0</v>
      </c>
      <c r="RT12" s="34">
        <f t="shared" si="67"/>
        <v>0</v>
      </c>
      <c r="RU12" s="22">
        <f t="shared" si="67"/>
        <v>0</v>
      </c>
      <c r="RV12" s="22">
        <f t="shared" si="67"/>
        <v>0</v>
      </c>
      <c r="RW12" s="22">
        <f t="shared" si="67"/>
        <v>0</v>
      </c>
      <c r="RX12" s="22">
        <f t="shared" si="67"/>
        <v>0</v>
      </c>
      <c r="RY12" s="22">
        <f t="shared" si="67"/>
        <v>0</v>
      </c>
      <c r="RZ12" s="22">
        <f t="shared" si="67"/>
        <v>0</v>
      </c>
      <c r="SA12" s="22">
        <f t="shared" si="67"/>
        <v>0</v>
      </c>
      <c r="SB12" s="22">
        <f t="shared" si="67"/>
        <v>0</v>
      </c>
      <c r="SC12" s="22">
        <f t="shared" si="67"/>
        <v>0</v>
      </c>
      <c r="SD12" s="22">
        <f t="shared" si="67"/>
        <v>0</v>
      </c>
      <c r="SE12" s="22">
        <f t="shared" si="67"/>
        <v>0</v>
      </c>
      <c r="SF12" s="22">
        <f t="shared" si="67"/>
        <v>0</v>
      </c>
      <c r="SG12" s="22">
        <f t="shared" si="67"/>
        <v>0</v>
      </c>
      <c r="SH12" s="22">
        <f t="shared" si="67"/>
        <v>0</v>
      </c>
      <c r="SI12" s="22">
        <f t="shared" si="67"/>
        <v>0</v>
      </c>
      <c r="SJ12" s="22">
        <f t="shared" si="67"/>
        <v>0</v>
      </c>
      <c r="SK12" s="22">
        <f t="shared" si="67"/>
        <v>0</v>
      </c>
      <c r="SL12" s="22">
        <f t="shared" si="67"/>
        <v>0</v>
      </c>
      <c r="SM12" s="35">
        <f t="shared" si="67"/>
        <v>0</v>
      </c>
      <c r="SN12" s="34">
        <f t="shared" si="67"/>
        <v>0</v>
      </c>
      <c r="SO12" s="22">
        <f t="shared" si="67"/>
        <v>0</v>
      </c>
      <c r="SP12" s="22">
        <f t="shared" si="67"/>
        <v>0</v>
      </c>
      <c r="SQ12" s="22">
        <f t="shared" si="67"/>
        <v>0</v>
      </c>
      <c r="SR12" s="22">
        <f t="shared" si="67"/>
        <v>0</v>
      </c>
      <c r="SS12" s="22">
        <f t="shared" si="67"/>
        <v>0</v>
      </c>
      <c r="ST12" s="22">
        <f t="shared" si="67"/>
        <v>0</v>
      </c>
      <c r="SU12" s="22">
        <f t="shared" si="67"/>
        <v>0</v>
      </c>
      <c r="SV12" s="22">
        <f t="shared" si="67"/>
        <v>0</v>
      </c>
      <c r="SW12" s="22">
        <f t="shared" si="67"/>
        <v>0</v>
      </c>
      <c r="SX12" s="22">
        <f t="shared" si="67"/>
        <v>0</v>
      </c>
      <c r="SY12" s="22">
        <f t="shared" si="67"/>
        <v>0</v>
      </c>
      <c r="SZ12" s="22">
        <f t="shared" si="67"/>
        <v>0</v>
      </c>
      <c r="TA12" s="22">
        <f t="shared" ref="TA12:VL12" si="68">IF(SZ12=0,TA$11,IF(SZ12=TA$11,0,SZ12))</f>
        <v>0</v>
      </c>
      <c r="TB12" s="22">
        <f t="shared" si="68"/>
        <v>0</v>
      </c>
      <c r="TC12" s="22">
        <f t="shared" si="68"/>
        <v>0</v>
      </c>
      <c r="TD12" s="22">
        <f t="shared" si="68"/>
        <v>0</v>
      </c>
      <c r="TE12" s="22">
        <f t="shared" si="68"/>
        <v>0</v>
      </c>
      <c r="TF12" s="22">
        <f t="shared" si="68"/>
        <v>0</v>
      </c>
      <c r="TG12" s="35">
        <f t="shared" si="68"/>
        <v>0</v>
      </c>
      <c r="TH12" s="34">
        <f t="shared" si="68"/>
        <v>0</v>
      </c>
      <c r="TI12" s="22">
        <f t="shared" si="68"/>
        <v>0</v>
      </c>
      <c r="TJ12" s="22">
        <f t="shared" si="68"/>
        <v>0</v>
      </c>
      <c r="TK12" s="22">
        <f t="shared" si="68"/>
        <v>0</v>
      </c>
      <c r="TL12" s="22">
        <f t="shared" si="68"/>
        <v>0</v>
      </c>
      <c r="TM12" s="22">
        <f t="shared" si="68"/>
        <v>0</v>
      </c>
      <c r="TN12" s="22">
        <f t="shared" si="68"/>
        <v>0</v>
      </c>
      <c r="TO12" s="22">
        <f t="shared" si="68"/>
        <v>0</v>
      </c>
      <c r="TP12" s="22">
        <f t="shared" si="68"/>
        <v>0</v>
      </c>
      <c r="TQ12" s="22">
        <f t="shared" si="68"/>
        <v>0</v>
      </c>
      <c r="TR12" s="22">
        <f t="shared" si="68"/>
        <v>0</v>
      </c>
      <c r="TS12" s="22">
        <f t="shared" si="68"/>
        <v>0</v>
      </c>
      <c r="TT12" s="22">
        <f t="shared" si="68"/>
        <v>0</v>
      </c>
      <c r="TU12" s="22">
        <f t="shared" si="68"/>
        <v>0</v>
      </c>
      <c r="TV12" s="22">
        <f t="shared" si="68"/>
        <v>0</v>
      </c>
      <c r="TW12" s="22">
        <f t="shared" si="68"/>
        <v>0</v>
      </c>
      <c r="TX12" s="22">
        <f t="shared" si="68"/>
        <v>0</v>
      </c>
      <c r="TY12" s="22">
        <f t="shared" si="68"/>
        <v>0</v>
      </c>
      <c r="TZ12" s="22">
        <f t="shared" si="68"/>
        <v>0</v>
      </c>
      <c r="UA12" s="35">
        <f t="shared" si="68"/>
        <v>0</v>
      </c>
      <c r="UB12" s="34">
        <f t="shared" si="68"/>
        <v>0</v>
      </c>
      <c r="UC12" s="22">
        <f t="shared" si="68"/>
        <v>0</v>
      </c>
      <c r="UD12" s="22">
        <f t="shared" si="68"/>
        <v>0</v>
      </c>
      <c r="UE12" s="22">
        <f t="shared" si="68"/>
        <v>0</v>
      </c>
      <c r="UF12" s="22">
        <f t="shared" si="68"/>
        <v>0</v>
      </c>
      <c r="UG12" s="22">
        <f t="shared" si="68"/>
        <v>0</v>
      </c>
      <c r="UH12" s="22">
        <f t="shared" si="68"/>
        <v>0</v>
      </c>
      <c r="UI12" s="22">
        <f t="shared" si="68"/>
        <v>0</v>
      </c>
      <c r="UJ12" s="22">
        <f t="shared" si="68"/>
        <v>0</v>
      </c>
      <c r="UK12" s="22">
        <f t="shared" si="68"/>
        <v>0</v>
      </c>
      <c r="UL12" s="22">
        <f t="shared" si="68"/>
        <v>0</v>
      </c>
      <c r="UM12" s="22">
        <f t="shared" si="68"/>
        <v>0</v>
      </c>
      <c r="UN12" s="22">
        <f t="shared" si="68"/>
        <v>0</v>
      </c>
      <c r="UO12" s="22">
        <f t="shared" si="68"/>
        <v>0</v>
      </c>
      <c r="UP12" s="22">
        <f t="shared" si="68"/>
        <v>0</v>
      </c>
      <c r="UQ12" s="22">
        <f t="shared" si="68"/>
        <v>0</v>
      </c>
      <c r="UR12" s="22">
        <f t="shared" si="68"/>
        <v>0</v>
      </c>
      <c r="US12" s="22">
        <f t="shared" si="68"/>
        <v>0</v>
      </c>
      <c r="UT12" s="22">
        <f t="shared" si="68"/>
        <v>0</v>
      </c>
      <c r="UU12" s="35">
        <f t="shared" si="68"/>
        <v>0</v>
      </c>
      <c r="UV12" s="34">
        <f t="shared" si="68"/>
        <v>0</v>
      </c>
      <c r="UW12" s="22">
        <f t="shared" si="68"/>
        <v>0</v>
      </c>
      <c r="UX12" s="22">
        <f t="shared" si="68"/>
        <v>0</v>
      </c>
      <c r="UY12" s="22">
        <f t="shared" si="68"/>
        <v>0</v>
      </c>
      <c r="UZ12" s="22">
        <f t="shared" si="68"/>
        <v>0</v>
      </c>
      <c r="VA12" s="22">
        <f t="shared" si="68"/>
        <v>0</v>
      </c>
      <c r="VB12" s="22">
        <f t="shared" si="68"/>
        <v>0</v>
      </c>
      <c r="VC12" s="22">
        <f t="shared" si="68"/>
        <v>0</v>
      </c>
      <c r="VD12" s="22">
        <f t="shared" si="68"/>
        <v>0</v>
      </c>
      <c r="VE12" s="22">
        <f t="shared" si="68"/>
        <v>0</v>
      </c>
      <c r="VF12" s="22">
        <f t="shared" si="68"/>
        <v>0</v>
      </c>
      <c r="VG12" s="22">
        <f t="shared" si="68"/>
        <v>0</v>
      </c>
      <c r="VH12" s="22">
        <f t="shared" si="68"/>
        <v>0</v>
      </c>
      <c r="VI12" s="22">
        <f t="shared" si="68"/>
        <v>0</v>
      </c>
      <c r="VJ12" s="22">
        <f t="shared" si="68"/>
        <v>0</v>
      </c>
      <c r="VK12" s="22">
        <f t="shared" si="68"/>
        <v>0</v>
      </c>
      <c r="VL12" s="22">
        <f t="shared" si="68"/>
        <v>0</v>
      </c>
      <c r="VM12" s="22">
        <f t="shared" ref="VM12:XX12" si="69">IF(VL12=0,VM$11,IF(VL12=VM$11,0,VL12))</f>
        <v>0</v>
      </c>
      <c r="VN12" s="22">
        <f t="shared" si="69"/>
        <v>0</v>
      </c>
      <c r="VO12" s="35">
        <f t="shared" si="69"/>
        <v>0</v>
      </c>
      <c r="VP12" s="34">
        <f t="shared" si="69"/>
        <v>0</v>
      </c>
      <c r="VQ12" s="22">
        <f t="shared" si="69"/>
        <v>0</v>
      </c>
      <c r="VR12" s="22">
        <f t="shared" si="69"/>
        <v>0</v>
      </c>
      <c r="VS12" s="22">
        <f t="shared" si="69"/>
        <v>0</v>
      </c>
      <c r="VT12" s="22">
        <f t="shared" si="69"/>
        <v>0</v>
      </c>
      <c r="VU12" s="22">
        <f t="shared" si="69"/>
        <v>0</v>
      </c>
      <c r="VV12" s="22">
        <f t="shared" si="69"/>
        <v>0</v>
      </c>
      <c r="VW12" s="22">
        <f t="shared" si="69"/>
        <v>0</v>
      </c>
      <c r="VX12" s="22">
        <f t="shared" si="69"/>
        <v>0</v>
      </c>
      <c r="VY12" s="22">
        <f t="shared" si="69"/>
        <v>0</v>
      </c>
      <c r="VZ12" s="22">
        <f t="shared" si="69"/>
        <v>0</v>
      </c>
      <c r="WA12" s="22">
        <f t="shared" si="69"/>
        <v>0</v>
      </c>
      <c r="WB12" s="22">
        <f t="shared" si="69"/>
        <v>0</v>
      </c>
      <c r="WC12" s="22">
        <f t="shared" si="69"/>
        <v>0</v>
      </c>
      <c r="WD12" s="22">
        <f t="shared" si="69"/>
        <v>0</v>
      </c>
      <c r="WE12" s="22">
        <f t="shared" si="69"/>
        <v>0</v>
      </c>
      <c r="WF12" s="22">
        <f t="shared" si="69"/>
        <v>0</v>
      </c>
      <c r="WG12" s="22">
        <f t="shared" si="69"/>
        <v>0</v>
      </c>
      <c r="WH12" s="22">
        <f t="shared" si="69"/>
        <v>0</v>
      </c>
      <c r="WI12" s="35">
        <f t="shared" si="69"/>
        <v>0</v>
      </c>
      <c r="WJ12" s="34">
        <f t="shared" si="69"/>
        <v>0</v>
      </c>
      <c r="WK12" s="22">
        <f t="shared" si="69"/>
        <v>0</v>
      </c>
      <c r="WL12" s="22">
        <f t="shared" si="69"/>
        <v>0</v>
      </c>
      <c r="WM12" s="22">
        <f t="shared" si="69"/>
        <v>0</v>
      </c>
      <c r="WN12" s="22">
        <f t="shared" si="69"/>
        <v>0</v>
      </c>
      <c r="WO12" s="22">
        <f t="shared" si="69"/>
        <v>0</v>
      </c>
      <c r="WP12" s="22">
        <f t="shared" si="69"/>
        <v>0</v>
      </c>
      <c r="WQ12" s="22">
        <f t="shared" si="69"/>
        <v>0</v>
      </c>
      <c r="WR12" s="22">
        <f t="shared" si="69"/>
        <v>0</v>
      </c>
      <c r="WS12" s="22">
        <f t="shared" si="69"/>
        <v>0</v>
      </c>
      <c r="WT12" s="22">
        <f t="shared" si="69"/>
        <v>0</v>
      </c>
      <c r="WU12" s="22">
        <f t="shared" si="69"/>
        <v>0</v>
      </c>
      <c r="WV12" s="22">
        <f t="shared" si="69"/>
        <v>0</v>
      </c>
      <c r="WW12" s="22">
        <f t="shared" si="69"/>
        <v>0</v>
      </c>
      <c r="WX12" s="22">
        <f t="shared" si="69"/>
        <v>0</v>
      </c>
      <c r="WY12" s="22">
        <f t="shared" si="69"/>
        <v>0</v>
      </c>
      <c r="WZ12" s="22">
        <f t="shared" si="69"/>
        <v>0</v>
      </c>
      <c r="XA12" s="22">
        <f t="shared" si="69"/>
        <v>0</v>
      </c>
      <c r="XB12" s="22">
        <f t="shared" si="69"/>
        <v>0</v>
      </c>
      <c r="XC12" s="35">
        <f t="shared" si="69"/>
        <v>0</v>
      </c>
      <c r="XD12" s="34">
        <f t="shared" si="69"/>
        <v>0</v>
      </c>
      <c r="XE12" s="22">
        <f t="shared" si="69"/>
        <v>0</v>
      </c>
      <c r="XF12" s="22">
        <f t="shared" si="69"/>
        <v>0</v>
      </c>
      <c r="XG12" s="22">
        <f t="shared" si="69"/>
        <v>0</v>
      </c>
      <c r="XH12" s="22">
        <f t="shared" si="69"/>
        <v>0</v>
      </c>
      <c r="XI12" s="22">
        <f t="shared" si="69"/>
        <v>0</v>
      </c>
      <c r="XJ12" s="22">
        <f t="shared" si="69"/>
        <v>0</v>
      </c>
      <c r="XK12" s="22">
        <f t="shared" si="69"/>
        <v>0</v>
      </c>
      <c r="XL12" s="22">
        <f t="shared" si="69"/>
        <v>0</v>
      </c>
      <c r="XM12" s="22">
        <f t="shared" si="69"/>
        <v>0</v>
      </c>
      <c r="XN12" s="22">
        <f t="shared" si="69"/>
        <v>0</v>
      </c>
      <c r="XO12" s="22">
        <f t="shared" si="69"/>
        <v>0</v>
      </c>
      <c r="XP12" s="22">
        <f t="shared" si="69"/>
        <v>0</v>
      </c>
      <c r="XQ12" s="22">
        <f t="shared" si="69"/>
        <v>0</v>
      </c>
      <c r="XR12" s="22">
        <f t="shared" si="69"/>
        <v>0</v>
      </c>
      <c r="XS12" s="22">
        <f t="shared" si="69"/>
        <v>0</v>
      </c>
      <c r="XT12" s="22">
        <f t="shared" si="69"/>
        <v>0</v>
      </c>
      <c r="XU12" s="22">
        <f t="shared" si="69"/>
        <v>0</v>
      </c>
      <c r="XV12" s="22">
        <f t="shared" si="69"/>
        <v>0</v>
      </c>
      <c r="XW12" s="35">
        <f t="shared" si="69"/>
        <v>0</v>
      </c>
      <c r="XX12" s="34">
        <f t="shared" si="69"/>
        <v>0</v>
      </c>
      <c r="XY12" s="22">
        <f t="shared" ref="XY12:AAJ12" si="70">IF(XX12=0,XY$11,IF(XX12=XY$11,0,XX12))</f>
        <v>0</v>
      </c>
      <c r="XZ12" s="22">
        <f t="shared" si="70"/>
        <v>0</v>
      </c>
      <c r="YA12" s="22">
        <f t="shared" si="70"/>
        <v>0</v>
      </c>
      <c r="YB12" s="22">
        <f t="shared" si="70"/>
        <v>0</v>
      </c>
      <c r="YC12" s="22">
        <f t="shared" si="70"/>
        <v>0</v>
      </c>
      <c r="YD12" s="22">
        <f t="shared" si="70"/>
        <v>0</v>
      </c>
      <c r="YE12" s="22">
        <f t="shared" si="70"/>
        <v>0</v>
      </c>
      <c r="YF12" s="22">
        <f t="shared" si="70"/>
        <v>0</v>
      </c>
      <c r="YG12" s="22">
        <f t="shared" si="70"/>
        <v>0</v>
      </c>
      <c r="YH12" s="22">
        <f t="shared" si="70"/>
        <v>0</v>
      </c>
      <c r="YI12" s="22">
        <f t="shared" si="70"/>
        <v>0</v>
      </c>
      <c r="YJ12" s="22">
        <f t="shared" si="70"/>
        <v>0</v>
      </c>
      <c r="YK12" s="22">
        <f t="shared" si="70"/>
        <v>0</v>
      </c>
      <c r="YL12" s="22">
        <f t="shared" si="70"/>
        <v>0</v>
      </c>
      <c r="YM12" s="22">
        <f t="shared" si="70"/>
        <v>0</v>
      </c>
      <c r="YN12" s="22">
        <f t="shared" si="70"/>
        <v>0</v>
      </c>
      <c r="YO12" s="22">
        <f t="shared" si="70"/>
        <v>0</v>
      </c>
      <c r="YP12" s="22">
        <f t="shared" si="70"/>
        <v>0</v>
      </c>
      <c r="YQ12" s="35">
        <f t="shared" si="70"/>
        <v>0</v>
      </c>
      <c r="YR12" s="34">
        <f t="shared" si="70"/>
        <v>0</v>
      </c>
      <c r="YS12" s="22">
        <f t="shared" si="70"/>
        <v>0</v>
      </c>
      <c r="YT12" s="22">
        <f t="shared" si="70"/>
        <v>0</v>
      </c>
      <c r="YU12" s="22">
        <f t="shared" si="70"/>
        <v>0</v>
      </c>
      <c r="YV12" s="22">
        <f t="shared" si="70"/>
        <v>0</v>
      </c>
      <c r="YW12" s="22">
        <f t="shared" si="70"/>
        <v>0</v>
      </c>
      <c r="YX12" s="22">
        <f t="shared" si="70"/>
        <v>0</v>
      </c>
      <c r="YY12" s="22">
        <f t="shared" si="70"/>
        <v>0</v>
      </c>
      <c r="YZ12" s="22">
        <f t="shared" si="70"/>
        <v>0</v>
      </c>
      <c r="ZA12" s="22">
        <f t="shared" si="70"/>
        <v>0</v>
      </c>
      <c r="ZB12" s="22">
        <f t="shared" si="70"/>
        <v>0</v>
      </c>
      <c r="ZC12" s="22">
        <f t="shared" si="70"/>
        <v>0</v>
      </c>
      <c r="ZD12" s="22">
        <f t="shared" si="70"/>
        <v>0</v>
      </c>
      <c r="ZE12" s="22">
        <f t="shared" si="70"/>
        <v>0</v>
      </c>
      <c r="ZF12" s="22">
        <f t="shared" si="70"/>
        <v>0</v>
      </c>
      <c r="ZG12" s="22">
        <f t="shared" si="70"/>
        <v>0</v>
      </c>
      <c r="ZH12" s="22">
        <f t="shared" si="70"/>
        <v>0</v>
      </c>
      <c r="ZI12" s="22">
        <f t="shared" si="70"/>
        <v>0</v>
      </c>
      <c r="ZJ12" s="22">
        <f t="shared" si="70"/>
        <v>0</v>
      </c>
      <c r="ZK12" s="35">
        <f t="shared" si="70"/>
        <v>0</v>
      </c>
      <c r="ZL12" s="34">
        <f t="shared" si="70"/>
        <v>0</v>
      </c>
      <c r="ZM12" s="22">
        <f t="shared" si="70"/>
        <v>0</v>
      </c>
      <c r="ZN12" s="22">
        <f t="shared" si="70"/>
        <v>0</v>
      </c>
      <c r="ZO12" s="22">
        <f t="shared" si="70"/>
        <v>0</v>
      </c>
      <c r="ZP12" s="22">
        <f t="shared" si="70"/>
        <v>0</v>
      </c>
      <c r="ZQ12" s="22">
        <f t="shared" si="70"/>
        <v>0</v>
      </c>
      <c r="ZR12" s="22">
        <f t="shared" si="70"/>
        <v>0</v>
      </c>
      <c r="ZS12" s="22">
        <f t="shared" si="70"/>
        <v>0</v>
      </c>
      <c r="ZT12" s="22">
        <f t="shared" si="70"/>
        <v>0</v>
      </c>
      <c r="ZU12" s="22">
        <f t="shared" si="70"/>
        <v>0</v>
      </c>
      <c r="ZV12" s="22">
        <f t="shared" si="70"/>
        <v>0</v>
      </c>
      <c r="ZW12" s="22">
        <f t="shared" si="70"/>
        <v>0</v>
      </c>
      <c r="ZX12" s="22">
        <f t="shared" si="70"/>
        <v>0</v>
      </c>
      <c r="ZY12" s="22">
        <f t="shared" si="70"/>
        <v>0</v>
      </c>
      <c r="ZZ12" s="22">
        <f t="shared" si="70"/>
        <v>0</v>
      </c>
      <c r="AAA12" s="22">
        <f t="shared" si="70"/>
        <v>0</v>
      </c>
      <c r="AAB12" s="22">
        <f t="shared" si="70"/>
        <v>0</v>
      </c>
      <c r="AAC12" s="22">
        <f t="shared" si="70"/>
        <v>0</v>
      </c>
      <c r="AAD12" s="22">
        <f t="shared" si="70"/>
        <v>0</v>
      </c>
      <c r="AAE12" s="35">
        <f t="shared" si="70"/>
        <v>0</v>
      </c>
      <c r="AAF12" s="34">
        <f t="shared" si="70"/>
        <v>0</v>
      </c>
      <c r="AAG12" s="22">
        <f t="shared" si="70"/>
        <v>0</v>
      </c>
      <c r="AAH12" s="22">
        <f t="shared" si="70"/>
        <v>0</v>
      </c>
      <c r="AAI12" s="22">
        <f t="shared" si="70"/>
        <v>0</v>
      </c>
      <c r="AAJ12" s="22">
        <f t="shared" si="70"/>
        <v>0</v>
      </c>
      <c r="AAK12" s="22">
        <f t="shared" ref="AAK12:ACV12" si="71">IF(AAJ12=0,AAK$11,IF(AAJ12=AAK$11,0,AAJ12))</f>
        <v>0</v>
      </c>
      <c r="AAL12" s="22">
        <f t="shared" si="71"/>
        <v>0</v>
      </c>
      <c r="AAM12" s="22">
        <f t="shared" si="71"/>
        <v>0</v>
      </c>
      <c r="AAN12" s="22">
        <f t="shared" si="71"/>
        <v>0</v>
      </c>
      <c r="AAO12" s="22">
        <f t="shared" si="71"/>
        <v>0</v>
      </c>
      <c r="AAP12" s="22">
        <f t="shared" si="71"/>
        <v>0</v>
      </c>
      <c r="AAQ12" s="22">
        <f t="shared" si="71"/>
        <v>0</v>
      </c>
      <c r="AAR12" s="22">
        <f t="shared" si="71"/>
        <v>0</v>
      </c>
      <c r="AAS12" s="22">
        <f t="shared" si="71"/>
        <v>0</v>
      </c>
      <c r="AAT12" s="22">
        <f t="shared" si="71"/>
        <v>0</v>
      </c>
      <c r="AAU12" s="22">
        <f t="shared" si="71"/>
        <v>0</v>
      </c>
      <c r="AAV12" s="22">
        <f t="shared" si="71"/>
        <v>0</v>
      </c>
      <c r="AAW12" s="22">
        <f t="shared" si="71"/>
        <v>0</v>
      </c>
      <c r="AAX12" s="22">
        <f t="shared" si="71"/>
        <v>0</v>
      </c>
      <c r="AAY12" s="35">
        <f t="shared" si="71"/>
        <v>0</v>
      </c>
      <c r="AAZ12" s="34">
        <f t="shared" si="71"/>
        <v>0</v>
      </c>
      <c r="ABA12" s="22">
        <f t="shared" si="71"/>
        <v>0</v>
      </c>
      <c r="ABB12" s="22">
        <f t="shared" si="71"/>
        <v>0</v>
      </c>
      <c r="ABC12" s="22">
        <f t="shared" si="71"/>
        <v>0</v>
      </c>
      <c r="ABD12" s="22">
        <f t="shared" si="71"/>
        <v>0</v>
      </c>
      <c r="ABE12" s="22">
        <f t="shared" si="71"/>
        <v>0</v>
      </c>
      <c r="ABF12" s="22">
        <f t="shared" si="71"/>
        <v>0</v>
      </c>
      <c r="ABG12" s="22">
        <f t="shared" si="71"/>
        <v>0</v>
      </c>
      <c r="ABH12" s="22">
        <f t="shared" si="71"/>
        <v>0</v>
      </c>
      <c r="ABI12" s="22">
        <f t="shared" si="71"/>
        <v>0</v>
      </c>
      <c r="ABJ12" s="22">
        <f t="shared" si="71"/>
        <v>0</v>
      </c>
      <c r="ABK12" s="22">
        <f t="shared" si="71"/>
        <v>0</v>
      </c>
      <c r="ABL12" s="22">
        <f t="shared" si="71"/>
        <v>0</v>
      </c>
      <c r="ABM12" s="22">
        <f t="shared" si="71"/>
        <v>0</v>
      </c>
      <c r="ABN12" s="22">
        <f t="shared" si="71"/>
        <v>0</v>
      </c>
      <c r="ABO12" s="22">
        <f t="shared" si="71"/>
        <v>0</v>
      </c>
      <c r="ABP12" s="22">
        <f t="shared" si="71"/>
        <v>0</v>
      </c>
      <c r="ABQ12" s="22">
        <f t="shared" si="71"/>
        <v>0</v>
      </c>
      <c r="ABR12" s="22">
        <f t="shared" si="71"/>
        <v>0</v>
      </c>
      <c r="ABS12" s="35">
        <f t="shared" si="71"/>
        <v>0</v>
      </c>
      <c r="ABT12" s="34">
        <f t="shared" si="71"/>
        <v>0</v>
      </c>
      <c r="ABU12" s="22">
        <f t="shared" si="71"/>
        <v>0</v>
      </c>
      <c r="ABV12" s="22">
        <f t="shared" si="71"/>
        <v>0</v>
      </c>
      <c r="ABW12" s="22">
        <f t="shared" si="71"/>
        <v>0</v>
      </c>
      <c r="ABX12" s="22">
        <f t="shared" si="71"/>
        <v>0</v>
      </c>
      <c r="ABY12" s="22">
        <f t="shared" si="71"/>
        <v>0</v>
      </c>
      <c r="ABZ12" s="22">
        <f t="shared" si="71"/>
        <v>0</v>
      </c>
      <c r="ACA12" s="22">
        <f t="shared" si="71"/>
        <v>0</v>
      </c>
      <c r="ACB12" s="22">
        <f t="shared" si="71"/>
        <v>0</v>
      </c>
      <c r="ACC12" s="22">
        <f t="shared" si="71"/>
        <v>0</v>
      </c>
      <c r="ACD12" s="22">
        <f t="shared" si="71"/>
        <v>0</v>
      </c>
      <c r="ACE12" s="22">
        <f t="shared" si="71"/>
        <v>0</v>
      </c>
      <c r="ACF12" s="22">
        <f t="shared" si="71"/>
        <v>0</v>
      </c>
      <c r="ACG12" s="22">
        <f t="shared" si="71"/>
        <v>0</v>
      </c>
      <c r="ACH12" s="22">
        <f t="shared" si="71"/>
        <v>0</v>
      </c>
      <c r="ACI12" s="22">
        <f t="shared" si="71"/>
        <v>0</v>
      </c>
      <c r="ACJ12" s="22">
        <f t="shared" si="71"/>
        <v>0</v>
      </c>
      <c r="ACK12" s="22">
        <f t="shared" si="71"/>
        <v>0</v>
      </c>
      <c r="ACL12" s="22">
        <f t="shared" si="71"/>
        <v>0</v>
      </c>
      <c r="ACM12" s="35">
        <f t="shared" si="71"/>
        <v>0</v>
      </c>
      <c r="ACN12" s="34">
        <f t="shared" si="71"/>
        <v>0</v>
      </c>
      <c r="ACO12" s="22">
        <f t="shared" si="71"/>
        <v>0</v>
      </c>
      <c r="ACP12" s="22">
        <f t="shared" si="71"/>
        <v>0</v>
      </c>
      <c r="ACQ12" s="22">
        <f t="shared" si="71"/>
        <v>0</v>
      </c>
      <c r="ACR12" s="22">
        <f t="shared" si="71"/>
        <v>0</v>
      </c>
      <c r="ACS12" s="22">
        <f t="shared" si="71"/>
        <v>0</v>
      </c>
      <c r="ACT12" s="22">
        <f t="shared" si="71"/>
        <v>0</v>
      </c>
      <c r="ACU12" s="22">
        <f t="shared" si="71"/>
        <v>0</v>
      </c>
      <c r="ACV12" s="22">
        <f t="shared" si="71"/>
        <v>0</v>
      </c>
      <c r="ACW12" s="22">
        <f t="shared" ref="ACW12:AFH12" si="72">IF(ACV12=0,ACW$11,IF(ACV12=ACW$11,0,ACV12))</f>
        <v>0</v>
      </c>
      <c r="ACX12" s="22">
        <f t="shared" si="72"/>
        <v>0</v>
      </c>
      <c r="ACY12" s="22">
        <f t="shared" si="72"/>
        <v>0</v>
      </c>
      <c r="ACZ12" s="22">
        <f t="shared" si="72"/>
        <v>0</v>
      </c>
      <c r="ADA12" s="22">
        <f t="shared" si="72"/>
        <v>0</v>
      </c>
      <c r="ADB12" s="22">
        <f t="shared" si="72"/>
        <v>0</v>
      </c>
      <c r="ADC12" s="22">
        <f t="shared" si="72"/>
        <v>0</v>
      </c>
      <c r="ADD12" s="22">
        <f t="shared" si="72"/>
        <v>0</v>
      </c>
      <c r="ADE12" s="22">
        <f t="shared" si="72"/>
        <v>0</v>
      </c>
      <c r="ADF12" s="22">
        <f t="shared" si="72"/>
        <v>0</v>
      </c>
      <c r="ADG12" s="35">
        <f t="shared" si="72"/>
        <v>0</v>
      </c>
      <c r="ADH12" s="34">
        <f t="shared" si="72"/>
        <v>0</v>
      </c>
      <c r="ADI12" s="22">
        <f t="shared" si="72"/>
        <v>0</v>
      </c>
      <c r="ADJ12" s="22">
        <f t="shared" si="72"/>
        <v>0</v>
      </c>
      <c r="ADK12" s="22">
        <f t="shared" si="72"/>
        <v>0</v>
      </c>
      <c r="ADL12" s="22">
        <f t="shared" si="72"/>
        <v>0</v>
      </c>
      <c r="ADM12" s="22">
        <f t="shared" si="72"/>
        <v>0</v>
      </c>
      <c r="ADN12" s="22">
        <f t="shared" si="72"/>
        <v>0</v>
      </c>
      <c r="ADO12" s="22">
        <f t="shared" si="72"/>
        <v>0</v>
      </c>
      <c r="ADP12" s="22">
        <f t="shared" si="72"/>
        <v>0</v>
      </c>
      <c r="ADQ12" s="22">
        <f t="shared" si="72"/>
        <v>0</v>
      </c>
      <c r="ADR12" s="22">
        <f t="shared" si="72"/>
        <v>0</v>
      </c>
      <c r="ADS12" s="22">
        <f t="shared" si="72"/>
        <v>0</v>
      </c>
      <c r="ADT12" s="22">
        <f t="shared" si="72"/>
        <v>0</v>
      </c>
      <c r="ADU12" s="22">
        <f t="shared" si="72"/>
        <v>0</v>
      </c>
      <c r="ADV12" s="22">
        <f t="shared" si="72"/>
        <v>0</v>
      </c>
      <c r="ADW12" s="22">
        <f t="shared" si="72"/>
        <v>0</v>
      </c>
      <c r="ADX12" s="22">
        <f t="shared" si="72"/>
        <v>0</v>
      </c>
      <c r="ADY12" s="22">
        <f t="shared" si="72"/>
        <v>0</v>
      </c>
      <c r="ADZ12" s="22">
        <f t="shared" si="72"/>
        <v>0</v>
      </c>
      <c r="AEA12" s="35">
        <f t="shared" si="72"/>
        <v>0</v>
      </c>
      <c r="AEB12" s="34">
        <f t="shared" si="72"/>
        <v>0</v>
      </c>
      <c r="AEC12" s="22">
        <f t="shared" si="72"/>
        <v>0</v>
      </c>
      <c r="AED12" s="22">
        <f t="shared" si="72"/>
        <v>0</v>
      </c>
      <c r="AEE12" s="22">
        <f t="shared" si="72"/>
        <v>0</v>
      </c>
      <c r="AEF12" s="22">
        <f t="shared" si="72"/>
        <v>0</v>
      </c>
      <c r="AEG12" s="22">
        <f t="shared" si="72"/>
        <v>0</v>
      </c>
      <c r="AEH12" s="22">
        <f t="shared" si="72"/>
        <v>0</v>
      </c>
      <c r="AEI12" s="22">
        <f t="shared" si="72"/>
        <v>0</v>
      </c>
      <c r="AEJ12" s="22">
        <f t="shared" si="72"/>
        <v>0</v>
      </c>
      <c r="AEK12" s="22">
        <f t="shared" si="72"/>
        <v>0</v>
      </c>
      <c r="AEL12" s="22">
        <f t="shared" si="72"/>
        <v>0</v>
      </c>
      <c r="AEM12" s="22">
        <f t="shared" si="72"/>
        <v>0</v>
      </c>
      <c r="AEN12" s="22">
        <f t="shared" si="72"/>
        <v>0</v>
      </c>
      <c r="AEO12" s="22">
        <f t="shared" si="72"/>
        <v>0</v>
      </c>
      <c r="AEP12" s="22">
        <f t="shared" si="72"/>
        <v>0</v>
      </c>
      <c r="AEQ12" s="22">
        <f t="shared" si="72"/>
        <v>0</v>
      </c>
      <c r="AER12" s="22">
        <f t="shared" si="72"/>
        <v>0</v>
      </c>
      <c r="AES12" s="22">
        <f t="shared" si="72"/>
        <v>0</v>
      </c>
      <c r="AET12" s="22">
        <f t="shared" si="72"/>
        <v>0</v>
      </c>
      <c r="AEU12" s="35">
        <f t="shared" si="72"/>
        <v>0</v>
      </c>
      <c r="AEV12" s="34">
        <f t="shared" si="72"/>
        <v>0</v>
      </c>
      <c r="AEW12" s="22">
        <f t="shared" si="72"/>
        <v>0</v>
      </c>
      <c r="AEX12" s="22">
        <f t="shared" si="72"/>
        <v>0</v>
      </c>
      <c r="AEY12" s="22">
        <f t="shared" si="72"/>
        <v>0</v>
      </c>
      <c r="AEZ12" s="22">
        <f t="shared" si="72"/>
        <v>0</v>
      </c>
      <c r="AFA12" s="22">
        <f t="shared" si="72"/>
        <v>0</v>
      </c>
      <c r="AFB12" s="22">
        <f t="shared" si="72"/>
        <v>0</v>
      </c>
      <c r="AFC12" s="22">
        <f t="shared" si="72"/>
        <v>0</v>
      </c>
      <c r="AFD12" s="22">
        <f t="shared" si="72"/>
        <v>0</v>
      </c>
      <c r="AFE12" s="22">
        <f t="shared" si="72"/>
        <v>0</v>
      </c>
      <c r="AFF12" s="22">
        <f t="shared" si="72"/>
        <v>0</v>
      </c>
      <c r="AFG12" s="22">
        <f t="shared" si="72"/>
        <v>0</v>
      </c>
      <c r="AFH12" s="22">
        <f t="shared" si="72"/>
        <v>0</v>
      </c>
      <c r="AFI12" s="22">
        <f t="shared" ref="AFI12:AHG12" si="73">IF(AFH12=0,AFI$11,IF(AFH12=AFI$11,0,AFH12))</f>
        <v>0</v>
      </c>
      <c r="AFJ12" s="22">
        <f t="shared" si="73"/>
        <v>0</v>
      </c>
      <c r="AFK12" s="22">
        <f t="shared" si="73"/>
        <v>0</v>
      </c>
      <c r="AFL12" s="22">
        <f t="shared" si="73"/>
        <v>0</v>
      </c>
      <c r="AFM12" s="22">
        <f t="shared" si="73"/>
        <v>0</v>
      </c>
      <c r="AFN12" s="22">
        <f t="shared" si="73"/>
        <v>0</v>
      </c>
      <c r="AFO12" s="35">
        <f t="shared" si="73"/>
        <v>0</v>
      </c>
      <c r="AFP12" s="34">
        <f t="shared" si="73"/>
        <v>0</v>
      </c>
      <c r="AFQ12" s="22">
        <f t="shared" si="73"/>
        <v>0</v>
      </c>
      <c r="AFR12" s="22">
        <f t="shared" si="73"/>
        <v>0</v>
      </c>
      <c r="AFS12" s="22">
        <f t="shared" si="73"/>
        <v>0</v>
      </c>
      <c r="AFT12" s="22">
        <f t="shared" si="73"/>
        <v>0</v>
      </c>
      <c r="AFU12" s="22">
        <f t="shared" si="73"/>
        <v>0</v>
      </c>
      <c r="AFV12" s="22">
        <f t="shared" si="73"/>
        <v>0</v>
      </c>
      <c r="AFW12" s="22">
        <f t="shared" si="73"/>
        <v>0</v>
      </c>
      <c r="AFX12" s="22">
        <f t="shared" si="73"/>
        <v>0</v>
      </c>
      <c r="AFY12" s="22">
        <f t="shared" si="73"/>
        <v>0</v>
      </c>
      <c r="AFZ12" s="22">
        <f t="shared" si="73"/>
        <v>0</v>
      </c>
      <c r="AGA12" s="22">
        <f t="shared" si="73"/>
        <v>0</v>
      </c>
      <c r="AGB12" s="22">
        <f t="shared" si="73"/>
        <v>0</v>
      </c>
      <c r="AGC12" s="22">
        <f t="shared" si="73"/>
        <v>0</v>
      </c>
      <c r="AGD12" s="22">
        <f t="shared" si="73"/>
        <v>0</v>
      </c>
      <c r="AGE12" s="22">
        <f t="shared" si="73"/>
        <v>0</v>
      </c>
      <c r="AGF12" s="22">
        <f t="shared" si="73"/>
        <v>0</v>
      </c>
      <c r="AGG12" s="22">
        <f t="shared" si="73"/>
        <v>0</v>
      </c>
      <c r="AGH12" s="22">
        <f t="shared" si="73"/>
        <v>0</v>
      </c>
      <c r="AGI12" s="35">
        <f t="shared" si="73"/>
        <v>0</v>
      </c>
      <c r="AGJ12" s="34">
        <f t="shared" si="73"/>
        <v>0</v>
      </c>
      <c r="AGK12" s="22">
        <f t="shared" si="73"/>
        <v>0</v>
      </c>
      <c r="AGL12" s="22">
        <f t="shared" si="73"/>
        <v>0</v>
      </c>
      <c r="AGM12" s="22">
        <f t="shared" si="73"/>
        <v>0</v>
      </c>
      <c r="AGN12" s="22">
        <f t="shared" si="73"/>
        <v>0</v>
      </c>
      <c r="AGO12" s="22">
        <f t="shared" si="73"/>
        <v>0</v>
      </c>
      <c r="AGP12" s="22">
        <f t="shared" si="73"/>
        <v>0</v>
      </c>
      <c r="AGQ12" s="22">
        <f t="shared" si="73"/>
        <v>0</v>
      </c>
      <c r="AGR12" s="22">
        <f t="shared" si="73"/>
        <v>0</v>
      </c>
      <c r="AGS12" s="22">
        <f t="shared" si="73"/>
        <v>0</v>
      </c>
      <c r="AGT12" s="22">
        <f t="shared" si="73"/>
        <v>0</v>
      </c>
      <c r="AGU12" s="22">
        <f t="shared" si="73"/>
        <v>0</v>
      </c>
      <c r="AGV12" s="22">
        <f t="shared" si="73"/>
        <v>0</v>
      </c>
      <c r="AGW12" s="22">
        <f t="shared" si="73"/>
        <v>0</v>
      </c>
      <c r="AGX12" s="22">
        <f t="shared" si="73"/>
        <v>0</v>
      </c>
      <c r="AGY12" s="22">
        <f t="shared" si="73"/>
        <v>0</v>
      </c>
      <c r="AGZ12" s="22">
        <f t="shared" si="73"/>
        <v>0</v>
      </c>
      <c r="AHA12" s="22">
        <f t="shared" si="73"/>
        <v>0</v>
      </c>
      <c r="AHB12" s="22">
        <f t="shared" si="73"/>
        <v>0</v>
      </c>
      <c r="AHC12" s="35">
        <f t="shared" si="73"/>
        <v>0</v>
      </c>
      <c r="AHD12" s="34">
        <f t="shared" si="73"/>
        <v>0</v>
      </c>
      <c r="AHE12" s="22">
        <f t="shared" si="73"/>
        <v>0</v>
      </c>
      <c r="AHF12" s="22">
        <f t="shared" si="73"/>
        <v>0</v>
      </c>
      <c r="AHG12" s="22">
        <f t="shared" si="73"/>
        <v>0</v>
      </c>
      <c r="AHH12" s="22">
        <f t="shared" ref="AHH12:AHW12" si="74">IF(AHG12=0,AHH$11,IF(AHG12=AHH$11,0,AHG12))</f>
        <v>0</v>
      </c>
      <c r="AHI12" s="22">
        <f t="shared" si="74"/>
        <v>0</v>
      </c>
      <c r="AHJ12" s="22">
        <f t="shared" si="74"/>
        <v>0</v>
      </c>
      <c r="AHK12" s="22">
        <f t="shared" si="74"/>
        <v>0</v>
      </c>
      <c r="AHL12" s="22">
        <f t="shared" si="74"/>
        <v>0</v>
      </c>
      <c r="AHM12" s="22">
        <f t="shared" si="74"/>
        <v>0</v>
      </c>
      <c r="AHN12" s="22">
        <f t="shared" si="74"/>
        <v>0</v>
      </c>
      <c r="AHO12" s="22">
        <f t="shared" si="74"/>
        <v>0</v>
      </c>
      <c r="AHP12" s="22">
        <f t="shared" si="74"/>
        <v>0</v>
      </c>
      <c r="AHQ12" s="22">
        <f t="shared" si="74"/>
        <v>0</v>
      </c>
      <c r="AHR12" s="22">
        <f t="shared" si="74"/>
        <v>0</v>
      </c>
      <c r="AHS12" s="22">
        <f t="shared" si="74"/>
        <v>0</v>
      </c>
      <c r="AHT12" s="22">
        <f t="shared" si="74"/>
        <v>0</v>
      </c>
      <c r="AHU12" s="22">
        <f t="shared" si="74"/>
        <v>0</v>
      </c>
      <c r="AHV12" s="22">
        <f t="shared" si="74"/>
        <v>0</v>
      </c>
      <c r="AHW12" s="35">
        <f t="shared" si="74"/>
        <v>0</v>
      </c>
    </row>
    <row r="13" spans="1:933" s="6" customFormat="1" ht="15.75" hidden="1" customHeight="1" thickBot="1" x14ac:dyDescent="0.3">
      <c r="A13" s="289" t="s">
        <v>51</v>
      </c>
      <c r="B13" s="289"/>
      <c r="C13" s="289"/>
      <c r="D13" s="289"/>
      <c r="E13" s="289"/>
      <c r="F13" s="289"/>
      <c r="G13" s="6">
        <v>0</v>
      </c>
      <c r="H13" s="34">
        <f>IF(H11=1,0,IF(OR(G13=1,G13=0),H$11,IF(H11=1,0,IF(G13=H$11,0,G13))))</f>
        <v>0</v>
      </c>
      <c r="I13" s="22">
        <f t="shared" ref="I13:BT13" si="75">IF(I11=1,0,IF(OR(H13=1,H13=0),I$11,IF(I11=1,0,IF(H13=I$11,0,H13))))</f>
        <v>0</v>
      </c>
      <c r="J13" s="22">
        <f t="shared" si="75"/>
        <v>0</v>
      </c>
      <c r="K13" s="22">
        <f t="shared" si="75"/>
        <v>0</v>
      </c>
      <c r="L13" s="22">
        <f t="shared" si="75"/>
        <v>0</v>
      </c>
      <c r="M13" s="22">
        <f t="shared" si="75"/>
        <v>0</v>
      </c>
      <c r="N13" s="22">
        <f t="shared" si="75"/>
        <v>0</v>
      </c>
      <c r="O13" s="22">
        <f t="shared" si="75"/>
        <v>0</v>
      </c>
      <c r="P13" s="22">
        <f t="shared" si="75"/>
        <v>0</v>
      </c>
      <c r="Q13" s="22">
        <f t="shared" si="75"/>
        <v>0</v>
      </c>
      <c r="R13" s="22">
        <f t="shared" si="75"/>
        <v>0</v>
      </c>
      <c r="S13" s="22">
        <f t="shared" si="75"/>
        <v>0</v>
      </c>
      <c r="T13" s="22">
        <f t="shared" si="75"/>
        <v>0</v>
      </c>
      <c r="U13" s="22">
        <f t="shared" si="75"/>
        <v>0</v>
      </c>
      <c r="V13" s="22">
        <f t="shared" si="75"/>
        <v>0</v>
      </c>
      <c r="W13" s="22">
        <f t="shared" si="75"/>
        <v>0</v>
      </c>
      <c r="X13" s="22">
        <f t="shared" si="75"/>
        <v>0</v>
      </c>
      <c r="Y13" s="22">
        <f t="shared" si="75"/>
        <v>0</v>
      </c>
      <c r="Z13" s="22">
        <f t="shared" si="75"/>
        <v>0</v>
      </c>
      <c r="AA13" s="35">
        <f t="shared" si="75"/>
        <v>0</v>
      </c>
      <c r="AB13" s="34">
        <f t="shared" si="75"/>
        <v>0</v>
      </c>
      <c r="AC13" s="22">
        <f t="shared" si="75"/>
        <v>0</v>
      </c>
      <c r="AD13" s="22">
        <f t="shared" si="75"/>
        <v>0</v>
      </c>
      <c r="AE13" s="22">
        <f t="shared" si="75"/>
        <v>0</v>
      </c>
      <c r="AF13" s="22">
        <f t="shared" si="75"/>
        <v>0</v>
      </c>
      <c r="AG13" s="22">
        <f t="shared" si="75"/>
        <v>0</v>
      </c>
      <c r="AH13" s="22">
        <f t="shared" si="75"/>
        <v>0</v>
      </c>
      <c r="AI13" s="22">
        <f t="shared" si="75"/>
        <v>0</v>
      </c>
      <c r="AJ13" s="22">
        <f t="shared" si="75"/>
        <v>0</v>
      </c>
      <c r="AK13" s="22">
        <f t="shared" si="75"/>
        <v>0</v>
      </c>
      <c r="AL13" s="22">
        <f t="shared" si="75"/>
        <v>0</v>
      </c>
      <c r="AM13" s="22">
        <f t="shared" si="75"/>
        <v>0</v>
      </c>
      <c r="AN13" s="22">
        <f t="shared" si="75"/>
        <v>0</v>
      </c>
      <c r="AO13" s="22">
        <f t="shared" si="75"/>
        <v>0</v>
      </c>
      <c r="AP13" s="22">
        <f t="shared" si="75"/>
        <v>0</v>
      </c>
      <c r="AQ13" s="22">
        <f t="shared" si="75"/>
        <v>0</v>
      </c>
      <c r="AR13" s="22">
        <f t="shared" si="75"/>
        <v>0</v>
      </c>
      <c r="AS13" s="22">
        <f t="shared" si="75"/>
        <v>0</v>
      </c>
      <c r="AT13" s="22">
        <f t="shared" si="75"/>
        <v>0</v>
      </c>
      <c r="AU13" s="35">
        <f t="shared" si="75"/>
        <v>0</v>
      </c>
      <c r="AV13" s="34">
        <f t="shared" si="75"/>
        <v>0</v>
      </c>
      <c r="AW13" s="22">
        <f t="shared" si="75"/>
        <v>0</v>
      </c>
      <c r="AX13" s="22">
        <f t="shared" si="75"/>
        <v>0</v>
      </c>
      <c r="AY13" s="22">
        <f t="shared" si="75"/>
        <v>0</v>
      </c>
      <c r="AZ13" s="22">
        <f t="shared" si="75"/>
        <v>0</v>
      </c>
      <c r="BA13" s="22">
        <f t="shared" si="75"/>
        <v>0</v>
      </c>
      <c r="BB13" s="22">
        <f t="shared" si="75"/>
        <v>0</v>
      </c>
      <c r="BC13" s="22">
        <f t="shared" si="75"/>
        <v>0</v>
      </c>
      <c r="BD13" s="22">
        <f t="shared" si="75"/>
        <v>0</v>
      </c>
      <c r="BE13" s="22">
        <f t="shared" si="75"/>
        <v>0</v>
      </c>
      <c r="BF13" s="22">
        <f t="shared" si="75"/>
        <v>0</v>
      </c>
      <c r="BG13" s="22">
        <f t="shared" si="75"/>
        <v>0</v>
      </c>
      <c r="BH13" s="22">
        <f t="shared" si="75"/>
        <v>0</v>
      </c>
      <c r="BI13" s="22">
        <f t="shared" si="75"/>
        <v>0</v>
      </c>
      <c r="BJ13" s="22">
        <f t="shared" si="75"/>
        <v>0</v>
      </c>
      <c r="BK13" s="22">
        <f t="shared" si="75"/>
        <v>0</v>
      </c>
      <c r="BL13" s="22">
        <f t="shared" si="75"/>
        <v>0</v>
      </c>
      <c r="BM13" s="22">
        <f t="shared" si="75"/>
        <v>0</v>
      </c>
      <c r="BN13" s="22">
        <f t="shared" si="75"/>
        <v>0</v>
      </c>
      <c r="BO13" s="35">
        <f t="shared" si="75"/>
        <v>0</v>
      </c>
      <c r="BP13" s="34">
        <f t="shared" si="75"/>
        <v>0</v>
      </c>
      <c r="BQ13" s="22">
        <f t="shared" si="75"/>
        <v>0</v>
      </c>
      <c r="BR13" s="22">
        <f t="shared" si="75"/>
        <v>0</v>
      </c>
      <c r="BS13" s="22">
        <f t="shared" si="75"/>
        <v>0</v>
      </c>
      <c r="BT13" s="22">
        <f t="shared" si="75"/>
        <v>0</v>
      </c>
      <c r="BU13" s="22">
        <f t="shared" ref="BU13:EF13" si="76">IF(BU11=1,0,IF(OR(BT13=1,BT13=0),BU$11,IF(BU11=1,0,IF(BT13=BU$11,0,BT13))))</f>
        <v>0</v>
      </c>
      <c r="BV13" s="22">
        <f t="shared" si="76"/>
        <v>0</v>
      </c>
      <c r="BW13" s="22">
        <f t="shared" si="76"/>
        <v>0</v>
      </c>
      <c r="BX13" s="22">
        <f t="shared" si="76"/>
        <v>0</v>
      </c>
      <c r="BY13" s="22">
        <f t="shared" si="76"/>
        <v>0</v>
      </c>
      <c r="BZ13" s="22">
        <f t="shared" si="76"/>
        <v>0</v>
      </c>
      <c r="CA13" s="22">
        <f t="shared" si="76"/>
        <v>0</v>
      </c>
      <c r="CB13" s="22">
        <f t="shared" si="76"/>
        <v>0</v>
      </c>
      <c r="CC13" s="22">
        <f t="shared" si="76"/>
        <v>0</v>
      </c>
      <c r="CD13" s="22">
        <f t="shared" si="76"/>
        <v>0</v>
      </c>
      <c r="CE13" s="22">
        <f t="shared" si="76"/>
        <v>0</v>
      </c>
      <c r="CF13" s="22">
        <f t="shared" si="76"/>
        <v>0</v>
      </c>
      <c r="CG13" s="22">
        <f t="shared" si="76"/>
        <v>0</v>
      </c>
      <c r="CH13" s="22">
        <f t="shared" si="76"/>
        <v>0</v>
      </c>
      <c r="CI13" s="35">
        <f t="shared" si="76"/>
        <v>0</v>
      </c>
      <c r="CJ13" s="34">
        <f t="shared" si="76"/>
        <v>0</v>
      </c>
      <c r="CK13" s="22">
        <f t="shared" si="76"/>
        <v>0</v>
      </c>
      <c r="CL13" s="22">
        <f t="shared" si="76"/>
        <v>0</v>
      </c>
      <c r="CM13" s="22">
        <f t="shared" si="76"/>
        <v>0</v>
      </c>
      <c r="CN13" s="22">
        <f t="shared" si="76"/>
        <v>0</v>
      </c>
      <c r="CO13" s="22">
        <f t="shared" si="76"/>
        <v>0</v>
      </c>
      <c r="CP13" s="22">
        <f t="shared" si="76"/>
        <v>0</v>
      </c>
      <c r="CQ13" s="22">
        <f t="shared" si="76"/>
        <v>0</v>
      </c>
      <c r="CR13" s="22">
        <f t="shared" si="76"/>
        <v>0</v>
      </c>
      <c r="CS13" s="22">
        <f t="shared" si="76"/>
        <v>0</v>
      </c>
      <c r="CT13" s="22">
        <f t="shared" si="76"/>
        <v>0</v>
      </c>
      <c r="CU13" s="22">
        <f t="shared" si="76"/>
        <v>0</v>
      </c>
      <c r="CV13" s="22">
        <f t="shared" si="76"/>
        <v>0</v>
      </c>
      <c r="CW13" s="22">
        <f t="shared" si="76"/>
        <v>0</v>
      </c>
      <c r="CX13" s="22">
        <f t="shared" si="76"/>
        <v>0</v>
      </c>
      <c r="CY13" s="22">
        <f t="shared" si="76"/>
        <v>0</v>
      </c>
      <c r="CZ13" s="22">
        <f t="shared" si="76"/>
        <v>0</v>
      </c>
      <c r="DA13" s="22">
        <f t="shared" si="76"/>
        <v>0</v>
      </c>
      <c r="DB13" s="22">
        <f t="shared" si="76"/>
        <v>0</v>
      </c>
      <c r="DC13" s="35">
        <f t="shared" si="76"/>
        <v>0</v>
      </c>
      <c r="DD13" s="34">
        <f t="shared" si="76"/>
        <v>0</v>
      </c>
      <c r="DE13" s="22">
        <f t="shared" si="76"/>
        <v>0</v>
      </c>
      <c r="DF13" s="22">
        <f t="shared" si="76"/>
        <v>0</v>
      </c>
      <c r="DG13" s="22">
        <f t="shared" si="76"/>
        <v>0</v>
      </c>
      <c r="DH13" s="22">
        <f t="shared" si="76"/>
        <v>0</v>
      </c>
      <c r="DI13" s="22">
        <f t="shared" si="76"/>
        <v>0</v>
      </c>
      <c r="DJ13" s="22">
        <f t="shared" si="76"/>
        <v>0</v>
      </c>
      <c r="DK13" s="22">
        <f t="shared" si="76"/>
        <v>0</v>
      </c>
      <c r="DL13" s="22">
        <f t="shared" si="76"/>
        <v>0</v>
      </c>
      <c r="DM13" s="22">
        <f t="shared" si="76"/>
        <v>0</v>
      </c>
      <c r="DN13" s="22">
        <f t="shared" si="76"/>
        <v>0</v>
      </c>
      <c r="DO13" s="22">
        <f t="shared" si="76"/>
        <v>0</v>
      </c>
      <c r="DP13" s="22">
        <f t="shared" si="76"/>
        <v>0</v>
      </c>
      <c r="DQ13" s="22">
        <f t="shared" si="76"/>
        <v>0</v>
      </c>
      <c r="DR13" s="22">
        <f t="shared" si="76"/>
        <v>0</v>
      </c>
      <c r="DS13" s="22">
        <f t="shared" si="76"/>
        <v>0</v>
      </c>
      <c r="DT13" s="22">
        <f t="shared" si="76"/>
        <v>0</v>
      </c>
      <c r="DU13" s="22">
        <f t="shared" si="76"/>
        <v>0</v>
      </c>
      <c r="DV13" s="22">
        <f t="shared" si="76"/>
        <v>0</v>
      </c>
      <c r="DW13" s="35">
        <f t="shared" si="76"/>
        <v>0</v>
      </c>
      <c r="DX13" s="34">
        <f t="shared" si="76"/>
        <v>0</v>
      </c>
      <c r="DY13" s="22">
        <f t="shared" si="76"/>
        <v>0</v>
      </c>
      <c r="DZ13" s="22">
        <f t="shared" si="76"/>
        <v>0</v>
      </c>
      <c r="EA13" s="22">
        <f t="shared" si="76"/>
        <v>0</v>
      </c>
      <c r="EB13" s="22">
        <f t="shared" si="76"/>
        <v>0</v>
      </c>
      <c r="EC13" s="22">
        <f t="shared" si="76"/>
        <v>0</v>
      </c>
      <c r="ED13" s="22">
        <f t="shared" si="76"/>
        <v>0</v>
      </c>
      <c r="EE13" s="22">
        <f t="shared" si="76"/>
        <v>0</v>
      </c>
      <c r="EF13" s="22">
        <f t="shared" si="76"/>
        <v>0</v>
      </c>
      <c r="EG13" s="22">
        <f t="shared" ref="EG13:GR13" si="77">IF(EG11=1,0,IF(OR(EF13=1,EF13=0),EG$11,IF(EG11=1,0,IF(EF13=EG$11,0,EF13))))</f>
        <v>0</v>
      </c>
      <c r="EH13" s="22">
        <f t="shared" si="77"/>
        <v>0</v>
      </c>
      <c r="EI13" s="22">
        <f t="shared" si="77"/>
        <v>0</v>
      </c>
      <c r="EJ13" s="22">
        <f t="shared" si="77"/>
        <v>0</v>
      </c>
      <c r="EK13" s="22">
        <f t="shared" si="77"/>
        <v>0</v>
      </c>
      <c r="EL13" s="22">
        <f t="shared" si="77"/>
        <v>0</v>
      </c>
      <c r="EM13" s="22">
        <f t="shared" si="77"/>
        <v>0</v>
      </c>
      <c r="EN13" s="22">
        <f t="shared" si="77"/>
        <v>0</v>
      </c>
      <c r="EO13" s="22">
        <f t="shared" si="77"/>
        <v>0</v>
      </c>
      <c r="EP13" s="22">
        <f t="shared" si="77"/>
        <v>0</v>
      </c>
      <c r="EQ13" s="35">
        <f t="shared" si="77"/>
        <v>0</v>
      </c>
      <c r="ER13" s="34">
        <f t="shared" si="77"/>
        <v>0</v>
      </c>
      <c r="ES13" s="22">
        <f t="shared" si="77"/>
        <v>0</v>
      </c>
      <c r="ET13" s="22">
        <f t="shared" si="77"/>
        <v>0</v>
      </c>
      <c r="EU13" s="22">
        <f t="shared" si="77"/>
        <v>0</v>
      </c>
      <c r="EV13" s="22">
        <f t="shared" si="77"/>
        <v>0</v>
      </c>
      <c r="EW13" s="22">
        <f t="shared" si="77"/>
        <v>0</v>
      </c>
      <c r="EX13" s="22">
        <f t="shared" si="77"/>
        <v>0</v>
      </c>
      <c r="EY13" s="22">
        <f t="shared" si="77"/>
        <v>0</v>
      </c>
      <c r="EZ13" s="22">
        <f t="shared" si="77"/>
        <v>0</v>
      </c>
      <c r="FA13" s="22">
        <f t="shared" si="77"/>
        <v>0</v>
      </c>
      <c r="FB13" s="22">
        <f t="shared" si="77"/>
        <v>0</v>
      </c>
      <c r="FC13" s="22">
        <f t="shared" si="77"/>
        <v>0</v>
      </c>
      <c r="FD13" s="22">
        <f t="shared" si="77"/>
        <v>0</v>
      </c>
      <c r="FE13" s="22">
        <f t="shared" si="77"/>
        <v>0</v>
      </c>
      <c r="FF13" s="22">
        <f t="shared" si="77"/>
        <v>0</v>
      </c>
      <c r="FG13" s="22">
        <f t="shared" si="77"/>
        <v>0</v>
      </c>
      <c r="FH13" s="22">
        <f t="shared" si="77"/>
        <v>0</v>
      </c>
      <c r="FI13" s="22">
        <f t="shared" si="77"/>
        <v>0</v>
      </c>
      <c r="FJ13" s="22">
        <f t="shared" si="77"/>
        <v>0</v>
      </c>
      <c r="FK13" s="35">
        <f t="shared" si="77"/>
        <v>0</v>
      </c>
      <c r="FL13" s="34">
        <f t="shared" si="77"/>
        <v>0</v>
      </c>
      <c r="FM13" s="22">
        <f t="shared" si="77"/>
        <v>0</v>
      </c>
      <c r="FN13" s="22">
        <f t="shared" si="77"/>
        <v>0</v>
      </c>
      <c r="FO13" s="22">
        <f t="shared" si="77"/>
        <v>0</v>
      </c>
      <c r="FP13" s="22">
        <f t="shared" si="77"/>
        <v>0</v>
      </c>
      <c r="FQ13" s="22">
        <f t="shared" si="77"/>
        <v>0</v>
      </c>
      <c r="FR13" s="22">
        <f t="shared" si="77"/>
        <v>0</v>
      </c>
      <c r="FS13" s="22">
        <f t="shared" si="77"/>
        <v>0</v>
      </c>
      <c r="FT13" s="22">
        <f t="shared" si="77"/>
        <v>0</v>
      </c>
      <c r="FU13" s="22">
        <f t="shared" si="77"/>
        <v>0</v>
      </c>
      <c r="FV13" s="22">
        <f t="shared" si="77"/>
        <v>0</v>
      </c>
      <c r="FW13" s="22">
        <f t="shared" si="77"/>
        <v>0</v>
      </c>
      <c r="FX13" s="22">
        <f t="shared" si="77"/>
        <v>0</v>
      </c>
      <c r="FY13" s="22">
        <f t="shared" si="77"/>
        <v>0</v>
      </c>
      <c r="FZ13" s="22">
        <f t="shared" si="77"/>
        <v>0</v>
      </c>
      <c r="GA13" s="22">
        <f t="shared" si="77"/>
        <v>0</v>
      </c>
      <c r="GB13" s="22">
        <f t="shared" si="77"/>
        <v>0</v>
      </c>
      <c r="GC13" s="22">
        <f t="shared" si="77"/>
        <v>0</v>
      </c>
      <c r="GD13" s="22">
        <f t="shared" si="77"/>
        <v>0</v>
      </c>
      <c r="GE13" s="35">
        <f t="shared" si="77"/>
        <v>0</v>
      </c>
      <c r="GF13" s="34">
        <f t="shared" si="77"/>
        <v>0</v>
      </c>
      <c r="GG13" s="22">
        <f t="shared" si="77"/>
        <v>0</v>
      </c>
      <c r="GH13" s="22">
        <f t="shared" si="77"/>
        <v>0</v>
      </c>
      <c r="GI13" s="22">
        <f t="shared" si="77"/>
        <v>0</v>
      </c>
      <c r="GJ13" s="22">
        <f t="shared" si="77"/>
        <v>0</v>
      </c>
      <c r="GK13" s="22">
        <f t="shared" si="77"/>
        <v>0</v>
      </c>
      <c r="GL13" s="22">
        <f t="shared" si="77"/>
        <v>0</v>
      </c>
      <c r="GM13" s="22">
        <f t="shared" si="77"/>
        <v>0</v>
      </c>
      <c r="GN13" s="22">
        <f t="shared" si="77"/>
        <v>0</v>
      </c>
      <c r="GO13" s="22">
        <f t="shared" si="77"/>
        <v>0</v>
      </c>
      <c r="GP13" s="22">
        <f t="shared" si="77"/>
        <v>0</v>
      </c>
      <c r="GQ13" s="22">
        <f t="shared" si="77"/>
        <v>0</v>
      </c>
      <c r="GR13" s="22">
        <f t="shared" si="77"/>
        <v>0</v>
      </c>
      <c r="GS13" s="22">
        <f t="shared" ref="GS13:JD13" si="78">IF(GS11=1,0,IF(OR(GR13=1,GR13=0),GS$11,IF(GS11=1,0,IF(GR13=GS$11,0,GR13))))</f>
        <v>0</v>
      </c>
      <c r="GT13" s="22">
        <f t="shared" si="78"/>
        <v>0</v>
      </c>
      <c r="GU13" s="22">
        <f t="shared" si="78"/>
        <v>0</v>
      </c>
      <c r="GV13" s="22">
        <f t="shared" si="78"/>
        <v>0</v>
      </c>
      <c r="GW13" s="22">
        <f t="shared" si="78"/>
        <v>0</v>
      </c>
      <c r="GX13" s="22">
        <f t="shared" si="78"/>
        <v>0</v>
      </c>
      <c r="GY13" s="35">
        <f t="shared" si="78"/>
        <v>0</v>
      </c>
      <c r="GZ13" s="34">
        <f t="shared" si="78"/>
        <v>0</v>
      </c>
      <c r="HA13" s="22">
        <f t="shared" si="78"/>
        <v>0</v>
      </c>
      <c r="HB13" s="22">
        <f t="shared" si="78"/>
        <v>0</v>
      </c>
      <c r="HC13" s="22">
        <f t="shared" si="78"/>
        <v>0</v>
      </c>
      <c r="HD13" s="22">
        <f t="shared" si="78"/>
        <v>0</v>
      </c>
      <c r="HE13" s="22">
        <f t="shared" si="78"/>
        <v>0</v>
      </c>
      <c r="HF13" s="22">
        <f t="shared" si="78"/>
        <v>0</v>
      </c>
      <c r="HG13" s="22">
        <f t="shared" si="78"/>
        <v>0</v>
      </c>
      <c r="HH13" s="22">
        <f t="shared" si="78"/>
        <v>0</v>
      </c>
      <c r="HI13" s="22">
        <f t="shared" si="78"/>
        <v>0</v>
      </c>
      <c r="HJ13" s="22">
        <f t="shared" si="78"/>
        <v>0</v>
      </c>
      <c r="HK13" s="22">
        <f t="shared" si="78"/>
        <v>0</v>
      </c>
      <c r="HL13" s="22">
        <f t="shared" si="78"/>
        <v>0</v>
      </c>
      <c r="HM13" s="22">
        <f t="shared" si="78"/>
        <v>0</v>
      </c>
      <c r="HN13" s="22">
        <f t="shared" si="78"/>
        <v>0</v>
      </c>
      <c r="HO13" s="22">
        <f t="shared" si="78"/>
        <v>0</v>
      </c>
      <c r="HP13" s="22">
        <f t="shared" si="78"/>
        <v>0</v>
      </c>
      <c r="HQ13" s="22">
        <f t="shared" si="78"/>
        <v>0</v>
      </c>
      <c r="HR13" s="22">
        <f t="shared" si="78"/>
        <v>0</v>
      </c>
      <c r="HS13" s="35">
        <f t="shared" si="78"/>
        <v>0</v>
      </c>
      <c r="HT13" s="34">
        <f t="shared" si="78"/>
        <v>0</v>
      </c>
      <c r="HU13" s="22">
        <f t="shared" si="78"/>
        <v>0</v>
      </c>
      <c r="HV13" s="22">
        <f t="shared" si="78"/>
        <v>0</v>
      </c>
      <c r="HW13" s="22">
        <f t="shared" si="78"/>
        <v>0</v>
      </c>
      <c r="HX13" s="22">
        <f t="shared" si="78"/>
        <v>0</v>
      </c>
      <c r="HY13" s="22">
        <f t="shared" si="78"/>
        <v>0</v>
      </c>
      <c r="HZ13" s="22">
        <f t="shared" si="78"/>
        <v>0</v>
      </c>
      <c r="IA13" s="22">
        <f t="shared" si="78"/>
        <v>0</v>
      </c>
      <c r="IB13" s="22">
        <f t="shared" si="78"/>
        <v>0</v>
      </c>
      <c r="IC13" s="22">
        <f t="shared" si="78"/>
        <v>0</v>
      </c>
      <c r="ID13" s="22">
        <f t="shared" si="78"/>
        <v>0</v>
      </c>
      <c r="IE13" s="22">
        <f t="shared" si="78"/>
        <v>0</v>
      </c>
      <c r="IF13" s="22">
        <f t="shared" si="78"/>
        <v>0</v>
      </c>
      <c r="IG13" s="22">
        <f t="shared" si="78"/>
        <v>0</v>
      </c>
      <c r="IH13" s="22">
        <f t="shared" si="78"/>
        <v>0</v>
      </c>
      <c r="II13" s="22">
        <f t="shared" si="78"/>
        <v>0</v>
      </c>
      <c r="IJ13" s="22">
        <f t="shared" si="78"/>
        <v>0</v>
      </c>
      <c r="IK13" s="22">
        <f t="shared" si="78"/>
        <v>0</v>
      </c>
      <c r="IL13" s="22">
        <f t="shared" si="78"/>
        <v>0</v>
      </c>
      <c r="IM13" s="35">
        <f t="shared" si="78"/>
        <v>0</v>
      </c>
      <c r="IN13" s="34">
        <f t="shared" si="78"/>
        <v>0</v>
      </c>
      <c r="IO13" s="22">
        <f t="shared" si="78"/>
        <v>0</v>
      </c>
      <c r="IP13" s="22">
        <f t="shared" si="78"/>
        <v>0</v>
      </c>
      <c r="IQ13" s="22">
        <f t="shared" si="78"/>
        <v>0</v>
      </c>
      <c r="IR13" s="22">
        <f t="shared" si="78"/>
        <v>0</v>
      </c>
      <c r="IS13" s="22">
        <f t="shared" si="78"/>
        <v>0</v>
      </c>
      <c r="IT13" s="22">
        <f t="shared" si="78"/>
        <v>0</v>
      </c>
      <c r="IU13" s="22">
        <f t="shared" si="78"/>
        <v>0</v>
      </c>
      <c r="IV13" s="22">
        <f t="shared" si="78"/>
        <v>0</v>
      </c>
      <c r="IW13" s="22">
        <f t="shared" si="78"/>
        <v>0</v>
      </c>
      <c r="IX13" s="22">
        <f t="shared" si="78"/>
        <v>0</v>
      </c>
      <c r="IY13" s="22">
        <f t="shared" si="78"/>
        <v>0</v>
      </c>
      <c r="IZ13" s="22">
        <f t="shared" si="78"/>
        <v>0</v>
      </c>
      <c r="JA13" s="22">
        <f t="shared" si="78"/>
        <v>0</v>
      </c>
      <c r="JB13" s="22">
        <f t="shared" si="78"/>
        <v>0</v>
      </c>
      <c r="JC13" s="22">
        <f t="shared" si="78"/>
        <v>0</v>
      </c>
      <c r="JD13" s="22">
        <f t="shared" si="78"/>
        <v>0</v>
      </c>
      <c r="JE13" s="22">
        <f t="shared" ref="JE13:LP13" si="79">IF(JE11=1,0,IF(OR(JD13=1,JD13=0),JE$11,IF(JE11=1,0,IF(JD13=JE$11,0,JD13))))</f>
        <v>0</v>
      </c>
      <c r="JF13" s="22">
        <f t="shared" si="79"/>
        <v>0</v>
      </c>
      <c r="JG13" s="35">
        <f t="shared" si="79"/>
        <v>0</v>
      </c>
      <c r="JH13" s="34">
        <f t="shared" si="79"/>
        <v>0</v>
      </c>
      <c r="JI13" s="22">
        <f t="shared" si="79"/>
        <v>0</v>
      </c>
      <c r="JJ13" s="22">
        <f t="shared" si="79"/>
        <v>0</v>
      </c>
      <c r="JK13" s="22">
        <f t="shared" si="79"/>
        <v>0</v>
      </c>
      <c r="JL13" s="22">
        <f t="shared" si="79"/>
        <v>0</v>
      </c>
      <c r="JM13" s="22">
        <f t="shared" si="79"/>
        <v>0</v>
      </c>
      <c r="JN13" s="22">
        <f t="shared" si="79"/>
        <v>0</v>
      </c>
      <c r="JO13" s="22">
        <f t="shared" si="79"/>
        <v>0</v>
      </c>
      <c r="JP13" s="22">
        <f t="shared" si="79"/>
        <v>0</v>
      </c>
      <c r="JQ13" s="22">
        <f t="shared" si="79"/>
        <v>0</v>
      </c>
      <c r="JR13" s="22">
        <f t="shared" si="79"/>
        <v>0</v>
      </c>
      <c r="JS13" s="22">
        <f t="shared" si="79"/>
        <v>0</v>
      </c>
      <c r="JT13" s="22">
        <f t="shared" si="79"/>
        <v>0</v>
      </c>
      <c r="JU13" s="22">
        <f t="shared" si="79"/>
        <v>0</v>
      </c>
      <c r="JV13" s="22">
        <f t="shared" si="79"/>
        <v>0</v>
      </c>
      <c r="JW13" s="22">
        <f t="shared" si="79"/>
        <v>0</v>
      </c>
      <c r="JX13" s="22">
        <f t="shared" si="79"/>
        <v>0</v>
      </c>
      <c r="JY13" s="22">
        <f t="shared" si="79"/>
        <v>0</v>
      </c>
      <c r="JZ13" s="22">
        <f t="shared" si="79"/>
        <v>0</v>
      </c>
      <c r="KA13" s="35">
        <f t="shared" si="79"/>
        <v>0</v>
      </c>
      <c r="KB13" s="34">
        <f t="shared" si="79"/>
        <v>0</v>
      </c>
      <c r="KC13" s="22">
        <f t="shared" si="79"/>
        <v>0</v>
      </c>
      <c r="KD13" s="22">
        <f t="shared" si="79"/>
        <v>0</v>
      </c>
      <c r="KE13" s="22">
        <f t="shared" si="79"/>
        <v>0</v>
      </c>
      <c r="KF13" s="22">
        <f t="shared" si="79"/>
        <v>0</v>
      </c>
      <c r="KG13" s="22">
        <f t="shared" si="79"/>
        <v>0</v>
      </c>
      <c r="KH13" s="22">
        <f t="shared" si="79"/>
        <v>0</v>
      </c>
      <c r="KI13" s="22">
        <f t="shared" si="79"/>
        <v>0</v>
      </c>
      <c r="KJ13" s="22">
        <f t="shared" si="79"/>
        <v>0</v>
      </c>
      <c r="KK13" s="22">
        <f t="shared" si="79"/>
        <v>0</v>
      </c>
      <c r="KL13" s="22">
        <f t="shared" si="79"/>
        <v>0</v>
      </c>
      <c r="KM13" s="22">
        <f t="shared" si="79"/>
        <v>0</v>
      </c>
      <c r="KN13" s="22">
        <f t="shared" si="79"/>
        <v>0</v>
      </c>
      <c r="KO13" s="22">
        <f t="shared" si="79"/>
        <v>0</v>
      </c>
      <c r="KP13" s="22">
        <f t="shared" si="79"/>
        <v>0</v>
      </c>
      <c r="KQ13" s="22">
        <f t="shared" si="79"/>
        <v>0</v>
      </c>
      <c r="KR13" s="22">
        <f t="shared" si="79"/>
        <v>0</v>
      </c>
      <c r="KS13" s="22">
        <f t="shared" si="79"/>
        <v>0</v>
      </c>
      <c r="KT13" s="22">
        <f t="shared" si="79"/>
        <v>0</v>
      </c>
      <c r="KU13" s="35">
        <f t="shared" si="79"/>
        <v>0</v>
      </c>
      <c r="KV13" s="34">
        <f t="shared" si="79"/>
        <v>0</v>
      </c>
      <c r="KW13" s="22">
        <f t="shared" si="79"/>
        <v>0</v>
      </c>
      <c r="KX13" s="22">
        <f t="shared" si="79"/>
        <v>0</v>
      </c>
      <c r="KY13" s="22">
        <f t="shared" si="79"/>
        <v>0</v>
      </c>
      <c r="KZ13" s="22">
        <f t="shared" si="79"/>
        <v>0</v>
      </c>
      <c r="LA13" s="22">
        <f t="shared" si="79"/>
        <v>0</v>
      </c>
      <c r="LB13" s="22">
        <f t="shared" si="79"/>
        <v>0</v>
      </c>
      <c r="LC13" s="22">
        <f t="shared" si="79"/>
        <v>0</v>
      </c>
      <c r="LD13" s="22">
        <f t="shared" si="79"/>
        <v>0</v>
      </c>
      <c r="LE13" s="22">
        <f t="shared" si="79"/>
        <v>0</v>
      </c>
      <c r="LF13" s="22">
        <f t="shared" si="79"/>
        <v>0</v>
      </c>
      <c r="LG13" s="22">
        <f t="shared" si="79"/>
        <v>0</v>
      </c>
      <c r="LH13" s="22">
        <f t="shared" si="79"/>
        <v>0</v>
      </c>
      <c r="LI13" s="22">
        <f t="shared" si="79"/>
        <v>0</v>
      </c>
      <c r="LJ13" s="22">
        <f t="shared" si="79"/>
        <v>0</v>
      </c>
      <c r="LK13" s="22">
        <f t="shared" si="79"/>
        <v>0</v>
      </c>
      <c r="LL13" s="22">
        <f t="shared" si="79"/>
        <v>0</v>
      </c>
      <c r="LM13" s="22">
        <f t="shared" si="79"/>
        <v>0</v>
      </c>
      <c r="LN13" s="22">
        <f t="shared" si="79"/>
        <v>0</v>
      </c>
      <c r="LO13" s="35">
        <f t="shared" si="79"/>
        <v>0</v>
      </c>
      <c r="LP13" s="34">
        <f t="shared" si="79"/>
        <v>0</v>
      </c>
      <c r="LQ13" s="22">
        <f t="shared" ref="LQ13:OB13" si="80">IF(LQ11=1,0,IF(OR(LP13=1,LP13=0),LQ$11,IF(LQ11=1,0,IF(LP13=LQ$11,0,LP13))))</f>
        <v>0</v>
      </c>
      <c r="LR13" s="22">
        <f t="shared" si="80"/>
        <v>0</v>
      </c>
      <c r="LS13" s="22">
        <f t="shared" si="80"/>
        <v>0</v>
      </c>
      <c r="LT13" s="22">
        <f t="shared" si="80"/>
        <v>0</v>
      </c>
      <c r="LU13" s="22">
        <f t="shared" si="80"/>
        <v>0</v>
      </c>
      <c r="LV13" s="22">
        <f t="shared" si="80"/>
        <v>0</v>
      </c>
      <c r="LW13" s="22">
        <f t="shared" si="80"/>
        <v>0</v>
      </c>
      <c r="LX13" s="22">
        <f t="shared" si="80"/>
        <v>0</v>
      </c>
      <c r="LY13" s="22">
        <f t="shared" si="80"/>
        <v>0</v>
      </c>
      <c r="LZ13" s="22">
        <f t="shared" si="80"/>
        <v>0</v>
      </c>
      <c r="MA13" s="22">
        <f t="shared" si="80"/>
        <v>0</v>
      </c>
      <c r="MB13" s="22">
        <f t="shared" si="80"/>
        <v>0</v>
      </c>
      <c r="MC13" s="22">
        <f t="shared" si="80"/>
        <v>0</v>
      </c>
      <c r="MD13" s="22">
        <f t="shared" si="80"/>
        <v>0</v>
      </c>
      <c r="ME13" s="22">
        <f t="shared" si="80"/>
        <v>0</v>
      </c>
      <c r="MF13" s="22">
        <f t="shared" si="80"/>
        <v>0</v>
      </c>
      <c r="MG13" s="22">
        <f t="shared" si="80"/>
        <v>0</v>
      </c>
      <c r="MH13" s="22">
        <f t="shared" si="80"/>
        <v>0</v>
      </c>
      <c r="MI13" s="35">
        <f t="shared" si="80"/>
        <v>0</v>
      </c>
      <c r="MJ13" s="34">
        <f t="shared" si="80"/>
        <v>0</v>
      </c>
      <c r="MK13" s="22">
        <f t="shared" si="80"/>
        <v>0</v>
      </c>
      <c r="ML13" s="22">
        <f t="shared" si="80"/>
        <v>0</v>
      </c>
      <c r="MM13" s="22">
        <f t="shared" si="80"/>
        <v>0</v>
      </c>
      <c r="MN13" s="22">
        <f t="shared" si="80"/>
        <v>0</v>
      </c>
      <c r="MO13" s="22">
        <f t="shared" si="80"/>
        <v>0</v>
      </c>
      <c r="MP13" s="22">
        <f t="shared" si="80"/>
        <v>0</v>
      </c>
      <c r="MQ13" s="22">
        <f t="shared" si="80"/>
        <v>0</v>
      </c>
      <c r="MR13" s="22">
        <f t="shared" si="80"/>
        <v>0</v>
      </c>
      <c r="MS13" s="22">
        <f t="shared" si="80"/>
        <v>0</v>
      </c>
      <c r="MT13" s="22">
        <f t="shared" si="80"/>
        <v>0</v>
      </c>
      <c r="MU13" s="22">
        <f t="shared" si="80"/>
        <v>0</v>
      </c>
      <c r="MV13" s="22">
        <f t="shared" si="80"/>
        <v>0</v>
      </c>
      <c r="MW13" s="22">
        <f t="shared" si="80"/>
        <v>0</v>
      </c>
      <c r="MX13" s="22">
        <f t="shared" si="80"/>
        <v>0</v>
      </c>
      <c r="MY13" s="22">
        <f t="shared" si="80"/>
        <v>0</v>
      </c>
      <c r="MZ13" s="22">
        <f t="shared" si="80"/>
        <v>0</v>
      </c>
      <c r="NA13" s="22">
        <f t="shared" si="80"/>
        <v>0</v>
      </c>
      <c r="NB13" s="22">
        <f t="shared" si="80"/>
        <v>0</v>
      </c>
      <c r="NC13" s="35">
        <f t="shared" si="80"/>
        <v>0</v>
      </c>
      <c r="ND13" s="34">
        <f t="shared" si="80"/>
        <v>0</v>
      </c>
      <c r="NE13" s="22">
        <f t="shared" si="80"/>
        <v>0</v>
      </c>
      <c r="NF13" s="22">
        <f t="shared" si="80"/>
        <v>0</v>
      </c>
      <c r="NG13" s="22">
        <f t="shared" si="80"/>
        <v>0</v>
      </c>
      <c r="NH13" s="22">
        <f t="shared" si="80"/>
        <v>0</v>
      </c>
      <c r="NI13" s="22">
        <f t="shared" si="80"/>
        <v>0</v>
      </c>
      <c r="NJ13" s="22">
        <f t="shared" si="80"/>
        <v>0</v>
      </c>
      <c r="NK13" s="22">
        <f t="shared" si="80"/>
        <v>0</v>
      </c>
      <c r="NL13" s="22">
        <f t="shared" si="80"/>
        <v>0</v>
      </c>
      <c r="NM13" s="22">
        <f t="shared" si="80"/>
        <v>0</v>
      </c>
      <c r="NN13" s="22">
        <f t="shared" si="80"/>
        <v>0</v>
      </c>
      <c r="NO13" s="22">
        <f t="shared" si="80"/>
        <v>0</v>
      </c>
      <c r="NP13" s="22">
        <f t="shared" si="80"/>
        <v>0</v>
      </c>
      <c r="NQ13" s="22">
        <f t="shared" si="80"/>
        <v>0</v>
      </c>
      <c r="NR13" s="22">
        <f t="shared" si="80"/>
        <v>0</v>
      </c>
      <c r="NS13" s="22">
        <f t="shared" si="80"/>
        <v>0</v>
      </c>
      <c r="NT13" s="22">
        <f t="shared" si="80"/>
        <v>0</v>
      </c>
      <c r="NU13" s="22">
        <f t="shared" si="80"/>
        <v>0</v>
      </c>
      <c r="NV13" s="22">
        <f t="shared" si="80"/>
        <v>0</v>
      </c>
      <c r="NW13" s="35">
        <f t="shared" si="80"/>
        <v>0</v>
      </c>
      <c r="NX13" s="34">
        <f t="shared" si="80"/>
        <v>0</v>
      </c>
      <c r="NY13" s="22">
        <f t="shared" si="80"/>
        <v>0</v>
      </c>
      <c r="NZ13" s="22">
        <f t="shared" si="80"/>
        <v>0</v>
      </c>
      <c r="OA13" s="22">
        <f t="shared" si="80"/>
        <v>0</v>
      </c>
      <c r="OB13" s="22">
        <f t="shared" si="80"/>
        <v>0</v>
      </c>
      <c r="OC13" s="22">
        <f t="shared" ref="OC13:QN13" si="81">IF(OC11=1,0,IF(OR(OB13=1,OB13=0),OC$11,IF(OC11=1,0,IF(OB13=OC$11,0,OB13))))</f>
        <v>0</v>
      </c>
      <c r="OD13" s="22">
        <f t="shared" si="81"/>
        <v>0</v>
      </c>
      <c r="OE13" s="22">
        <f t="shared" si="81"/>
        <v>0</v>
      </c>
      <c r="OF13" s="22">
        <f t="shared" si="81"/>
        <v>0</v>
      </c>
      <c r="OG13" s="22">
        <f t="shared" si="81"/>
        <v>0</v>
      </c>
      <c r="OH13" s="22">
        <f t="shared" si="81"/>
        <v>0</v>
      </c>
      <c r="OI13" s="22">
        <f t="shared" si="81"/>
        <v>0</v>
      </c>
      <c r="OJ13" s="22">
        <f t="shared" si="81"/>
        <v>0</v>
      </c>
      <c r="OK13" s="22">
        <f t="shared" si="81"/>
        <v>0</v>
      </c>
      <c r="OL13" s="22">
        <f t="shared" si="81"/>
        <v>0</v>
      </c>
      <c r="OM13" s="22">
        <f t="shared" si="81"/>
        <v>0</v>
      </c>
      <c r="ON13" s="22">
        <f t="shared" si="81"/>
        <v>0</v>
      </c>
      <c r="OO13" s="22">
        <f t="shared" si="81"/>
        <v>0</v>
      </c>
      <c r="OP13" s="22">
        <f t="shared" si="81"/>
        <v>0</v>
      </c>
      <c r="OQ13" s="35">
        <f t="shared" si="81"/>
        <v>0</v>
      </c>
      <c r="OR13" s="34">
        <f t="shared" si="81"/>
        <v>0</v>
      </c>
      <c r="OS13" s="22">
        <f t="shared" si="81"/>
        <v>0</v>
      </c>
      <c r="OT13" s="22">
        <f t="shared" si="81"/>
        <v>0</v>
      </c>
      <c r="OU13" s="22">
        <f t="shared" si="81"/>
        <v>0</v>
      </c>
      <c r="OV13" s="22">
        <f t="shared" si="81"/>
        <v>0</v>
      </c>
      <c r="OW13" s="22">
        <f t="shared" si="81"/>
        <v>0</v>
      </c>
      <c r="OX13" s="22">
        <f t="shared" si="81"/>
        <v>0</v>
      </c>
      <c r="OY13" s="22">
        <f t="shared" si="81"/>
        <v>0</v>
      </c>
      <c r="OZ13" s="22">
        <f t="shared" si="81"/>
        <v>0</v>
      </c>
      <c r="PA13" s="22">
        <f t="shared" si="81"/>
        <v>0</v>
      </c>
      <c r="PB13" s="22">
        <f t="shared" si="81"/>
        <v>0</v>
      </c>
      <c r="PC13" s="22">
        <f t="shared" si="81"/>
        <v>0</v>
      </c>
      <c r="PD13" s="22">
        <f t="shared" si="81"/>
        <v>0</v>
      </c>
      <c r="PE13" s="22">
        <f t="shared" si="81"/>
        <v>0</v>
      </c>
      <c r="PF13" s="22">
        <f t="shared" si="81"/>
        <v>0</v>
      </c>
      <c r="PG13" s="22">
        <f t="shared" si="81"/>
        <v>0</v>
      </c>
      <c r="PH13" s="22">
        <f t="shared" si="81"/>
        <v>0</v>
      </c>
      <c r="PI13" s="22">
        <f t="shared" si="81"/>
        <v>0</v>
      </c>
      <c r="PJ13" s="22">
        <f t="shared" si="81"/>
        <v>0</v>
      </c>
      <c r="PK13" s="35">
        <f t="shared" si="81"/>
        <v>0</v>
      </c>
      <c r="PL13" s="34">
        <f t="shared" si="81"/>
        <v>0</v>
      </c>
      <c r="PM13" s="22">
        <f t="shared" si="81"/>
        <v>0</v>
      </c>
      <c r="PN13" s="22">
        <f t="shared" si="81"/>
        <v>0</v>
      </c>
      <c r="PO13" s="22">
        <f t="shared" si="81"/>
        <v>0</v>
      </c>
      <c r="PP13" s="22">
        <f t="shared" si="81"/>
        <v>0</v>
      </c>
      <c r="PQ13" s="22">
        <f t="shared" si="81"/>
        <v>0</v>
      </c>
      <c r="PR13" s="22">
        <f t="shared" si="81"/>
        <v>0</v>
      </c>
      <c r="PS13" s="22">
        <f t="shared" si="81"/>
        <v>0</v>
      </c>
      <c r="PT13" s="22">
        <f t="shared" si="81"/>
        <v>0</v>
      </c>
      <c r="PU13" s="22">
        <f t="shared" si="81"/>
        <v>0</v>
      </c>
      <c r="PV13" s="22">
        <f t="shared" si="81"/>
        <v>0</v>
      </c>
      <c r="PW13" s="22">
        <f t="shared" si="81"/>
        <v>0</v>
      </c>
      <c r="PX13" s="22">
        <f t="shared" si="81"/>
        <v>0</v>
      </c>
      <c r="PY13" s="22">
        <f t="shared" si="81"/>
        <v>0</v>
      </c>
      <c r="PZ13" s="22">
        <f t="shared" si="81"/>
        <v>0</v>
      </c>
      <c r="QA13" s="22">
        <f t="shared" si="81"/>
        <v>0</v>
      </c>
      <c r="QB13" s="22">
        <f t="shared" si="81"/>
        <v>0</v>
      </c>
      <c r="QC13" s="22">
        <f t="shared" si="81"/>
        <v>0</v>
      </c>
      <c r="QD13" s="22">
        <f t="shared" si="81"/>
        <v>0</v>
      </c>
      <c r="QE13" s="35">
        <f t="shared" si="81"/>
        <v>0</v>
      </c>
      <c r="QF13" s="34">
        <f t="shared" si="81"/>
        <v>0</v>
      </c>
      <c r="QG13" s="22">
        <f t="shared" si="81"/>
        <v>0</v>
      </c>
      <c r="QH13" s="22">
        <f t="shared" si="81"/>
        <v>0</v>
      </c>
      <c r="QI13" s="22">
        <f t="shared" si="81"/>
        <v>0</v>
      </c>
      <c r="QJ13" s="22">
        <f t="shared" si="81"/>
        <v>0</v>
      </c>
      <c r="QK13" s="22">
        <f t="shared" si="81"/>
        <v>0</v>
      </c>
      <c r="QL13" s="22">
        <f t="shared" si="81"/>
        <v>0</v>
      </c>
      <c r="QM13" s="22">
        <f t="shared" si="81"/>
        <v>0</v>
      </c>
      <c r="QN13" s="22">
        <f t="shared" si="81"/>
        <v>0</v>
      </c>
      <c r="QO13" s="22">
        <f t="shared" ref="QO13:SZ13" si="82">IF(QO11=1,0,IF(OR(QN13=1,QN13=0),QO$11,IF(QO11=1,0,IF(QN13=QO$11,0,QN13))))</f>
        <v>0</v>
      </c>
      <c r="QP13" s="22">
        <f t="shared" si="82"/>
        <v>0</v>
      </c>
      <c r="QQ13" s="22">
        <f t="shared" si="82"/>
        <v>0</v>
      </c>
      <c r="QR13" s="22">
        <f t="shared" si="82"/>
        <v>0</v>
      </c>
      <c r="QS13" s="22">
        <f t="shared" si="82"/>
        <v>0</v>
      </c>
      <c r="QT13" s="22">
        <f t="shared" si="82"/>
        <v>0</v>
      </c>
      <c r="QU13" s="22">
        <f t="shared" si="82"/>
        <v>0</v>
      </c>
      <c r="QV13" s="22">
        <f t="shared" si="82"/>
        <v>0</v>
      </c>
      <c r="QW13" s="22">
        <f t="shared" si="82"/>
        <v>0</v>
      </c>
      <c r="QX13" s="22">
        <f t="shared" si="82"/>
        <v>0</v>
      </c>
      <c r="QY13" s="35">
        <f t="shared" si="82"/>
        <v>0</v>
      </c>
      <c r="QZ13" s="34">
        <f t="shared" si="82"/>
        <v>0</v>
      </c>
      <c r="RA13" s="22">
        <f t="shared" si="82"/>
        <v>0</v>
      </c>
      <c r="RB13" s="22">
        <f t="shared" si="82"/>
        <v>0</v>
      </c>
      <c r="RC13" s="22">
        <f t="shared" si="82"/>
        <v>0</v>
      </c>
      <c r="RD13" s="22">
        <f t="shared" si="82"/>
        <v>0</v>
      </c>
      <c r="RE13" s="22">
        <f t="shared" si="82"/>
        <v>0</v>
      </c>
      <c r="RF13" s="22">
        <f t="shared" si="82"/>
        <v>0</v>
      </c>
      <c r="RG13" s="22">
        <f t="shared" si="82"/>
        <v>0</v>
      </c>
      <c r="RH13" s="22">
        <f t="shared" si="82"/>
        <v>0</v>
      </c>
      <c r="RI13" s="22">
        <f t="shared" si="82"/>
        <v>0</v>
      </c>
      <c r="RJ13" s="22">
        <f t="shared" si="82"/>
        <v>0</v>
      </c>
      <c r="RK13" s="22">
        <f t="shared" si="82"/>
        <v>0</v>
      </c>
      <c r="RL13" s="22">
        <f t="shared" si="82"/>
        <v>0</v>
      </c>
      <c r="RM13" s="22">
        <f t="shared" si="82"/>
        <v>0</v>
      </c>
      <c r="RN13" s="22">
        <f t="shared" si="82"/>
        <v>0</v>
      </c>
      <c r="RO13" s="22">
        <f t="shared" si="82"/>
        <v>0</v>
      </c>
      <c r="RP13" s="22">
        <f t="shared" si="82"/>
        <v>0</v>
      </c>
      <c r="RQ13" s="22">
        <f t="shared" si="82"/>
        <v>0</v>
      </c>
      <c r="RR13" s="22">
        <f t="shared" si="82"/>
        <v>0</v>
      </c>
      <c r="RS13" s="35">
        <f t="shared" si="82"/>
        <v>0</v>
      </c>
      <c r="RT13" s="34">
        <f t="shared" si="82"/>
        <v>0</v>
      </c>
      <c r="RU13" s="22">
        <f t="shared" si="82"/>
        <v>0</v>
      </c>
      <c r="RV13" s="22">
        <f t="shared" si="82"/>
        <v>0</v>
      </c>
      <c r="RW13" s="22">
        <f t="shared" si="82"/>
        <v>0</v>
      </c>
      <c r="RX13" s="22">
        <f t="shared" si="82"/>
        <v>0</v>
      </c>
      <c r="RY13" s="22">
        <f t="shared" si="82"/>
        <v>0</v>
      </c>
      <c r="RZ13" s="22">
        <f t="shared" si="82"/>
        <v>0</v>
      </c>
      <c r="SA13" s="22">
        <f t="shared" si="82"/>
        <v>0</v>
      </c>
      <c r="SB13" s="22">
        <f t="shared" si="82"/>
        <v>0</v>
      </c>
      <c r="SC13" s="22">
        <f t="shared" si="82"/>
        <v>0</v>
      </c>
      <c r="SD13" s="22">
        <f t="shared" si="82"/>
        <v>0</v>
      </c>
      <c r="SE13" s="22">
        <f t="shared" si="82"/>
        <v>0</v>
      </c>
      <c r="SF13" s="22">
        <f t="shared" si="82"/>
        <v>0</v>
      </c>
      <c r="SG13" s="22">
        <f t="shared" si="82"/>
        <v>0</v>
      </c>
      <c r="SH13" s="22">
        <f t="shared" si="82"/>
        <v>0</v>
      </c>
      <c r="SI13" s="22">
        <f t="shared" si="82"/>
        <v>0</v>
      </c>
      <c r="SJ13" s="22">
        <f t="shared" si="82"/>
        <v>0</v>
      </c>
      <c r="SK13" s="22">
        <f t="shared" si="82"/>
        <v>0</v>
      </c>
      <c r="SL13" s="22">
        <f t="shared" si="82"/>
        <v>0</v>
      </c>
      <c r="SM13" s="35">
        <f t="shared" si="82"/>
        <v>0</v>
      </c>
      <c r="SN13" s="34">
        <f t="shared" si="82"/>
        <v>0</v>
      </c>
      <c r="SO13" s="22">
        <f t="shared" si="82"/>
        <v>0</v>
      </c>
      <c r="SP13" s="22">
        <f t="shared" si="82"/>
        <v>0</v>
      </c>
      <c r="SQ13" s="22">
        <f t="shared" si="82"/>
        <v>0</v>
      </c>
      <c r="SR13" s="22">
        <f t="shared" si="82"/>
        <v>0</v>
      </c>
      <c r="SS13" s="22">
        <f t="shared" si="82"/>
        <v>0</v>
      </c>
      <c r="ST13" s="22">
        <f t="shared" si="82"/>
        <v>0</v>
      </c>
      <c r="SU13" s="22">
        <f t="shared" si="82"/>
        <v>0</v>
      </c>
      <c r="SV13" s="22">
        <f t="shared" si="82"/>
        <v>0</v>
      </c>
      <c r="SW13" s="22">
        <f t="shared" si="82"/>
        <v>0</v>
      </c>
      <c r="SX13" s="22">
        <f t="shared" si="82"/>
        <v>0</v>
      </c>
      <c r="SY13" s="22">
        <f t="shared" si="82"/>
        <v>0</v>
      </c>
      <c r="SZ13" s="22">
        <f t="shared" si="82"/>
        <v>0</v>
      </c>
      <c r="TA13" s="22">
        <f t="shared" ref="TA13:VL13" si="83">IF(TA11=1,0,IF(OR(SZ13=1,SZ13=0),TA$11,IF(TA11=1,0,IF(SZ13=TA$11,0,SZ13))))</f>
        <v>0</v>
      </c>
      <c r="TB13" s="22">
        <f t="shared" si="83"/>
        <v>0</v>
      </c>
      <c r="TC13" s="22">
        <f t="shared" si="83"/>
        <v>0</v>
      </c>
      <c r="TD13" s="22">
        <f t="shared" si="83"/>
        <v>0</v>
      </c>
      <c r="TE13" s="22">
        <f t="shared" si="83"/>
        <v>0</v>
      </c>
      <c r="TF13" s="22">
        <f t="shared" si="83"/>
        <v>0</v>
      </c>
      <c r="TG13" s="35">
        <f t="shared" si="83"/>
        <v>0</v>
      </c>
      <c r="TH13" s="34">
        <f t="shared" si="83"/>
        <v>0</v>
      </c>
      <c r="TI13" s="22">
        <f t="shared" si="83"/>
        <v>0</v>
      </c>
      <c r="TJ13" s="22">
        <f t="shared" si="83"/>
        <v>0</v>
      </c>
      <c r="TK13" s="22">
        <f t="shared" si="83"/>
        <v>0</v>
      </c>
      <c r="TL13" s="22">
        <f t="shared" si="83"/>
        <v>0</v>
      </c>
      <c r="TM13" s="22">
        <f t="shared" si="83"/>
        <v>0</v>
      </c>
      <c r="TN13" s="22">
        <f t="shared" si="83"/>
        <v>0</v>
      </c>
      <c r="TO13" s="22">
        <f t="shared" si="83"/>
        <v>0</v>
      </c>
      <c r="TP13" s="22">
        <f t="shared" si="83"/>
        <v>0</v>
      </c>
      <c r="TQ13" s="22">
        <f t="shared" si="83"/>
        <v>0</v>
      </c>
      <c r="TR13" s="22">
        <f t="shared" si="83"/>
        <v>0</v>
      </c>
      <c r="TS13" s="22">
        <f t="shared" si="83"/>
        <v>0</v>
      </c>
      <c r="TT13" s="22">
        <f t="shared" si="83"/>
        <v>0</v>
      </c>
      <c r="TU13" s="22">
        <f t="shared" si="83"/>
        <v>0</v>
      </c>
      <c r="TV13" s="22">
        <f t="shared" si="83"/>
        <v>0</v>
      </c>
      <c r="TW13" s="22">
        <f t="shared" si="83"/>
        <v>0</v>
      </c>
      <c r="TX13" s="22">
        <f t="shared" si="83"/>
        <v>0</v>
      </c>
      <c r="TY13" s="22">
        <f t="shared" si="83"/>
        <v>0</v>
      </c>
      <c r="TZ13" s="22">
        <f t="shared" si="83"/>
        <v>0</v>
      </c>
      <c r="UA13" s="35">
        <f t="shared" si="83"/>
        <v>0</v>
      </c>
      <c r="UB13" s="34">
        <f t="shared" si="83"/>
        <v>0</v>
      </c>
      <c r="UC13" s="22">
        <f t="shared" si="83"/>
        <v>0</v>
      </c>
      <c r="UD13" s="22">
        <f t="shared" si="83"/>
        <v>0</v>
      </c>
      <c r="UE13" s="22">
        <f t="shared" si="83"/>
        <v>0</v>
      </c>
      <c r="UF13" s="22">
        <f t="shared" si="83"/>
        <v>0</v>
      </c>
      <c r="UG13" s="22">
        <f t="shared" si="83"/>
        <v>0</v>
      </c>
      <c r="UH13" s="22">
        <f t="shared" si="83"/>
        <v>0</v>
      </c>
      <c r="UI13" s="22">
        <f t="shared" si="83"/>
        <v>0</v>
      </c>
      <c r="UJ13" s="22">
        <f t="shared" si="83"/>
        <v>0</v>
      </c>
      <c r="UK13" s="22">
        <f t="shared" si="83"/>
        <v>0</v>
      </c>
      <c r="UL13" s="22">
        <f t="shared" si="83"/>
        <v>0</v>
      </c>
      <c r="UM13" s="22">
        <f t="shared" si="83"/>
        <v>0</v>
      </c>
      <c r="UN13" s="22">
        <f t="shared" si="83"/>
        <v>0</v>
      </c>
      <c r="UO13" s="22">
        <f t="shared" si="83"/>
        <v>0</v>
      </c>
      <c r="UP13" s="22">
        <f t="shared" si="83"/>
        <v>0</v>
      </c>
      <c r="UQ13" s="22">
        <f t="shared" si="83"/>
        <v>0</v>
      </c>
      <c r="UR13" s="22">
        <f t="shared" si="83"/>
        <v>0</v>
      </c>
      <c r="US13" s="22">
        <f t="shared" si="83"/>
        <v>0</v>
      </c>
      <c r="UT13" s="22">
        <f t="shared" si="83"/>
        <v>0</v>
      </c>
      <c r="UU13" s="35">
        <f t="shared" si="83"/>
        <v>0</v>
      </c>
      <c r="UV13" s="34">
        <f t="shared" si="83"/>
        <v>0</v>
      </c>
      <c r="UW13" s="22">
        <f t="shared" si="83"/>
        <v>0</v>
      </c>
      <c r="UX13" s="22">
        <f t="shared" si="83"/>
        <v>0</v>
      </c>
      <c r="UY13" s="22">
        <f t="shared" si="83"/>
        <v>0</v>
      </c>
      <c r="UZ13" s="22">
        <f t="shared" si="83"/>
        <v>0</v>
      </c>
      <c r="VA13" s="22">
        <f t="shared" si="83"/>
        <v>0</v>
      </c>
      <c r="VB13" s="22">
        <f t="shared" si="83"/>
        <v>0</v>
      </c>
      <c r="VC13" s="22">
        <f t="shared" si="83"/>
        <v>0</v>
      </c>
      <c r="VD13" s="22">
        <f t="shared" si="83"/>
        <v>0</v>
      </c>
      <c r="VE13" s="22">
        <f t="shared" si="83"/>
        <v>0</v>
      </c>
      <c r="VF13" s="22">
        <f t="shared" si="83"/>
        <v>0</v>
      </c>
      <c r="VG13" s="22">
        <f t="shared" si="83"/>
        <v>0</v>
      </c>
      <c r="VH13" s="22">
        <f t="shared" si="83"/>
        <v>0</v>
      </c>
      <c r="VI13" s="22">
        <f t="shared" si="83"/>
        <v>0</v>
      </c>
      <c r="VJ13" s="22">
        <f t="shared" si="83"/>
        <v>0</v>
      </c>
      <c r="VK13" s="22">
        <f t="shared" si="83"/>
        <v>0</v>
      </c>
      <c r="VL13" s="22">
        <f t="shared" si="83"/>
        <v>0</v>
      </c>
      <c r="VM13" s="22">
        <f t="shared" ref="VM13:XX13" si="84">IF(VM11=1,0,IF(OR(VL13=1,VL13=0),VM$11,IF(VM11=1,0,IF(VL13=VM$11,0,VL13))))</f>
        <v>0</v>
      </c>
      <c r="VN13" s="22">
        <f t="shared" si="84"/>
        <v>0</v>
      </c>
      <c r="VO13" s="35">
        <f t="shared" si="84"/>
        <v>0</v>
      </c>
      <c r="VP13" s="34">
        <f t="shared" si="84"/>
        <v>0</v>
      </c>
      <c r="VQ13" s="22">
        <f t="shared" si="84"/>
        <v>0</v>
      </c>
      <c r="VR13" s="22">
        <f t="shared" si="84"/>
        <v>0</v>
      </c>
      <c r="VS13" s="22">
        <f t="shared" si="84"/>
        <v>0</v>
      </c>
      <c r="VT13" s="22">
        <f t="shared" si="84"/>
        <v>0</v>
      </c>
      <c r="VU13" s="22">
        <f t="shared" si="84"/>
        <v>0</v>
      </c>
      <c r="VV13" s="22">
        <f t="shared" si="84"/>
        <v>0</v>
      </c>
      <c r="VW13" s="22">
        <f t="shared" si="84"/>
        <v>0</v>
      </c>
      <c r="VX13" s="22">
        <f t="shared" si="84"/>
        <v>0</v>
      </c>
      <c r="VY13" s="22">
        <f t="shared" si="84"/>
        <v>0</v>
      </c>
      <c r="VZ13" s="22">
        <f t="shared" si="84"/>
        <v>0</v>
      </c>
      <c r="WA13" s="22">
        <f t="shared" si="84"/>
        <v>0</v>
      </c>
      <c r="WB13" s="22">
        <f t="shared" si="84"/>
        <v>0</v>
      </c>
      <c r="WC13" s="22">
        <f t="shared" si="84"/>
        <v>0</v>
      </c>
      <c r="WD13" s="22">
        <f t="shared" si="84"/>
        <v>0</v>
      </c>
      <c r="WE13" s="22">
        <f t="shared" si="84"/>
        <v>0</v>
      </c>
      <c r="WF13" s="22">
        <f t="shared" si="84"/>
        <v>0</v>
      </c>
      <c r="WG13" s="22">
        <f t="shared" si="84"/>
        <v>0</v>
      </c>
      <c r="WH13" s="22">
        <f t="shared" si="84"/>
        <v>0</v>
      </c>
      <c r="WI13" s="35">
        <f t="shared" si="84"/>
        <v>0</v>
      </c>
      <c r="WJ13" s="34">
        <f t="shared" si="84"/>
        <v>0</v>
      </c>
      <c r="WK13" s="22">
        <f t="shared" si="84"/>
        <v>0</v>
      </c>
      <c r="WL13" s="22">
        <f t="shared" si="84"/>
        <v>0</v>
      </c>
      <c r="WM13" s="22">
        <f t="shared" si="84"/>
        <v>0</v>
      </c>
      <c r="WN13" s="22">
        <f t="shared" si="84"/>
        <v>0</v>
      </c>
      <c r="WO13" s="22">
        <f t="shared" si="84"/>
        <v>0</v>
      </c>
      <c r="WP13" s="22">
        <f t="shared" si="84"/>
        <v>0</v>
      </c>
      <c r="WQ13" s="22">
        <f t="shared" si="84"/>
        <v>0</v>
      </c>
      <c r="WR13" s="22">
        <f t="shared" si="84"/>
        <v>0</v>
      </c>
      <c r="WS13" s="22">
        <f t="shared" si="84"/>
        <v>0</v>
      </c>
      <c r="WT13" s="22">
        <f t="shared" si="84"/>
        <v>0</v>
      </c>
      <c r="WU13" s="22">
        <f t="shared" si="84"/>
        <v>0</v>
      </c>
      <c r="WV13" s="22">
        <f t="shared" si="84"/>
        <v>0</v>
      </c>
      <c r="WW13" s="22">
        <f t="shared" si="84"/>
        <v>0</v>
      </c>
      <c r="WX13" s="22">
        <f t="shared" si="84"/>
        <v>0</v>
      </c>
      <c r="WY13" s="22">
        <f t="shared" si="84"/>
        <v>0</v>
      </c>
      <c r="WZ13" s="22">
        <f t="shared" si="84"/>
        <v>0</v>
      </c>
      <c r="XA13" s="22">
        <f t="shared" si="84"/>
        <v>0</v>
      </c>
      <c r="XB13" s="22">
        <f t="shared" si="84"/>
        <v>0</v>
      </c>
      <c r="XC13" s="35">
        <f t="shared" si="84"/>
        <v>0</v>
      </c>
      <c r="XD13" s="34">
        <f t="shared" si="84"/>
        <v>0</v>
      </c>
      <c r="XE13" s="22">
        <f t="shared" si="84"/>
        <v>0</v>
      </c>
      <c r="XF13" s="22">
        <f t="shared" si="84"/>
        <v>0</v>
      </c>
      <c r="XG13" s="22">
        <f t="shared" si="84"/>
        <v>0</v>
      </c>
      <c r="XH13" s="22">
        <f t="shared" si="84"/>
        <v>0</v>
      </c>
      <c r="XI13" s="22">
        <f t="shared" si="84"/>
        <v>0</v>
      </c>
      <c r="XJ13" s="22">
        <f t="shared" si="84"/>
        <v>0</v>
      </c>
      <c r="XK13" s="22">
        <f t="shared" si="84"/>
        <v>0</v>
      </c>
      <c r="XL13" s="22">
        <f t="shared" si="84"/>
        <v>0</v>
      </c>
      <c r="XM13" s="22">
        <f t="shared" si="84"/>
        <v>0</v>
      </c>
      <c r="XN13" s="22">
        <f t="shared" si="84"/>
        <v>0</v>
      </c>
      <c r="XO13" s="22">
        <f t="shared" si="84"/>
        <v>0</v>
      </c>
      <c r="XP13" s="22">
        <f t="shared" si="84"/>
        <v>0</v>
      </c>
      <c r="XQ13" s="22">
        <f t="shared" si="84"/>
        <v>0</v>
      </c>
      <c r="XR13" s="22">
        <f t="shared" si="84"/>
        <v>0</v>
      </c>
      <c r="XS13" s="22">
        <f t="shared" si="84"/>
        <v>0</v>
      </c>
      <c r="XT13" s="22">
        <f t="shared" si="84"/>
        <v>0</v>
      </c>
      <c r="XU13" s="22">
        <f t="shared" si="84"/>
        <v>0</v>
      </c>
      <c r="XV13" s="22">
        <f t="shared" si="84"/>
        <v>0</v>
      </c>
      <c r="XW13" s="35">
        <f t="shared" si="84"/>
        <v>0</v>
      </c>
      <c r="XX13" s="34">
        <f t="shared" si="84"/>
        <v>0</v>
      </c>
      <c r="XY13" s="22">
        <f t="shared" ref="XY13:AAJ13" si="85">IF(XY11=1,0,IF(OR(XX13=1,XX13=0),XY$11,IF(XY11=1,0,IF(XX13=XY$11,0,XX13))))</f>
        <v>0</v>
      </c>
      <c r="XZ13" s="22">
        <f t="shared" si="85"/>
        <v>0</v>
      </c>
      <c r="YA13" s="22">
        <f t="shared" si="85"/>
        <v>0</v>
      </c>
      <c r="YB13" s="22">
        <f t="shared" si="85"/>
        <v>0</v>
      </c>
      <c r="YC13" s="22">
        <f t="shared" si="85"/>
        <v>0</v>
      </c>
      <c r="YD13" s="22">
        <f t="shared" si="85"/>
        <v>0</v>
      </c>
      <c r="YE13" s="22">
        <f t="shared" si="85"/>
        <v>0</v>
      </c>
      <c r="YF13" s="22">
        <f t="shared" si="85"/>
        <v>0</v>
      </c>
      <c r="YG13" s="22">
        <f t="shared" si="85"/>
        <v>0</v>
      </c>
      <c r="YH13" s="22">
        <f t="shared" si="85"/>
        <v>0</v>
      </c>
      <c r="YI13" s="22">
        <f t="shared" si="85"/>
        <v>0</v>
      </c>
      <c r="YJ13" s="22">
        <f t="shared" si="85"/>
        <v>0</v>
      </c>
      <c r="YK13" s="22">
        <f t="shared" si="85"/>
        <v>0</v>
      </c>
      <c r="YL13" s="22">
        <f t="shared" si="85"/>
        <v>0</v>
      </c>
      <c r="YM13" s="22">
        <f t="shared" si="85"/>
        <v>0</v>
      </c>
      <c r="YN13" s="22">
        <f t="shared" si="85"/>
        <v>0</v>
      </c>
      <c r="YO13" s="22">
        <f t="shared" si="85"/>
        <v>0</v>
      </c>
      <c r="YP13" s="22">
        <f t="shared" si="85"/>
        <v>0</v>
      </c>
      <c r="YQ13" s="35">
        <f t="shared" si="85"/>
        <v>0</v>
      </c>
      <c r="YR13" s="34">
        <f t="shared" si="85"/>
        <v>0</v>
      </c>
      <c r="YS13" s="22">
        <f t="shared" si="85"/>
        <v>0</v>
      </c>
      <c r="YT13" s="22">
        <f t="shared" si="85"/>
        <v>0</v>
      </c>
      <c r="YU13" s="22">
        <f t="shared" si="85"/>
        <v>0</v>
      </c>
      <c r="YV13" s="22">
        <f t="shared" si="85"/>
        <v>0</v>
      </c>
      <c r="YW13" s="22">
        <f t="shared" si="85"/>
        <v>0</v>
      </c>
      <c r="YX13" s="22">
        <f t="shared" si="85"/>
        <v>0</v>
      </c>
      <c r="YY13" s="22">
        <f t="shared" si="85"/>
        <v>0</v>
      </c>
      <c r="YZ13" s="22">
        <f t="shared" si="85"/>
        <v>0</v>
      </c>
      <c r="ZA13" s="22">
        <f t="shared" si="85"/>
        <v>0</v>
      </c>
      <c r="ZB13" s="22">
        <f t="shared" si="85"/>
        <v>0</v>
      </c>
      <c r="ZC13" s="22">
        <f t="shared" si="85"/>
        <v>0</v>
      </c>
      <c r="ZD13" s="22">
        <f t="shared" si="85"/>
        <v>0</v>
      </c>
      <c r="ZE13" s="22">
        <f t="shared" si="85"/>
        <v>0</v>
      </c>
      <c r="ZF13" s="22">
        <f t="shared" si="85"/>
        <v>0</v>
      </c>
      <c r="ZG13" s="22">
        <f t="shared" si="85"/>
        <v>0</v>
      </c>
      <c r="ZH13" s="22">
        <f t="shared" si="85"/>
        <v>0</v>
      </c>
      <c r="ZI13" s="22">
        <f t="shared" si="85"/>
        <v>0</v>
      </c>
      <c r="ZJ13" s="22">
        <f t="shared" si="85"/>
        <v>0</v>
      </c>
      <c r="ZK13" s="35">
        <f t="shared" si="85"/>
        <v>0</v>
      </c>
      <c r="ZL13" s="34">
        <f t="shared" si="85"/>
        <v>0</v>
      </c>
      <c r="ZM13" s="22">
        <f t="shared" si="85"/>
        <v>0</v>
      </c>
      <c r="ZN13" s="22">
        <f t="shared" si="85"/>
        <v>0</v>
      </c>
      <c r="ZO13" s="22">
        <f t="shared" si="85"/>
        <v>0</v>
      </c>
      <c r="ZP13" s="22">
        <f t="shared" si="85"/>
        <v>0</v>
      </c>
      <c r="ZQ13" s="22">
        <f t="shared" si="85"/>
        <v>0</v>
      </c>
      <c r="ZR13" s="22">
        <f t="shared" si="85"/>
        <v>0</v>
      </c>
      <c r="ZS13" s="22">
        <f t="shared" si="85"/>
        <v>0</v>
      </c>
      <c r="ZT13" s="22">
        <f t="shared" si="85"/>
        <v>0</v>
      </c>
      <c r="ZU13" s="22">
        <f t="shared" si="85"/>
        <v>0</v>
      </c>
      <c r="ZV13" s="22">
        <f t="shared" si="85"/>
        <v>0</v>
      </c>
      <c r="ZW13" s="22">
        <f t="shared" si="85"/>
        <v>0</v>
      </c>
      <c r="ZX13" s="22">
        <f t="shared" si="85"/>
        <v>0</v>
      </c>
      <c r="ZY13" s="22">
        <f t="shared" si="85"/>
        <v>0</v>
      </c>
      <c r="ZZ13" s="22">
        <f t="shared" si="85"/>
        <v>0</v>
      </c>
      <c r="AAA13" s="22">
        <f t="shared" si="85"/>
        <v>0</v>
      </c>
      <c r="AAB13" s="22">
        <f t="shared" si="85"/>
        <v>0</v>
      </c>
      <c r="AAC13" s="22">
        <f t="shared" si="85"/>
        <v>0</v>
      </c>
      <c r="AAD13" s="22">
        <f t="shared" si="85"/>
        <v>0</v>
      </c>
      <c r="AAE13" s="35">
        <f t="shared" si="85"/>
        <v>0</v>
      </c>
      <c r="AAF13" s="34">
        <f t="shared" si="85"/>
        <v>0</v>
      </c>
      <c r="AAG13" s="22">
        <f t="shared" si="85"/>
        <v>0</v>
      </c>
      <c r="AAH13" s="22">
        <f t="shared" si="85"/>
        <v>0</v>
      </c>
      <c r="AAI13" s="22">
        <f t="shared" si="85"/>
        <v>0</v>
      </c>
      <c r="AAJ13" s="22">
        <f t="shared" si="85"/>
        <v>0</v>
      </c>
      <c r="AAK13" s="22">
        <f t="shared" ref="AAK13:ACV13" si="86">IF(AAK11=1,0,IF(OR(AAJ13=1,AAJ13=0),AAK$11,IF(AAK11=1,0,IF(AAJ13=AAK$11,0,AAJ13))))</f>
        <v>0</v>
      </c>
      <c r="AAL13" s="22">
        <f t="shared" si="86"/>
        <v>0</v>
      </c>
      <c r="AAM13" s="22">
        <f t="shared" si="86"/>
        <v>0</v>
      </c>
      <c r="AAN13" s="22">
        <f t="shared" si="86"/>
        <v>0</v>
      </c>
      <c r="AAO13" s="22">
        <f t="shared" si="86"/>
        <v>0</v>
      </c>
      <c r="AAP13" s="22">
        <f t="shared" si="86"/>
        <v>0</v>
      </c>
      <c r="AAQ13" s="22">
        <f t="shared" si="86"/>
        <v>0</v>
      </c>
      <c r="AAR13" s="22">
        <f t="shared" si="86"/>
        <v>0</v>
      </c>
      <c r="AAS13" s="22">
        <f t="shared" si="86"/>
        <v>0</v>
      </c>
      <c r="AAT13" s="22">
        <f t="shared" si="86"/>
        <v>0</v>
      </c>
      <c r="AAU13" s="22">
        <f t="shared" si="86"/>
        <v>0</v>
      </c>
      <c r="AAV13" s="22">
        <f t="shared" si="86"/>
        <v>0</v>
      </c>
      <c r="AAW13" s="22">
        <f t="shared" si="86"/>
        <v>0</v>
      </c>
      <c r="AAX13" s="22">
        <f t="shared" si="86"/>
        <v>0</v>
      </c>
      <c r="AAY13" s="35">
        <f t="shared" si="86"/>
        <v>0</v>
      </c>
      <c r="AAZ13" s="34">
        <f t="shared" si="86"/>
        <v>0</v>
      </c>
      <c r="ABA13" s="22">
        <f t="shared" si="86"/>
        <v>0</v>
      </c>
      <c r="ABB13" s="22">
        <f t="shared" si="86"/>
        <v>0</v>
      </c>
      <c r="ABC13" s="22">
        <f t="shared" si="86"/>
        <v>0</v>
      </c>
      <c r="ABD13" s="22">
        <f t="shared" si="86"/>
        <v>0</v>
      </c>
      <c r="ABE13" s="22">
        <f t="shared" si="86"/>
        <v>0</v>
      </c>
      <c r="ABF13" s="22">
        <f t="shared" si="86"/>
        <v>0</v>
      </c>
      <c r="ABG13" s="22">
        <f t="shared" si="86"/>
        <v>0</v>
      </c>
      <c r="ABH13" s="22">
        <f t="shared" si="86"/>
        <v>0</v>
      </c>
      <c r="ABI13" s="22">
        <f t="shared" si="86"/>
        <v>0</v>
      </c>
      <c r="ABJ13" s="22">
        <f t="shared" si="86"/>
        <v>0</v>
      </c>
      <c r="ABK13" s="22">
        <f t="shared" si="86"/>
        <v>0</v>
      </c>
      <c r="ABL13" s="22">
        <f t="shared" si="86"/>
        <v>0</v>
      </c>
      <c r="ABM13" s="22">
        <f t="shared" si="86"/>
        <v>0</v>
      </c>
      <c r="ABN13" s="22">
        <f t="shared" si="86"/>
        <v>0</v>
      </c>
      <c r="ABO13" s="22">
        <f t="shared" si="86"/>
        <v>0</v>
      </c>
      <c r="ABP13" s="22">
        <f t="shared" si="86"/>
        <v>0</v>
      </c>
      <c r="ABQ13" s="22">
        <f t="shared" si="86"/>
        <v>0</v>
      </c>
      <c r="ABR13" s="22">
        <f t="shared" si="86"/>
        <v>0</v>
      </c>
      <c r="ABS13" s="35">
        <f t="shared" si="86"/>
        <v>0</v>
      </c>
      <c r="ABT13" s="34">
        <f t="shared" si="86"/>
        <v>0</v>
      </c>
      <c r="ABU13" s="22">
        <f t="shared" si="86"/>
        <v>0</v>
      </c>
      <c r="ABV13" s="22">
        <f t="shared" si="86"/>
        <v>0</v>
      </c>
      <c r="ABW13" s="22">
        <f t="shared" si="86"/>
        <v>0</v>
      </c>
      <c r="ABX13" s="22">
        <f t="shared" si="86"/>
        <v>0</v>
      </c>
      <c r="ABY13" s="22">
        <f t="shared" si="86"/>
        <v>0</v>
      </c>
      <c r="ABZ13" s="22">
        <f t="shared" si="86"/>
        <v>0</v>
      </c>
      <c r="ACA13" s="22">
        <f t="shared" si="86"/>
        <v>0</v>
      </c>
      <c r="ACB13" s="22">
        <f t="shared" si="86"/>
        <v>0</v>
      </c>
      <c r="ACC13" s="22">
        <f t="shared" si="86"/>
        <v>0</v>
      </c>
      <c r="ACD13" s="22">
        <f t="shared" si="86"/>
        <v>0</v>
      </c>
      <c r="ACE13" s="22">
        <f t="shared" si="86"/>
        <v>0</v>
      </c>
      <c r="ACF13" s="22">
        <f t="shared" si="86"/>
        <v>0</v>
      </c>
      <c r="ACG13" s="22">
        <f t="shared" si="86"/>
        <v>0</v>
      </c>
      <c r="ACH13" s="22">
        <f t="shared" si="86"/>
        <v>0</v>
      </c>
      <c r="ACI13" s="22">
        <f t="shared" si="86"/>
        <v>0</v>
      </c>
      <c r="ACJ13" s="22">
        <f t="shared" si="86"/>
        <v>0</v>
      </c>
      <c r="ACK13" s="22">
        <f t="shared" si="86"/>
        <v>0</v>
      </c>
      <c r="ACL13" s="22">
        <f t="shared" si="86"/>
        <v>0</v>
      </c>
      <c r="ACM13" s="35">
        <f t="shared" si="86"/>
        <v>0</v>
      </c>
      <c r="ACN13" s="34">
        <f t="shared" si="86"/>
        <v>0</v>
      </c>
      <c r="ACO13" s="22">
        <f t="shared" si="86"/>
        <v>0</v>
      </c>
      <c r="ACP13" s="22">
        <f t="shared" si="86"/>
        <v>0</v>
      </c>
      <c r="ACQ13" s="22">
        <f t="shared" si="86"/>
        <v>0</v>
      </c>
      <c r="ACR13" s="22">
        <f t="shared" si="86"/>
        <v>0</v>
      </c>
      <c r="ACS13" s="22">
        <f t="shared" si="86"/>
        <v>0</v>
      </c>
      <c r="ACT13" s="22">
        <f t="shared" si="86"/>
        <v>0</v>
      </c>
      <c r="ACU13" s="22">
        <f t="shared" si="86"/>
        <v>0</v>
      </c>
      <c r="ACV13" s="22">
        <f t="shared" si="86"/>
        <v>0</v>
      </c>
      <c r="ACW13" s="22">
        <f t="shared" ref="ACW13:AFH13" si="87">IF(ACW11=1,0,IF(OR(ACV13=1,ACV13=0),ACW$11,IF(ACW11=1,0,IF(ACV13=ACW$11,0,ACV13))))</f>
        <v>0</v>
      </c>
      <c r="ACX13" s="22">
        <f t="shared" si="87"/>
        <v>0</v>
      </c>
      <c r="ACY13" s="22">
        <f t="shared" si="87"/>
        <v>0</v>
      </c>
      <c r="ACZ13" s="22">
        <f t="shared" si="87"/>
        <v>0</v>
      </c>
      <c r="ADA13" s="22">
        <f t="shared" si="87"/>
        <v>0</v>
      </c>
      <c r="ADB13" s="22">
        <f t="shared" si="87"/>
        <v>0</v>
      </c>
      <c r="ADC13" s="22">
        <f t="shared" si="87"/>
        <v>0</v>
      </c>
      <c r="ADD13" s="22">
        <f t="shared" si="87"/>
        <v>0</v>
      </c>
      <c r="ADE13" s="22">
        <f t="shared" si="87"/>
        <v>0</v>
      </c>
      <c r="ADF13" s="22">
        <f t="shared" si="87"/>
        <v>0</v>
      </c>
      <c r="ADG13" s="35">
        <f t="shared" si="87"/>
        <v>0</v>
      </c>
      <c r="ADH13" s="34">
        <f t="shared" si="87"/>
        <v>0</v>
      </c>
      <c r="ADI13" s="22">
        <f t="shared" si="87"/>
        <v>0</v>
      </c>
      <c r="ADJ13" s="22">
        <f t="shared" si="87"/>
        <v>0</v>
      </c>
      <c r="ADK13" s="22">
        <f t="shared" si="87"/>
        <v>0</v>
      </c>
      <c r="ADL13" s="22">
        <f t="shared" si="87"/>
        <v>0</v>
      </c>
      <c r="ADM13" s="22">
        <f t="shared" si="87"/>
        <v>0</v>
      </c>
      <c r="ADN13" s="22">
        <f t="shared" si="87"/>
        <v>0</v>
      </c>
      <c r="ADO13" s="22">
        <f t="shared" si="87"/>
        <v>0</v>
      </c>
      <c r="ADP13" s="22">
        <f t="shared" si="87"/>
        <v>0</v>
      </c>
      <c r="ADQ13" s="22">
        <f t="shared" si="87"/>
        <v>0</v>
      </c>
      <c r="ADR13" s="22">
        <f t="shared" si="87"/>
        <v>0</v>
      </c>
      <c r="ADS13" s="22">
        <f t="shared" si="87"/>
        <v>0</v>
      </c>
      <c r="ADT13" s="22">
        <f t="shared" si="87"/>
        <v>0</v>
      </c>
      <c r="ADU13" s="22">
        <f t="shared" si="87"/>
        <v>0</v>
      </c>
      <c r="ADV13" s="22">
        <f t="shared" si="87"/>
        <v>0</v>
      </c>
      <c r="ADW13" s="22">
        <f t="shared" si="87"/>
        <v>0</v>
      </c>
      <c r="ADX13" s="22">
        <f t="shared" si="87"/>
        <v>0</v>
      </c>
      <c r="ADY13" s="22">
        <f t="shared" si="87"/>
        <v>0</v>
      </c>
      <c r="ADZ13" s="22">
        <f t="shared" si="87"/>
        <v>0</v>
      </c>
      <c r="AEA13" s="35">
        <f t="shared" si="87"/>
        <v>0</v>
      </c>
      <c r="AEB13" s="34">
        <f t="shared" si="87"/>
        <v>0</v>
      </c>
      <c r="AEC13" s="22">
        <f t="shared" si="87"/>
        <v>0</v>
      </c>
      <c r="AED13" s="22">
        <f t="shared" si="87"/>
        <v>0</v>
      </c>
      <c r="AEE13" s="22">
        <f t="shared" si="87"/>
        <v>0</v>
      </c>
      <c r="AEF13" s="22">
        <f t="shared" si="87"/>
        <v>0</v>
      </c>
      <c r="AEG13" s="22">
        <f t="shared" si="87"/>
        <v>0</v>
      </c>
      <c r="AEH13" s="22">
        <f t="shared" si="87"/>
        <v>0</v>
      </c>
      <c r="AEI13" s="22">
        <f t="shared" si="87"/>
        <v>0</v>
      </c>
      <c r="AEJ13" s="22">
        <f t="shared" si="87"/>
        <v>0</v>
      </c>
      <c r="AEK13" s="22">
        <f t="shared" si="87"/>
        <v>0</v>
      </c>
      <c r="AEL13" s="22">
        <f t="shared" si="87"/>
        <v>0</v>
      </c>
      <c r="AEM13" s="22">
        <f t="shared" si="87"/>
        <v>0</v>
      </c>
      <c r="AEN13" s="22">
        <f t="shared" si="87"/>
        <v>0</v>
      </c>
      <c r="AEO13" s="22">
        <f t="shared" si="87"/>
        <v>0</v>
      </c>
      <c r="AEP13" s="22">
        <f t="shared" si="87"/>
        <v>0</v>
      </c>
      <c r="AEQ13" s="22">
        <f t="shared" si="87"/>
        <v>0</v>
      </c>
      <c r="AER13" s="22">
        <f t="shared" si="87"/>
        <v>0</v>
      </c>
      <c r="AES13" s="22">
        <f t="shared" si="87"/>
        <v>0</v>
      </c>
      <c r="AET13" s="22">
        <f t="shared" si="87"/>
        <v>0</v>
      </c>
      <c r="AEU13" s="35">
        <f t="shared" si="87"/>
        <v>0</v>
      </c>
      <c r="AEV13" s="34">
        <f t="shared" si="87"/>
        <v>0</v>
      </c>
      <c r="AEW13" s="22">
        <f t="shared" si="87"/>
        <v>0</v>
      </c>
      <c r="AEX13" s="22">
        <f t="shared" si="87"/>
        <v>0</v>
      </c>
      <c r="AEY13" s="22">
        <f t="shared" si="87"/>
        <v>0</v>
      </c>
      <c r="AEZ13" s="22">
        <f t="shared" si="87"/>
        <v>0</v>
      </c>
      <c r="AFA13" s="22">
        <f t="shared" si="87"/>
        <v>0</v>
      </c>
      <c r="AFB13" s="22">
        <f t="shared" si="87"/>
        <v>0</v>
      </c>
      <c r="AFC13" s="22">
        <f t="shared" si="87"/>
        <v>0</v>
      </c>
      <c r="AFD13" s="22">
        <f t="shared" si="87"/>
        <v>0</v>
      </c>
      <c r="AFE13" s="22">
        <f t="shared" si="87"/>
        <v>0</v>
      </c>
      <c r="AFF13" s="22">
        <f t="shared" si="87"/>
        <v>0</v>
      </c>
      <c r="AFG13" s="22">
        <f t="shared" si="87"/>
        <v>0</v>
      </c>
      <c r="AFH13" s="22">
        <f t="shared" si="87"/>
        <v>0</v>
      </c>
      <c r="AFI13" s="22">
        <f t="shared" ref="AFI13:AHG13" si="88">IF(AFI11=1,0,IF(OR(AFH13=1,AFH13=0),AFI$11,IF(AFI11=1,0,IF(AFH13=AFI$11,0,AFH13))))</f>
        <v>0</v>
      </c>
      <c r="AFJ13" s="22">
        <f t="shared" si="88"/>
        <v>0</v>
      </c>
      <c r="AFK13" s="22">
        <f t="shared" si="88"/>
        <v>0</v>
      </c>
      <c r="AFL13" s="22">
        <f t="shared" si="88"/>
        <v>0</v>
      </c>
      <c r="AFM13" s="22">
        <f t="shared" si="88"/>
        <v>0</v>
      </c>
      <c r="AFN13" s="22">
        <f t="shared" si="88"/>
        <v>0</v>
      </c>
      <c r="AFO13" s="35">
        <f t="shared" si="88"/>
        <v>0</v>
      </c>
      <c r="AFP13" s="34">
        <f t="shared" si="88"/>
        <v>0</v>
      </c>
      <c r="AFQ13" s="22">
        <f t="shared" si="88"/>
        <v>0</v>
      </c>
      <c r="AFR13" s="22">
        <f t="shared" si="88"/>
        <v>0</v>
      </c>
      <c r="AFS13" s="22">
        <f t="shared" si="88"/>
        <v>0</v>
      </c>
      <c r="AFT13" s="22">
        <f t="shared" si="88"/>
        <v>0</v>
      </c>
      <c r="AFU13" s="22">
        <f t="shared" si="88"/>
        <v>0</v>
      </c>
      <c r="AFV13" s="22">
        <f t="shared" si="88"/>
        <v>0</v>
      </c>
      <c r="AFW13" s="22">
        <f t="shared" si="88"/>
        <v>0</v>
      </c>
      <c r="AFX13" s="22">
        <f t="shared" si="88"/>
        <v>0</v>
      </c>
      <c r="AFY13" s="22">
        <f t="shared" si="88"/>
        <v>0</v>
      </c>
      <c r="AFZ13" s="22">
        <f t="shared" si="88"/>
        <v>0</v>
      </c>
      <c r="AGA13" s="22">
        <f t="shared" si="88"/>
        <v>0</v>
      </c>
      <c r="AGB13" s="22">
        <f t="shared" si="88"/>
        <v>0</v>
      </c>
      <c r="AGC13" s="22">
        <f t="shared" si="88"/>
        <v>0</v>
      </c>
      <c r="AGD13" s="22">
        <f t="shared" si="88"/>
        <v>0</v>
      </c>
      <c r="AGE13" s="22">
        <f t="shared" si="88"/>
        <v>0</v>
      </c>
      <c r="AGF13" s="22">
        <f t="shared" si="88"/>
        <v>0</v>
      </c>
      <c r="AGG13" s="22">
        <f t="shared" si="88"/>
        <v>0</v>
      </c>
      <c r="AGH13" s="22">
        <f t="shared" si="88"/>
        <v>0</v>
      </c>
      <c r="AGI13" s="35">
        <f t="shared" si="88"/>
        <v>0</v>
      </c>
      <c r="AGJ13" s="34">
        <f t="shared" si="88"/>
        <v>0</v>
      </c>
      <c r="AGK13" s="22">
        <f t="shared" si="88"/>
        <v>0</v>
      </c>
      <c r="AGL13" s="22">
        <f t="shared" si="88"/>
        <v>0</v>
      </c>
      <c r="AGM13" s="22">
        <f t="shared" si="88"/>
        <v>0</v>
      </c>
      <c r="AGN13" s="22">
        <f t="shared" si="88"/>
        <v>0</v>
      </c>
      <c r="AGO13" s="22">
        <f t="shared" si="88"/>
        <v>0</v>
      </c>
      <c r="AGP13" s="22">
        <f t="shared" si="88"/>
        <v>0</v>
      </c>
      <c r="AGQ13" s="22">
        <f t="shared" si="88"/>
        <v>0</v>
      </c>
      <c r="AGR13" s="22">
        <f t="shared" si="88"/>
        <v>0</v>
      </c>
      <c r="AGS13" s="22">
        <f t="shared" si="88"/>
        <v>0</v>
      </c>
      <c r="AGT13" s="22">
        <f t="shared" si="88"/>
        <v>0</v>
      </c>
      <c r="AGU13" s="22">
        <f t="shared" si="88"/>
        <v>0</v>
      </c>
      <c r="AGV13" s="22">
        <f t="shared" si="88"/>
        <v>0</v>
      </c>
      <c r="AGW13" s="22">
        <f t="shared" si="88"/>
        <v>0</v>
      </c>
      <c r="AGX13" s="22">
        <f t="shared" si="88"/>
        <v>0</v>
      </c>
      <c r="AGY13" s="22">
        <f t="shared" si="88"/>
        <v>0</v>
      </c>
      <c r="AGZ13" s="22">
        <f t="shared" si="88"/>
        <v>0</v>
      </c>
      <c r="AHA13" s="22">
        <f t="shared" si="88"/>
        <v>0</v>
      </c>
      <c r="AHB13" s="22">
        <f t="shared" si="88"/>
        <v>0</v>
      </c>
      <c r="AHC13" s="35">
        <f t="shared" si="88"/>
        <v>0</v>
      </c>
      <c r="AHD13" s="34">
        <f t="shared" si="88"/>
        <v>0</v>
      </c>
      <c r="AHE13" s="22">
        <f t="shared" si="88"/>
        <v>0</v>
      </c>
      <c r="AHF13" s="22">
        <f t="shared" si="88"/>
        <v>0</v>
      </c>
      <c r="AHG13" s="22">
        <f t="shared" si="88"/>
        <v>0</v>
      </c>
      <c r="AHH13" s="22">
        <f t="shared" ref="AHH13:AHW13" si="89">IF(AHH11=1,0,IF(OR(AHG13=1,AHG13=0),AHH$11,IF(AHH11=1,0,IF(AHG13=AHH$11,0,AHG13))))</f>
        <v>0</v>
      </c>
      <c r="AHI13" s="22">
        <f t="shared" si="89"/>
        <v>0</v>
      </c>
      <c r="AHJ13" s="22">
        <f t="shared" si="89"/>
        <v>0</v>
      </c>
      <c r="AHK13" s="22">
        <f t="shared" si="89"/>
        <v>0</v>
      </c>
      <c r="AHL13" s="22">
        <f t="shared" si="89"/>
        <v>0</v>
      </c>
      <c r="AHM13" s="22">
        <f t="shared" si="89"/>
        <v>0</v>
      </c>
      <c r="AHN13" s="22">
        <f t="shared" si="89"/>
        <v>0</v>
      </c>
      <c r="AHO13" s="22">
        <f t="shared" si="89"/>
        <v>0</v>
      </c>
      <c r="AHP13" s="22">
        <f t="shared" si="89"/>
        <v>0</v>
      </c>
      <c r="AHQ13" s="22">
        <f t="shared" si="89"/>
        <v>0</v>
      </c>
      <c r="AHR13" s="22">
        <f t="shared" si="89"/>
        <v>0</v>
      </c>
      <c r="AHS13" s="22">
        <f t="shared" si="89"/>
        <v>0</v>
      </c>
      <c r="AHT13" s="22">
        <f t="shared" si="89"/>
        <v>0</v>
      </c>
      <c r="AHU13" s="22">
        <f t="shared" si="89"/>
        <v>0</v>
      </c>
      <c r="AHV13" s="22">
        <f t="shared" si="89"/>
        <v>0</v>
      </c>
      <c r="AHW13" s="35">
        <f t="shared" si="89"/>
        <v>0</v>
      </c>
    </row>
    <row r="14" spans="1:933" s="6" customFormat="1" ht="15.75" thickBot="1" x14ac:dyDescent="0.3">
      <c r="A14" s="289" t="s">
        <v>43</v>
      </c>
      <c r="B14" s="289"/>
      <c r="C14" s="289"/>
      <c r="D14" s="289"/>
      <c r="E14" s="289"/>
      <c r="F14" s="289"/>
      <c r="H14" s="36" t="str">
        <f>IF(SUM(H12:H13)=0,"",IF(H13&lt;&gt;0,H13,H12))</f>
        <v/>
      </c>
      <c r="I14" s="37" t="str">
        <f t="shared" ref="I14:BT14" si="90">IF(SUM(I12:I13)=0,"",IF(I13&lt;&gt;0,I13,I12))</f>
        <v/>
      </c>
      <c r="J14" s="37" t="str">
        <f t="shared" si="90"/>
        <v/>
      </c>
      <c r="K14" s="37" t="str">
        <f t="shared" si="90"/>
        <v/>
      </c>
      <c r="L14" s="37" t="str">
        <f t="shared" si="90"/>
        <v/>
      </c>
      <c r="M14" s="37" t="str">
        <f t="shared" si="90"/>
        <v/>
      </c>
      <c r="N14" s="37" t="str">
        <f t="shared" si="90"/>
        <v/>
      </c>
      <c r="O14" s="37" t="str">
        <f t="shared" si="90"/>
        <v/>
      </c>
      <c r="P14" s="37" t="str">
        <f t="shared" si="90"/>
        <v/>
      </c>
      <c r="Q14" s="37" t="str">
        <f t="shared" si="90"/>
        <v/>
      </c>
      <c r="R14" s="37" t="str">
        <f t="shared" si="90"/>
        <v/>
      </c>
      <c r="S14" s="37" t="str">
        <f t="shared" si="90"/>
        <v/>
      </c>
      <c r="T14" s="37" t="str">
        <f t="shared" si="90"/>
        <v/>
      </c>
      <c r="U14" s="37" t="str">
        <f t="shared" si="90"/>
        <v/>
      </c>
      <c r="V14" s="37" t="str">
        <f t="shared" si="90"/>
        <v/>
      </c>
      <c r="W14" s="37" t="str">
        <f t="shared" si="90"/>
        <v/>
      </c>
      <c r="X14" s="37" t="str">
        <f t="shared" si="90"/>
        <v/>
      </c>
      <c r="Y14" s="37" t="str">
        <f t="shared" si="90"/>
        <v/>
      </c>
      <c r="Z14" s="37" t="str">
        <f t="shared" si="90"/>
        <v/>
      </c>
      <c r="AA14" s="38" t="str">
        <f t="shared" si="90"/>
        <v/>
      </c>
      <c r="AB14" s="36" t="str">
        <f t="shared" si="90"/>
        <v/>
      </c>
      <c r="AC14" s="37" t="str">
        <f t="shared" si="90"/>
        <v/>
      </c>
      <c r="AD14" s="37" t="str">
        <f t="shared" si="90"/>
        <v/>
      </c>
      <c r="AE14" s="37" t="str">
        <f t="shared" si="90"/>
        <v/>
      </c>
      <c r="AF14" s="37" t="str">
        <f t="shared" si="90"/>
        <v/>
      </c>
      <c r="AG14" s="37" t="str">
        <f t="shared" si="90"/>
        <v/>
      </c>
      <c r="AH14" s="37" t="str">
        <f t="shared" si="90"/>
        <v/>
      </c>
      <c r="AI14" s="37" t="str">
        <f t="shared" si="90"/>
        <v/>
      </c>
      <c r="AJ14" s="37" t="str">
        <f t="shared" si="90"/>
        <v/>
      </c>
      <c r="AK14" s="37" t="str">
        <f t="shared" si="90"/>
        <v/>
      </c>
      <c r="AL14" s="37" t="str">
        <f t="shared" si="90"/>
        <v/>
      </c>
      <c r="AM14" s="37" t="str">
        <f t="shared" si="90"/>
        <v/>
      </c>
      <c r="AN14" s="37" t="str">
        <f t="shared" si="90"/>
        <v/>
      </c>
      <c r="AO14" s="37" t="str">
        <f t="shared" si="90"/>
        <v/>
      </c>
      <c r="AP14" s="37" t="str">
        <f t="shared" si="90"/>
        <v/>
      </c>
      <c r="AQ14" s="37" t="str">
        <f t="shared" si="90"/>
        <v/>
      </c>
      <c r="AR14" s="37" t="str">
        <f t="shared" si="90"/>
        <v/>
      </c>
      <c r="AS14" s="37" t="str">
        <f t="shared" si="90"/>
        <v/>
      </c>
      <c r="AT14" s="37" t="str">
        <f t="shared" si="90"/>
        <v/>
      </c>
      <c r="AU14" s="38" t="str">
        <f t="shared" si="90"/>
        <v/>
      </c>
      <c r="AV14" s="36" t="str">
        <f t="shared" si="90"/>
        <v/>
      </c>
      <c r="AW14" s="37" t="str">
        <f t="shared" si="90"/>
        <v/>
      </c>
      <c r="AX14" s="37" t="str">
        <f t="shared" si="90"/>
        <v/>
      </c>
      <c r="AY14" s="37" t="str">
        <f t="shared" si="90"/>
        <v/>
      </c>
      <c r="AZ14" s="37" t="str">
        <f t="shared" si="90"/>
        <v/>
      </c>
      <c r="BA14" s="37" t="str">
        <f t="shared" si="90"/>
        <v/>
      </c>
      <c r="BB14" s="37" t="str">
        <f t="shared" si="90"/>
        <v/>
      </c>
      <c r="BC14" s="37" t="str">
        <f t="shared" si="90"/>
        <v/>
      </c>
      <c r="BD14" s="37" t="str">
        <f t="shared" si="90"/>
        <v/>
      </c>
      <c r="BE14" s="37" t="str">
        <f t="shared" si="90"/>
        <v/>
      </c>
      <c r="BF14" s="37" t="str">
        <f t="shared" si="90"/>
        <v/>
      </c>
      <c r="BG14" s="37" t="str">
        <f t="shared" si="90"/>
        <v/>
      </c>
      <c r="BH14" s="37" t="str">
        <f t="shared" si="90"/>
        <v/>
      </c>
      <c r="BI14" s="37" t="str">
        <f t="shared" si="90"/>
        <v/>
      </c>
      <c r="BJ14" s="37" t="str">
        <f t="shared" si="90"/>
        <v/>
      </c>
      <c r="BK14" s="37" t="str">
        <f t="shared" si="90"/>
        <v/>
      </c>
      <c r="BL14" s="37" t="str">
        <f t="shared" si="90"/>
        <v/>
      </c>
      <c r="BM14" s="37" t="str">
        <f t="shared" si="90"/>
        <v/>
      </c>
      <c r="BN14" s="37" t="str">
        <f t="shared" si="90"/>
        <v/>
      </c>
      <c r="BO14" s="38" t="str">
        <f t="shared" si="90"/>
        <v/>
      </c>
      <c r="BP14" s="36"/>
      <c r="BQ14" s="37" t="str">
        <f t="shared" si="90"/>
        <v/>
      </c>
      <c r="BR14" s="37" t="str">
        <f t="shared" si="90"/>
        <v/>
      </c>
      <c r="BS14" s="37" t="str">
        <f t="shared" si="90"/>
        <v/>
      </c>
      <c r="BT14" s="37" t="str">
        <f t="shared" si="90"/>
        <v/>
      </c>
      <c r="BU14" s="37" t="str">
        <f t="shared" ref="BU14:EF14" si="91">IF(SUM(BU12:BU13)=0,"",IF(BU13&lt;&gt;0,BU13,BU12))</f>
        <v/>
      </c>
      <c r="BV14" s="37" t="str">
        <f t="shared" si="91"/>
        <v/>
      </c>
      <c r="BW14" s="37" t="str">
        <f t="shared" si="91"/>
        <v/>
      </c>
      <c r="BX14" s="37" t="str">
        <f t="shared" si="91"/>
        <v/>
      </c>
      <c r="BY14" s="37" t="str">
        <f t="shared" si="91"/>
        <v/>
      </c>
      <c r="BZ14" s="37" t="str">
        <f t="shared" si="91"/>
        <v/>
      </c>
      <c r="CA14" s="37" t="str">
        <f t="shared" si="91"/>
        <v/>
      </c>
      <c r="CB14" s="37" t="str">
        <f t="shared" si="91"/>
        <v/>
      </c>
      <c r="CC14" s="37" t="str">
        <f t="shared" si="91"/>
        <v/>
      </c>
      <c r="CD14" s="37" t="str">
        <f t="shared" si="91"/>
        <v/>
      </c>
      <c r="CE14" s="37" t="str">
        <f t="shared" si="91"/>
        <v/>
      </c>
      <c r="CF14" s="37" t="str">
        <f t="shared" si="91"/>
        <v/>
      </c>
      <c r="CG14" s="37" t="str">
        <f t="shared" si="91"/>
        <v/>
      </c>
      <c r="CH14" s="37" t="str">
        <f t="shared" si="91"/>
        <v/>
      </c>
      <c r="CI14" s="38" t="str">
        <f t="shared" si="91"/>
        <v/>
      </c>
      <c r="CJ14" s="36" t="str">
        <f t="shared" si="91"/>
        <v/>
      </c>
      <c r="CK14" s="37" t="str">
        <f t="shared" si="91"/>
        <v/>
      </c>
      <c r="CL14" s="37" t="str">
        <f t="shared" si="91"/>
        <v/>
      </c>
      <c r="CM14" s="37" t="str">
        <f t="shared" si="91"/>
        <v/>
      </c>
      <c r="CN14" s="37" t="str">
        <f t="shared" si="91"/>
        <v/>
      </c>
      <c r="CO14" s="37" t="str">
        <f t="shared" si="91"/>
        <v/>
      </c>
      <c r="CP14" s="37" t="str">
        <f t="shared" si="91"/>
        <v/>
      </c>
      <c r="CQ14" s="37" t="str">
        <f t="shared" si="91"/>
        <v/>
      </c>
      <c r="CR14" s="37" t="str">
        <f t="shared" si="91"/>
        <v/>
      </c>
      <c r="CS14" s="37" t="str">
        <f t="shared" si="91"/>
        <v/>
      </c>
      <c r="CT14" s="37" t="str">
        <f t="shared" si="91"/>
        <v/>
      </c>
      <c r="CU14" s="37" t="str">
        <f t="shared" si="91"/>
        <v/>
      </c>
      <c r="CV14" s="37" t="str">
        <f t="shared" si="91"/>
        <v/>
      </c>
      <c r="CW14" s="37" t="str">
        <f t="shared" si="91"/>
        <v/>
      </c>
      <c r="CX14" s="37" t="str">
        <f t="shared" si="91"/>
        <v/>
      </c>
      <c r="CY14" s="37" t="str">
        <f t="shared" si="91"/>
        <v/>
      </c>
      <c r="CZ14" s="37" t="str">
        <f t="shared" si="91"/>
        <v/>
      </c>
      <c r="DA14" s="37" t="str">
        <f t="shared" si="91"/>
        <v/>
      </c>
      <c r="DB14" s="37" t="str">
        <f t="shared" si="91"/>
        <v/>
      </c>
      <c r="DC14" s="38" t="str">
        <f t="shared" si="91"/>
        <v/>
      </c>
      <c r="DD14" s="36" t="str">
        <f t="shared" si="91"/>
        <v/>
      </c>
      <c r="DE14" s="37" t="str">
        <f t="shared" si="91"/>
        <v/>
      </c>
      <c r="DF14" s="37" t="str">
        <f t="shared" si="91"/>
        <v/>
      </c>
      <c r="DG14" s="37" t="str">
        <f t="shared" si="91"/>
        <v/>
      </c>
      <c r="DH14" s="37" t="str">
        <f t="shared" si="91"/>
        <v/>
      </c>
      <c r="DI14" s="37" t="str">
        <f t="shared" si="91"/>
        <v/>
      </c>
      <c r="DJ14" s="37" t="str">
        <f t="shared" si="91"/>
        <v/>
      </c>
      <c r="DK14" s="37" t="str">
        <f t="shared" si="91"/>
        <v/>
      </c>
      <c r="DL14" s="37" t="str">
        <f t="shared" si="91"/>
        <v/>
      </c>
      <c r="DM14" s="37" t="str">
        <f t="shared" si="91"/>
        <v/>
      </c>
      <c r="DN14" s="37" t="str">
        <f t="shared" si="91"/>
        <v/>
      </c>
      <c r="DO14" s="37" t="str">
        <f t="shared" si="91"/>
        <v/>
      </c>
      <c r="DP14" s="37" t="str">
        <f t="shared" si="91"/>
        <v/>
      </c>
      <c r="DQ14" s="37" t="str">
        <f t="shared" si="91"/>
        <v/>
      </c>
      <c r="DR14" s="37" t="str">
        <f t="shared" si="91"/>
        <v/>
      </c>
      <c r="DS14" s="37" t="str">
        <f t="shared" si="91"/>
        <v/>
      </c>
      <c r="DT14" s="37" t="str">
        <f t="shared" si="91"/>
        <v/>
      </c>
      <c r="DU14" s="37" t="str">
        <f t="shared" si="91"/>
        <v/>
      </c>
      <c r="DV14" s="37" t="str">
        <f t="shared" si="91"/>
        <v/>
      </c>
      <c r="DW14" s="38" t="str">
        <f t="shared" si="91"/>
        <v/>
      </c>
      <c r="DX14" s="36" t="str">
        <f t="shared" si="91"/>
        <v/>
      </c>
      <c r="DY14" s="37" t="str">
        <f t="shared" si="91"/>
        <v/>
      </c>
      <c r="DZ14" s="37" t="str">
        <f t="shared" si="91"/>
        <v/>
      </c>
      <c r="EA14" s="37" t="str">
        <f t="shared" si="91"/>
        <v/>
      </c>
      <c r="EB14" s="37" t="str">
        <f t="shared" si="91"/>
        <v/>
      </c>
      <c r="EC14" s="37" t="str">
        <f t="shared" si="91"/>
        <v/>
      </c>
      <c r="ED14" s="37" t="str">
        <f t="shared" si="91"/>
        <v/>
      </c>
      <c r="EE14" s="37" t="str">
        <f t="shared" si="91"/>
        <v/>
      </c>
      <c r="EF14" s="37" t="str">
        <f t="shared" si="91"/>
        <v/>
      </c>
      <c r="EG14" s="37" t="str">
        <f t="shared" ref="EG14:GR14" si="92">IF(SUM(EG12:EG13)=0,"",IF(EG13&lt;&gt;0,EG13,EG12))</f>
        <v/>
      </c>
      <c r="EH14" s="37" t="str">
        <f t="shared" si="92"/>
        <v/>
      </c>
      <c r="EI14" s="37" t="str">
        <f t="shared" si="92"/>
        <v/>
      </c>
      <c r="EJ14" s="37" t="str">
        <f t="shared" si="92"/>
        <v/>
      </c>
      <c r="EK14" s="37" t="str">
        <f t="shared" si="92"/>
        <v/>
      </c>
      <c r="EL14" s="37" t="str">
        <f t="shared" si="92"/>
        <v/>
      </c>
      <c r="EM14" s="37" t="str">
        <f t="shared" si="92"/>
        <v/>
      </c>
      <c r="EN14" s="37" t="str">
        <f t="shared" si="92"/>
        <v/>
      </c>
      <c r="EO14" s="37" t="str">
        <f t="shared" si="92"/>
        <v/>
      </c>
      <c r="EP14" s="37" t="str">
        <f t="shared" si="92"/>
        <v/>
      </c>
      <c r="EQ14" s="38" t="str">
        <f t="shared" si="92"/>
        <v/>
      </c>
      <c r="ER14" s="36" t="str">
        <f t="shared" si="92"/>
        <v/>
      </c>
      <c r="ES14" s="37" t="str">
        <f t="shared" si="92"/>
        <v/>
      </c>
      <c r="ET14" s="37" t="str">
        <f t="shared" si="92"/>
        <v/>
      </c>
      <c r="EU14" s="37" t="str">
        <f t="shared" si="92"/>
        <v/>
      </c>
      <c r="EV14" s="37" t="str">
        <f t="shared" si="92"/>
        <v/>
      </c>
      <c r="EW14" s="37" t="str">
        <f t="shared" si="92"/>
        <v/>
      </c>
      <c r="EX14" s="37" t="str">
        <f t="shared" si="92"/>
        <v/>
      </c>
      <c r="EY14" s="37" t="str">
        <f t="shared" si="92"/>
        <v/>
      </c>
      <c r="EZ14" s="37" t="str">
        <f t="shared" si="92"/>
        <v/>
      </c>
      <c r="FA14" s="37" t="str">
        <f t="shared" si="92"/>
        <v/>
      </c>
      <c r="FB14" s="37" t="str">
        <f t="shared" si="92"/>
        <v/>
      </c>
      <c r="FC14" s="37" t="str">
        <f t="shared" si="92"/>
        <v/>
      </c>
      <c r="FD14" s="37" t="str">
        <f t="shared" si="92"/>
        <v/>
      </c>
      <c r="FE14" s="37" t="str">
        <f t="shared" si="92"/>
        <v/>
      </c>
      <c r="FF14" s="37" t="str">
        <f t="shared" si="92"/>
        <v/>
      </c>
      <c r="FG14" s="37" t="str">
        <f t="shared" si="92"/>
        <v/>
      </c>
      <c r="FH14" s="37" t="str">
        <f t="shared" si="92"/>
        <v/>
      </c>
      <c r="FI14" s="37" t="str">
        <f t="shared" si="92"/>
        <v/>
      </c>
      <c r="FJ14" s="37" t="str">
        <f t="shared" si="92"/>
        <v/>
      </c>
      <c r="FK14" s="38" t="str">
        <f t="shared" si="92"/>
        <v/>
      </c>
      <c r="FL14" s="36" t="str">
        <f t="shared" si="92"/>
        <v/>
      </c>
      <c r="FM14" s="37" t="str">
        <f t="shared" si="92"/>
        <v/>
      </c>
      <c r="FN14" s="37" t="str">
        <f t="shared" si="92"/>
        <v/>
      </c>
      <c r="FO14" s="37" t="str">
        <f t="shared" si="92"/>
        <v/>
      </c>
      <c r="FP14" s="37" t="str">
        <f t="shared" si="92"/>
        <v/>
      </c>
      <c r="FQ14" s="37" t="str">
        <f t="shared" si="92"/>
        <v/>
      </c>
      <c r="FR14" s="37" t="str">
        <f t="shared" si="92"/>
        <v/>
      </c>
      <c r="FS14" s="37" t="str">
        <f t="shared" si="92"/>
        <v/>
      </c>
      <c r="FT14" s="37" t="str">
        <f t="shared" si="92"/>
        <v/>
      </c>
      <c r="FU14" s="37" t="str">
        <f t="shared" si="92"/>
        <v/>
      </c>
      <c r="FV14" s="37" t="str">
        <f t="shared" si="92"/>
        <v/>
      </c>
      <c r="FW14" s="37" t="str">
        <f t="shared" si="92"/>
        <v/>
      </c>
      <c r="FX14" s="37" t="str">
        <f t="shared" si="92"/>
        <v/>
      </c>
      <c r="FY14" s="37" t="str">
        <f t="shared" si="92"/>
        <v/>
      </c>
      <c r="FZ14" s="37" t="str">
        <f t="shared" si="92"/>
        <v/>
      </c>
      <c r="GA14" s="37" t="str">
        <f t="shared" si="92"/>
        <v/>
      </c>
      <c r="GB14" s="37" t="str">
        <f t="shared" si="92"/>
        <v/>
      </c>
      <c r="GC14" s="37" t="str">
        <f t="shared" si="92"/>
        <v/>
      </c>
      <c r="GD14" s="37" t="str">
        <f t="shared" si="92"/>
        <v/>
      </c>
      <c r="GE14" s="38" t="str">
        <f t="shared" si="92"/>
        <v/>
      </c>
      <c r="GF14" s="36" t="str">
        <f t="shared" si="92"/>
        <v/>
      </c>
      <c r="GG14" s="37" t="str">
        <f t="shared" si="92"/>
        <v/>
      </c>
      <c r="GH14" s="37" t="str">
        <f t="shared" si="92"/>
        <v/>
      </c>
      <c r="GI14" s="37" t="str">
        <f t="shared" si="92"/>
        <v/>
      </c>
      <c r="GJ14" s="37" t="str">
        <f t="shared" si="92"/>
        <v/>
      </c>
      <c r="GK14" s="37" t="str">
        <f t="shared" si="92"/>
        <v/>
      </c>
      <c r="GL14" s="37" t="str">
        <f t="shared" si="92"/>
        <v/>
      </c>
      <c r="GM14" s="37" t="str">
        <f t="shared" si="92"/>
        <v/>
      </c>
      <c r="GN14" s="37" t="str">
        <f t="shared" si="92"/>
        <v/>
      </c>
      <c r="GO14" s="37" t="str">
        <f t="shared" si="92"/>
        <v/>
      </c>
      <c r="GP14" s="37" t="str">
        <f t="shared" si="92"/>
        <v/>
      </c>
      <c r="GQ14" s="37" t="str">
        <f t="shared" si="92"/>
        <v/>
      </c>
      <c r="GR14" s="37" t="str">
        <f t="shared" si="92"/>
        <v/>
      </c>
      <c r="GS14" s="37" t="str">
        <f t="shared" ref="GS14:JD14" si="93">IF(SUM(GS12:GS13)=0,"",IF(GS13&lt;&gt;0,GS13,GS12))</f>
        <v/>
      </c>
      <c r="GT14" s="37" t="str">
        <f t="shared" si="93"/>
        <v/>
      </c>
      <c r="GU14" s="37" t="str">
        <f t="shared" si="93"/>
        <v/>
      </c>
      <c r="GV14" s="37" t="str">
        <f t="shared" si="93"/>
        <v/>
      </c>
      <c r="GW14" s="37" t="str">
        <f t="shared" si="93"/>
        <v/>
      </c>
      <c r="GX14" s="37" t="str">
        <f t="shared" si="93"/>
        <v/>
      </c>
      <c r="GY14" s="38" t="str">
        <f t="shared" si="93"/>
        <v/>
      </c>
      <c r="GZ14" s="36" t="str">
        <f t="shared" si="93"/>
        <v/>
      </c>
      <c r="HA14" s="37" t="str">
        <f t="shared" si="93"/>
        <v/>
      </c>
      <c r="HB14" s="37" t="str">
        <f t="shared" si="93"/>
        <v/>
      </c>
      <c r="HC14" s="37" t="str">
        <f t="shared" si="93"/>
        <v/>
      </c>
      <c r="HD14" s="37" t="str">
        <f t="shared" si="93"/>
        <v/>
      </c>
      <c r="HE14" s="37" t="str">
        <f t="shared" si="93"/>
        <v/>
      </c>
      <c r="HF14" s="37" t="str">
        <f t="shared" si="93"/>
        <v/>
      </c>
      <c r="HG14" s="37" t="str">
        <f t="shared" si="93"/>
        <v/>
      </c>
      <c r="HH14" s="37" t="str">
        <f t="shared" si="93"/>
        <v/>
      </c>
      <c r="HI14" s="37" t="str">
        <f t="shared" si="93"/>
        <v/>
      </c>
      <c r="HJ14" s="37" t="str">
        <f t="shared" si="93"/>
        <v/>
      </c>
      <c r="HK14" s="37" t="str">
        <f t="shared" si="93"/>
        <v/>
      </c>
      <c r="HL14" s="37" t="str">
        <f t="shared" si="93"/>
        <v/>
      </c>
      <c r="HM14" s="37" t="str">
        <f t="shared" si="93"/>
        <v/>
      </c>
      <c r="HN14" s="37" t="str">
        <f t="shared" si="93"/>
        <v/>
      </c>
      <c r="HO14" s="37" t="str">
        <f t="shared" si="93"/>
        <v/>
      </c>
      <c r="HP14" s="37" t="str">
        <f t="shared" si="93"/>
        <v/>
      </c>
      <c r="HQ14" s="37" t="str">
        <f t="shared" si="93"/>
        <v/>
      </c>
      <c r="HR14" s="37" t="str">
        <f t="shared" si="93"/>
        <v/>
      </c>
      <c r="HS14" s="38" t="str">
        <f t="shared" si="93"/>
        <v/>
      </c>
      <c r="HT14" s="36" t="str">
        <f t="shared" si="93"/>
        <v/>
      </c>
      <c r="HU14" s="37" t="str">
        <f t="shared" si="93"/>
        <v/>
      </c>
      <c r="HV14" s="37" t="str">
        <f t="shared" si="93"/>
        <v/>
      </c>
      <c r="HW14" s="37" t="str">
        <f t="shared" si="93"/>
        <v/>
      </c>
      <c r="HX14" s="37" t="str">
        <f t="shared" si="93"/>
        <v/>
      </c>
      <c r="HY14" s="37" t="str">
        <f t="shared" si="93"/>
        <v/>
      </c>
      <c r="HZ14" s="37" t="str">
        <f t="shared" si="93"/>
        <v/>
      </c>
      <c r="IA14" s="37" t="str">
        <f t="shared" si="93"/>
        <v/>
      </c>
      <c r="IB14" s="37" t="str">
        <f t="shared" si="93"/>
        <v/>
      </c>
      <c r="IC14" s="37" t="str">
        <f t="shared" si="93"/>
        <v/>
      </c>
      <c r="ID14" s="37" t="str">
        <f t="shared" si="93"/>
        <v/>
      </c>
      <c r="IE14" s="37" t="str">
        <f t="shared" si="93"/>
        <v/>
      </c>
      <c r="IF14" s="37" t="str">
        <f t="shared" si="93"/>
        <v/>
      </c>
      <c r="IG14" s="37" t="str">
        <f t="shared" si="93"/>
        <v/>
      </c>
      <c r="IH14" s="37" t="str">
        <f t="shared" si="93"/>
        <v/>
      </c>
      <c r="II14" s="37" t="str">
        <f t="shared" si="93"/>
        <v/>
      </c>
      <c r="IJ14" s="37" t="str">
        <f t="shared" si="93"/>
        <v/>
      </c>
      <c r="IK14" s="37" t="str">
        <f t="shared" si="93"/>
        <v/>
      </c>
      <c r="IL14" s="37" t="str">
        <f t="shared" si="93"/>
        <v/>
      </c>
      <c r="IM14" s="38" t="str">
        <f t="shared" si="93"/>
        <v/>
      </c>
      <c r="IN14" s="36" t="str">
        <f t="shared" si="93"/>
        <v/>
      </c>
      <c r="IO14" s="37" t="str">
        <f t="shared" si="93"/>
        <v/>
      </c>
      <c r="IP14" s="37" t="str">
        <f t="shared" si="93"/>
        <v/>
      </c>
      <c r="IQ14" s="37" t="str">
        <f t="shared" si="93"/>
        <v/>
      </c>
      <c r="IR14" s="37" t="str">
        <f t="shared" si="93"/>
        <v/>
      </c>
      <c r="IS14" s="37" t="str">
        <f t="shared" si="93"/>
        <v/>
      </c>
      <c r="IT14" s="37" t="str">
        <f t="shared" si="93"/>
        <v/>
      </c>
      <c r="IU14" s="37" t="str">
        <f t="shared" si="93"/>
        <v/>
      </c>
      <c r="IV14" s="37" t="str">
        <f t="shared" si="93"/>
        <v/>
      </c>
      <c r="IW14" s="37" t="str">
        <f t="shared" si="93"/>
        <v/>
      </c>
      <c r="IX14" s="37" t="str">
        <f t="shared" si="93"/>
        <v/>
      </c>
      <c r="IY14" s="37" t="str">
        <f t="shared" si="93"/>
        <v/>
      </c>
      <c r="IZ14" s="37" t="str">
        <f t="shared" si="93"/>
        <v/>
      </c>
      <c r="JA14" s="37" t="str">
        <f t="shared" si="93"/>
        <v/>
      </c>
      <c r="JB14" s="37" t="str">
        <f t="shared" si="93"/>
        <v/>
      </c>
      <c r="JC14" s="37" t="str">
        <f t="shared" si="93"/>
        <v/>
      </c>
      <c r="JD14" s="37" t="str">
        <f t="shared" si="93"/>
        <v/>
      </c>
      <c r="JE14" s="37" t="str">
        <f t="shared" ref="JE14:LP14" si="94">IF(SUM(JE12:JE13)=0,"",IF(JE13&lt;&gt;0,JE13,JE12))</f>
        <v/>
      </c>
      <c r="JF14" s="37" t="str">
        <f t="shared" si="94"/>
        <v/>
      </c>
      <c r="JG14" s="38" t="str">
        <f t="shared" si="94"/>
        <v/>
      </c>
      <c r="JH14" s="36" t="str">
        <f t="shared" si="94"/>
        <v/>
      </c>
      <c r="JI14" s="37" t="str">
        <f t="shared" si="94"/>
        <v/>
      </c>
      <c r="JJ14" s="37" t="str">
        <f t="shared" si="94"/>
        <v/>
      </c>
      <c r="JK14" s="37" t="str">
        <f t="shared" si="94"/>
        <v/>
      </c>
      <c r="JL14" s="37" t="str">
        <f t="shared" si="94"/>
        <v/>
      </c>
      <c r="JM14" s="37" t="str">
        <f t="shared" si="94"/>
        <v/>
      </c>
      <c r="JN14" s="37" t="str">
        <f t="shared" si="94"/>
        <v/>
      </c>
      <c r="JO14" s="37" t="str">
        <f t="shared" si="94"/>
        <v/>
      </c>
      <c r="JP14" s="37" t="str">
        <f t="shared" si="94"/>
        <v/>
      </c>
      <c r="JQ14" s="37" t="str">
        <f t="shared" si="94"/>
        <v/>
      </c>
      <c r="JR14" s="37" t="str">
        <f t="shared" si="94"/>
        <v/>
      </c>
      <c r="JS14" s="37" t="str">
        <f t="shared" si="94"/>
        <v/>
      </c>
      <c r="JT14" s="37" t="str">
        <f t="shared" si="94"/>
        <v/>
      </c>
      <c r="JU14" s="37" t="str">
        <f t="shared" si="94"/>
        <v/>
      </c>
      <c r="JV14" s="37" t="str">
        <f t="shared" si="94"/>
        <v/>
      </c>
      <c r="JW14" s="37" t="str">
        <f t="shared" si="94"/>
        <v/>
      </c>
      <c r="JX14" s="37" t="str">
        <f t="shared" si="94"/>
        <v/>
      </c>
      <c r="JY14" s="37" t="str">
        <f t="shared" si="94"/>
        <v/>
      </c>
      <c r="JZ14" s="37" t="str">
        <f t="shared" si="94"/>
        <v/>
      </c>
      <c r="KA14" s="38" t="str">
        <f t="shared" si="94"/>
        <v/>
      </c>
      <c r="KB14" s="36" t="str">
        <f t="shared" si="94"/>
        <v/>
      </c>
      <c r="KC14" s="37" t="str">
        <f t="shared" si="94"/>
        <v/>
      </c>
      <c r="KD14" s="37" t="str">
        <f t="shared" si="94"/>
        <v/>
      </c>
      <c r="KE14" s="37" t="str">
        <f t="shared" si="94"/>
        <v/>
      </c>
      <c r="KF14" s="37" t="str">
        <f t="shared" si="94"/>
        <v/>
      </c>
      <c r="KG14" s="37" t="str">
        <f t="shared" si="94"/>
        <v/>
      </c>
      <c r="KH14" s="37" t="str">
        <f t="shared" si="94"/>
        <v/>
      </c>
      <c r="KI14" s="37" t="str">
        <f t="shared" si="94"/>
        <v/>
      </c>
      <c r="KJ14" s="37" t="str">
        <f t="shared" si="94"/>
        <v/>
      </c>
      <c r="KK14" s="37" t="str">
        <f t="shared" si="94"/>
        <v/>
      </c>
      <c r="KL14" s="37" t="str">
        <f t="shared" si="94"/>
        <v/>
      </c>
      <c r="KM14" s="37" t="str">
        <f t="shared" si="94"/>
        <v/>
      </c>
      <c r="KN14" s="37" t="str">
        <f t="shared" si="94"/>
        <v/>
      </c>
      <c r="KO14" s="37" t="str">
        <f t="shared" si="94"/>
        <v/>
      </c>
      <c r="KP14" s="37" t="str">
        <f t="shared" si="94"/>
        <v/>
      </c>
      <c r="KQ14" s="37" t="str">
        <f t="shared" si="94"/>
        <v/>
      </c>
      <c r="KR14" s="37" t="str">
        <f t="shared" si="94"/>
        <v/>
      </c>
      <c r="KS14" s="37" t="str">
        <f t="shared" si="94"/>
        <v/>
      </c>
      <c r="KT14" s="37" t="str">
        <f t="shared" si="94"/>
        <v/>
      </c>
      <c r="KU14" s="38" t="str">
        <f t="shared" si="94"/>
        <v/>
      </c>
      <c r="KV14" s="36" t="str">
        <f t="shared" si="94"/>
        <v/>
      </c>
      <c r="KW14" s="37" t="str">
        <f t="shared" si="94"/>
        <v/>
      </c>
      <c r="KX14" s="37" t="str">
        <f t="shared" si="94"/>
        <v/>
      </c>
      <c r="KY14" s="37" t="str">
        <f t="shared" si="94"/>
        <v/>
      </c>
      <c r="KZ14" s="37" t="str">
        <f t="shared" si="94"/>
        <v/>
      </c>
      <c r="LA14" s="37" t="str">
        <f t="shared" si="94"/>
        <v/>
      </c>
      <c r="LB14" s="37" t="str">
        <f t="shared" si="94"/>
        <v/>
      </c>
      <c r="LC14" s="37" t="str">
        <f t="shared" si="94"/>
        <v/>
      </c>
      <c r="LD14" s="37" t="str">
        <f t="shared" si="94"/>
        <v/>
      </c>
      <c r="LE14" s="37" t="str">
        <f t="shared" si="94"/>
        <v/>
      </c>
      <c r="LF14" s="37" t="str">
        <f t="shared" si="94"/>
        <v/>
      </c>
      <c r="LG14" s="37" t="str">
        <f t="shared" si="94"/>
        <v/>
      </c>
      <c r="LH14" s="37" t="str">
        <f t="shared" si="94"/>
        <v/>
      </c>
      <c r="LI14" s="37" t="str">
        <f t="shared" si="94"/>
        <v/>
      </c>
      <c r="LJ14" s="37" t="str">
        <f t="shared" si="94"/>
        <v/>
      </c>
      <c r="LK14" s="37" t="str">
        <f t="shared" si="94"/>
        <v/>
      </c>
      <c r="LL14" s="37" t="str">
        <f t="shared" si="94"/>
        <v/>
      </c>
      <c r="LM14" s="37" t="str">
        <f t="shared" si="94"/>
        <v/>
      </c>
      <c r="LN14" s="37" t="str">
        <f t="shared" si="94"/>
        <v/>
      </c>
      <c r="LO14" s="38" t="str">
        <f t="shared" si="94"/>
        <v/>
      </c>
      <c r="LP14" s="36" t="str">
        <f t="shared" si="94"/>
        <v/>
      </c>
      <c r="LQ14" s="37" t="str">
        <f t="shared" ref="LQ14:OB14" si="95">IF(SUM(LQ12:LQ13)=0,"",IF(LQ13&lt;&gt;0,LQ13,LQ12))</f>
        <v/>
      </c>
      <c r="LR14" s="37" t="str">
        <f t="shared" si="95"/>
        <v/>
      </c>
      <c r="LS14" s="37" t="str">
        <f t="shared" si="95"/>
        <v/>
      </c>
      <c r="LT14" s="37" t="str">
        <f t="shared" si="95"/>
        <v/>
      </c>
      <c r="LU14" s="37" t="str">
        <f t="shared" si="95"/>
        <v/>
      </c>
      <c r="LV14" s="37" t="str">
        <f t="shared" si="95"/>
        <v/>
      </c>
      <c r="LW14" s="37" t="str">
        <f t="shared" si="95"/>
        <v/>
      </c>
      <c r="LX14" s="37" t="str">
        <f t="shared" si="95"/>
        <v/>
      </c>
      <c r="LY14" s="37" t="str">
        <f t="shared" si="95"/>
        <v/>
      </c>
      <c r="LZ14" s="37" t="str">
        <f t="shared" si="95"/>
        <v/>
      </c>
      <c r="MA14" s="37" t="str">
        <f t="shared" si="95"/>
        <v/>
      </c>
      <c r="MB14" s="37" t="str">
        <f t="shared" si="95"/>
        <v/>
      </c>
      <c r="MC14" s="37" t="str">
        <f t="shared" si="95"/>
        <v/>
      </c>
      <c r="MD14" s="37" t="str">
        <f t="shared" si="95"/>
        <v/>
      </c>
      <c r="ME14" s="37" t="str">
        <f t="shared" si="95"/>
        <v/>
      </c>
      <c r="MF14" s="37" t="str">
        <f t="shared" si="95"/>
        <v/>
      </c>
      <c r="MG14" s="37" t="str">
        <f t="shared" si="95"/>
        <v/>
      </c>
      <c r="MH14" s="37" t="str">
        <f t="shared" si="95"/>
        <v/>
      </c>
      <c r="MI14" s="38" t="str">
        <f t="shared" si="95"/>
        <v/>
      </c>
      <c r="MJ14" s="36" t="str">
        <f t="shared" si="95"/>
        <v/>
      </c>
      <c r="MK14" s="37" t="str">
        <f t="shared" si="95"/>
        <v/>
      </c>
      <c r="ML14" s="37" t="str">
        <f t="shared" si="95"/>
        <v/>
      </c>
      <c r="MM14" s="37" t="str">
        <f t="shared" si="95"/>
        <v/>
      </c>
      <c r="MN14" s="37" t="str">
        <f t="shared" si="95"/>
        <v/>
      </c>
      <c r="MO14" s="37" t="str">
        <f t="shared" si="95"/>
        <v/>
      </c>
      <c r="MP14" s="37" t="str">
        <f t="shared" si="95"/>
        <v/>
      </c>
      <c r="MQ14" s="37" t="str">
        <f t="shared" si="95"/>
        <v/>
      </c>
      <c r="MR14" s="37" t="str">
        <f t="shared" si="95"/>
        <v/>
      </c>
      <c r="MS14" s="37" t="str">
        <f t="shared" si="95"/>
        <v/>
      </c>
      <c r="MT14" s="37" t="str">
        <f t="shared" si="95"/>
        <v/>
      </c>
      <c r="MU14" s="37" t="str">
        <f t="shared" si="95"/>
        <v/>
      </c>
      <c r="MV14" s="37" t="str">
        <f t="shared" si="95"/>
        <v/>
      </c>
      <c r="MW14" s="37" t="str">
        <f t="shared" si="95"/>
        <v/>
      </c>
      <c r="MX14" s="37" t="str">
        <f t="shared" si="95"/>
        <v/>
      </c>
      <c r="MY14" s="37" t="str">
        <f t="shared" si="95"/>
        <v/>
      </c>
      <c r="MZ14" s="37" t="str">
        <f t="shared" si="95"/>
        <v/>
      </c>
      <c r="NA14" s="37" t="str">
        <f t="shared" si="95"/>
        <v/>
      </c>
      <c r="NB14" s="37" t="str">
        <f t="shared" si="95"/>
        <v/>
      </c>
      <c r="NC14" s="38" t="str">
        <f t="shared" si="95"/>
        <v/>
      </c>
      <c r="ND14" s="36" t="str">
        <f t="shared" si="95"/>
        <v/>
      </c>
      <c r="NE14" s="37" t="str">
        <f t="shared" si="95"/>
        <v/>
      </c>
      <c r="NF14" s="37" t="str">
        <f t="shared" si="95"/>
        <v/>
      </c>
      <c r="NG14" s="37" t="str">
        <f t="shared" si="95"/>
        <v/>
      </c>
      <c r="NH14" s="37" t="str">
        <f t="shared" si="95"/>
        <v/>
      </c>
      <c r="NI14" s="37" t="str">
        <f t="shared" si="95"/>
        <v/>
      </c>
      <c r="NJ14" s="37" t="str">
        <f t="shared" si="95"/>
        <v/>
      </c>
      <c r="NK14" s="37" t="str">
        <f t="shared" si="95"/>
        <v/>
      </c>
      <c r="NL14" s="37" t="str">
        <f t="shared" si="95"/>
        <v/>
      </c>
      <c r="NM14" s="37" t="str">
        <f t="shared" si="95"/>
        <v/>
      </c>
      <c r="NN14" s="37" t="str">
        <f t="shared" si="95"/>
        <v/>
      </c>
      <c r="NO14" s="37" t="str">
        <f t="shared" si="95"/>
        <v/>
      </c>
      <c r="NP14" s="37" t="str">
        <f t="shared" si="95"/>
        <v/>
      </c>
      <c r="NQ14" s="37" t="str">
        <f t="shared" si="95"/>
        <v/>
      </c>
      <c r="NR14" s="37" t="str">
        <f t="shared" si="95"/>
        <v/>
      </c>
      <c r="NS14" s="37" t="str">
        <f t="shared" si="95"/>
        <v/>
      </c>
      <c r="NT14" s="37" t="str">
        <f t="shared" si="95"/>
        <v/>
      </c>
      <c r="NU14" s="37" t="str">
        <f t="shared" si="95"/>
        <v/>
      </c>
      <c r="NV14" s="37" t="str">
        <f t="shared" si="95"/>
        <v/>
      </c>
      <c r="NW14" s="38" t="str">
        <f t="shared" si="95"/>
        <v/>
      </c>
      <c r="NX14" s="36" t="str">
        <f t="shared" si="95"/>
        <v/>
      </c>
      <c r="NY14" s="37" t="str">
        <f t="shared" si="95"/>
        <v/>
      </c>
      <c r="NZ14" s="37" t="str">
        <f t="shared" si="95"/>
        <v/>
      </c>
      <c r="OA14" s="37" t="str">
        <f t="shared" si="95"/>
        <v/>
      </c>
      <c r="OB14" s="37" t="str">
        <f t="shared" si="95"/>
        <v/>
      </c>
      <c r="OC14" s="37" t="str">
        <f t="shared" ref="OC14:QN14" si="96">IF(SUM(OC12:OC13)=0,"",IF(OC13&lt;&gt;0,OC13,OC12))</f>
        <v/>
      </c>
      <c r="OD14" s="37" t="str">
        <f t="shared" si="96"/>
        <v/>
      </c>
      <c r="OE14" s="37" t="str">
        <f t="shared" si="96"/>
        <v/>
      </c>
      <c r="OF14" s="37" t="str">
        <f t="shared" si="96"/>
        <v/>
      </c>
      <c r="OG14" s="37" t="str">
        <f t="shared" si="96"/>
        <v/>
      </c>
      <c r="OH14" s="37" t="str">
        <f t="shared" si="96"/>
        <v/>
      </c>
      <c r="OI14" s="37" t="str">
        <f t="shared" si="96"/>
        <v/>
      </c>
      <c r="OJ14" s="37" t="str">
        <f t="shared" si="96"/>
        <v/>
      </c>
      <c r="OK14" s="37" t="str">
        <f t="shared" si="96"/>
        <v/>
      </c>
      <c r="OL14" s="37" t="str">
        <f t="shared" si="96"/>
        <v/>
      </c>
      <c r="OM14" s="37" t="str">
        <f t="shared" si="96"/>
        <v/>
      </c>
      <c r="ON14" s="37" t="str">
        <f t="shared" si="96"/>
        <v/>
      </c>
      <c r="OO14" s="37" t="str">
        <f t="shared" si="96"/>
        <v/>
      </c>
      <c r="OP14" s="37" t="str">
        <f t="shared" si="96"/>
        <v/>
      </c>
      <c r="OQ14" s="38" t="str">
        <f t="shared" si="96"/>
        <v/>
      </c>
      <c r="OR14" s="36" t="str">
        <f t="shared" si="96"/>
        <v/>
      </c>
      <c r="OS14" s="37" t="str">
        <f t="shared" si="96"/>
        <v/>
      </c>
      <c r="OT14" s="37" t="str">
        <f t="shared" si="96"/>
        <v/>
      </c>
      <c r="OU14" s="37" t="str">
        <f t="shared" si="96"/>
        <v/>
      </c>
      <c r="OV14" s="37" t="str">
        <f t="shared" si="96"/>
        <v/>
      </c>
      <c r="OW14" s="37" t="str">
        <f t="shared" si="96"/>
        <v/>
      </c>
      <c r="OX14" s="37" t="str">
        <f t="shared" si="96"/>
        <v/>
      </c>
      <c r="OY14" s="37" t="str">
        <f t="shared" si="96"/>
        <v/>
      </c>
      <c r="OZ14" s="37" t="str">
        <f t="shared" si="96"/>
        <v/>
      </c>
      <c r="PA14" s="37" t="str">
        <f t="shared" si="96"/>
        <v/>
      </c>
      <c r="PB14" s="37" t="str">
        <f t="shared" si="96"/>
        <v/>
      </c>
      <c r="PC14" s="37" t="str">
        <f t="shared" si="96"/>
        <v/>
      </c>
      <c r="PD14" s="37" t="str">
        <f t="shared" si="96"/>
        <v/>
      </c>
      <c r="PE14" s="37" t="str">
        <f t="shared" si="96"/>
        <v/>
      </c>
      <c r="PF14" s="37" t="str">
        <f t="shared" si="96"/>
        <v/>
      </c>
      <c r="PG14" s="37" t="str">
        <f t="shared" si="96"/>
        <v/>
      </c>
      <c r="PH14" s="37" t="str">
        <f t="shared" si="96"/>
        <v/>
      </c>
      <c r="PI14" s="37" t="str">
        <f t="shared" si="96"/>
        <v/>
      </c>
      <c r="PJ14" s="37" t="str">
        <f t="shared" si="96"/>
        <v/>
      </c>
      <c r="PK14" s="38" t="str">
        <f t="shared" si="96"/>
        <v/>
      </c>
      <c r="PL14" s="36" t="str">
        <f t="shared" si="96"/>
        <v/>
      </c>
      <c r="PM14" s="37" t="str">
        <f t="shared" si="96"/>
        <v/>
      </c>
      <c r="PN14" s="37" t="str">
        <f t="shared" si="96"/>
        <v/>
      </c>
      <c r="PO14" s="37" t="str">
        <f t="shared" si="96"/>
        <v/>
      </c>
      <c r="PP14" s="37" t="str">
        <f t="shared" si="96"/>
        <v/>
      </c>
      <c r="PQ14" s="37" t="str">
        <f t="shared" si="96"/>
        <v/>
      </c>
      <c r="PR14" s="37" t="str">
        <f t="shared" si="96"/>
        <v/>
      </c>
      <c r="PS14" s="37" t="str">
        <f t="shared" si="96"/>
        <v/>
      </c>
      <c r="PT14" s="37" t="str">
        <f t="shared" si="96"/>
        <v/>
      </c>
      <c r="PU14" s="37" t="str">
        <f t="shared" si="96"/>
        <v/>
      </c>
      <c r="PV14" s="37" t="str">
        <f t="shared" si="96"/>
        <v/>
      </c>
      <c r="PW14" s="37" t="str">
        <f t="shared" si="96"/>
        <v/>
      </c>
      <c r="PX14" s="37" t="str">
        <f t="shared" si="96"/>
        <v/>
      </c>
      <c r="PY14" s="37" t="str">
        <f t="shared" si="96"/>
        <v/>
      </c>
      <c r="PZ14" s="37" t="str">
        <f t="shared" si="96"/>
        <v/>
      </c>
      <c r="QA14" s="37" t="str">
        <f t="shared" si="96"/>
        <v/>
      </c>
      <c r="QB14" s="37" t="str">
        <f t="shared" si="96"/>
        <v/>
      </c>
      <c r="QC14" s="37" t="str">
        <f t="shared" si="96"/>
        <v/>
      </c>
      <c r="QD14" s="37" t="str">
        <f t="shared" si="96"/>
        <v/>
      </c>
      <c r="QE14" s="38" t="str">
        <f t="shared" si="96"/>
        <v/>
      </c>
      <c r="QF14" s="36" t="str">
        <f t="shared" si="96"/>
        <v/>
      </c>
      <c r="QG14" s="37" t="str">
        <f t="shared" si="96"/>
        <v/>
      </c>
      <c r="QH14" s="37" t="str">
        <f t="shared" si="96"/>
        <v/>
      </c>
      <c r="QI14" s="37" t="str">
        <f t="shared" si="96"/>
        <v/>
      </c>
      <c r="QJ14" s="37" t="str">
        <f t="shared" si="96"/>
        <v/>
      </c>
      <c r="QK14" s="37" t="str">
        <f t="shared" si="96"/>
        <v/>
      </c>
      <c r="QL14" s="37" t="str">
        <f t="shared" si="96"/>
        <v/>
      </c>
      <c r="QM14" s="37" t="str">
        <f t="shared" si="96"/>
        <v/>
      </c>
      <c r="QN14" s="37" t="str">
        <f t="shared" si="96"/>
        <v/>
      </c>
      <c r="QO14" s="37" t="str">
        <f t="shared" ref="QO14:SZ14" si="97">IF(SUM(QO12:QO13)=0,"",IF(QO13&lt;&gt;0,QO13,QO12))</f>
        <v/>
      </c>
      <c r="QP14" s="37" t="str">
        <f t="shared" si="97"/>
        <v/>
      </c>
      <c r="QQ14" s="37" t="str">
        <f t="shared" si="97"/>
        <v/>
      </c>
      <c r="QR14" s="37" t="str">
        <f t="shared" si="97"/>
        <v/>
      </c>
      <c r="QS14" s="37" t="str">
        <f t="shared" si="97"/>
        <v/>
      </c>
      <c r="QT14" s="37" t="str">
        <f t="shared" si="97"/>
        <v/>
      </c>
      <c r="QU14" s="37" t="str">
        <f t="shared" si="97"/>
        <v/>
      </c>
      <c r="QV14" s="37" t="str">
        <f t="shared" si="97"/>
        <v/>
      </c>
      <c r="QW14" s="37" t="str">
        <f t="shared" si="97"/>
        <v/>
      </c>
      <c r="QX14" s="37" t="str">
        <f t="shared" si="97"/>
        <v/>
      </c>
      <c r="QY14" s="38" t="str">
        <f t="shared" si="97"/>
        <v/>
      </c>
      <c r="QZ14" s="36" t="str">
        <f t="shared" si="97"/>
        <v/>
      </c>
      <c r="RA14" s="37" t="str">
        <f t="shared" si="97"/>
        <v/>
      </c>
      <c r="RB14" s="37" t="str">
        <f t="shared" si="97"/>
        <v/>
      </c>
      <c r="RC14" s="37" t="str">
        <f t="shared" si="97"/>
        <v/>
      </c>
      <c r="RD14" s="37" t="str">
        <f t="shared" si="97"/>
        <v/>
      </c>
      <c r="RE14" s="37" t="str">
        <f t="shared" si="97"/>
        <v/>
      </c>
      <c r="RF14" s="37" t="str">
        <f t="shared" si="97"/>
        <v/>
      </c>
      <c r="RG14" s="37" t="str">
        <f t="shared" si="97"/>
        <v/>
      </c>
      <c r="RH14" s="37" t="str">
        <f t="shared" si="97"/>
        <v/>
      </c>
      <c r="RI14" s="37" t="str">
        <f t="shared" si="97"/>
        <v/>
      </c>
      <c r="RJ14" s="37" t="str">
        <f t="shared" si="97"/>
        <v/>
      </c>
      <c r="RK14" s="37" t="str">
        <f t="shared" si="97"/>
        <v/>
      </c>
      <c r="RL14" s="37" t="str">
        <f t="shared" si="97"/>
        <v/>
      </c>
      <c r="RM14" s="37" t="str">
        <f t="shared" si="97"/>
        <v/>
      </c>
      <c r="RN14" s="37" t="str">
        <f t="shared" si="97"/>
        <v/>
      </c>
      <c r="RO14" s="37" t="str">
        <f t="shared" si="97"/>
        <v/>
      </c>
      <c r="RP14" s="37" t="str">
        <f t="shared" si="97"/>
        <v/>
      </c>
      <c r="RQ14" s="37" t="str">
        <f t="shared" si="97"/>
        <v/>
      </c>
      <c r="RR14" s="37" t="str">
        <f t="shared" si="97"/>
        <v/>
      </c>
      <c r="RS14" s="38" t="str">
        <f t="shared" si="97"/>
        <v/>
      </c>
      <c r="RT14" s="36" t="str">
        <f t="shared" si="97"/>
        <v/>
      </c>
      <c r="RU14" s="37" t="str">
        <f t="shared" si="97"/>
        <v/>
      </c>
      <c r="RV14" s="37" t="str">
        <f t="shared" si="97"/>
        <v/>
      </c>
      <c r="RW14" s="37" t="str">
        <f t="shared" si="97"/>
        <v/>
      </c>
      <c r="RX14" s="37" t="str">
        <f t="shared" si="97"/>
        <v/>
      </c>
      <c r="RY14" s="37" t="str">
        <f t="shared" si="97"/>
        <v/>
      </c>
      <c r="RZ14" s="37" t="str">
        <f t="shared" si="97"/>
        <v/>
      </c>
      <c r="SA14" s="37" t="str">
        <f t="shared" si="97"/>
        <v/>
      </c>
      <c r="SB14" s="37" t="str">
        <f t="shared" si="97"/>
        <v/>
      </c>
      <c r="SC14" s="37" t="str">
        <f t="shared" si="97"/>
        <v/>
      </c>
      <c r="SD14" s="37" t="str">
        <f t="shared" si="97"/>
        <v/>
      </c>
      <c r="SE14" s="37" t="str">
        <f t="shared" si="97"/>
        <v/>
      </c>
      <c r="SF14" s="37" t="str">
        <f t="shared" si="97"/>
        <v/>
      </c>
      <c r="SG14" s="37" t="str">
        <f t="shared" si="97"/>
        <v/>
      </c>
      <c r="SH14" s="37" t="str">
        <f t="shared" si="97"/>
        <v/>
      </c>
      <c r="SI14" s="37" t="str">
        <f t="shared" si="97"/>
        <v/>
      </c>
      <c r="SJ14" s="37" t="str">
        <f t="shared" si="97"/>
        <v/>
      </c>
      <c r="SK14" s="37" t="str">
        <f t="shared" si="97"/>
        <v/>
      </c>
      <c r="SL14" s="37" t="str">
        <f t="shared" si="97"/>
        <v/>
      </c>
      <c r="SM14" s="38" t="str">
        <f t="shared" si="97"/>
        <v/>
      </c>
      <c r="SN14" s="36" t="str">
        <f t="shared" si="97"/>
        <v/>
      </c>
      <c r="SO14" s="37" t="str">
        <f t="shared" si="97"/>
        <v/>
      </c>
      <c r="SP14" s="37" t="str">
        <f t="shared" si="97"/>
        <v/>
      </c>
      <c r="SQ14" s="37" t="str">
        <f t="shared" si="97"/>
        <v/>
      </c>
      <c r="SR14" s="37" t="str">
        <f t="shared" si="97"/>
        <v/>
      </c>
      <c r="SS14" s="37" t="str">
        <f t="shared" si="97"/>
        <v/>
      </c>
      <c r="ST14" s="37" t="str">
        <f t="shared" si="97"/>
        <v/>
      </c>
      <c r="SU14" s="37" t="str">
        <f t="shared" si="97"/>
        <v/>
      </c>
      <c r="SV14" s="37" t="str">
        <f t="shared" si="97"/>
        <v/>
      </c>
      <c r="SW14" s="37" t="str">
        <f t="shared" si="97"/>
        <v/>
      </c>
      <c r="SX14" s="37" t="str">
        <f t="shared" si="97"/>
        <v/>
      </c>
      <c r="SY14" s="37" t="str">
        <f t="shared" si="97"/>
        <v/>
      </c>
      <c r="SZ14" s="37" t="str">
        <f t="shared" si="97"/>
        <v/>
      </c>
      <c r="TA14" s="37" t="str">
        <f t="shared" ref="TA14:VL14" si="98">IF(SUM(TA12:TA13)=0,"",IF(TA13&lt;&gt;0,TA13,TA12))</f>
        <v/>
      </c>
      <c r="TB14" s="37" t="str">
        <f t="shared" si="98"/>
        <v/>
      </c>
      <c r="TC14" s="37" t="str">
        <f t="shared" si="98"/>
        <v/>
      </c>
      <c r="TD14" s="37" t="str">
        <f t="shared" si="98"/>
        <v/>
      </c>
      <c r="TE14" s="37" t="str">
        <f t="shared" si="98"/>
        <v/>
      </c>
      <c r="TF14" s="37" t="str">
        <f t="shared" si="98"/>
        <v/>
      </c>
      <c r="TG14" s="38" t="str">
        <f t="shared" si="98"/>
        <v/>
      </c>
      <c r="TH14" s="36" t="str">
        <f t="shared" si="98"/>
        <v/>
      </c>
      <c r="TI14" s="37" t="str">
        <f t="shared" si="98"/>
        <v/>
      </c>
      <c r="TJ14" s="37" t="str">
        <f t="shared" si="98"/>
        <v/>
      </c>
      <c r="TK14" s="37" t="str">
        <f t="shared" si="98"/>
        <v/>
      </c>
      <c r="TL14" s="37" t="str">
        <f t="shared" si="98"/>
        <v/>
      </c>
      <c r="TM14" s="37" t="str">
        <f t="shared" si="98"/>
        <v/>
      </c>
      <c r="TN14" s="37" t="str">
        <f t="shared" si="98"/>
        <v/>
      </c>
      <c r="TO14" s="37" t="str">
        <f t="shared" si="98"/>
        <v/>
      </c>
      <c r="TP14" s="37" t="str">
        <f t="shared" si="98"/>
        <v/>
      </c>
      <c r="TQ14" s="37" t="str">
        <f t="shared" si="98"/>
        <v/>
      </c>
      <c r="TR14" s="37" t="str">
        <f t="shared" si="98"/>
        <v/>
      </c>
      <c r="TS14" s="37" t="str">
        <f t="shared" si="98"/>
        <v/>
      </c>
      <c r="TT14" s="37" t="str">
        <f t="shared" si="98"/>
        <v/>
      </c>
      <c r="TU14" s="37" t="str">
        <f t="shared" si="98"/>
        <v/>
      </c>
      <c r="TV14" s="37" t="str">
        <f t="shared" si="98"/>
        <v/>
      </c>
      <c r="TW14" s="37" t="str">
        <f t="shared" si="98"/>
        <v/>
      </c>
      <c r="TX14" s="37" t="str">
        <f t="shared" si="98"/>
        <v/>
      </c>
      <c r="TY14" s="37" t="str">
        <f t="shared" si="98"/>
        <v/>
      </c>
      <c r="TZ14" s="37" t="str">
        <f t="shared" si="98"/>
        <v/>
      </c>
      <c r="UA14" s="38" t="str">
        <f t="shared" si="98"/>
        <v/>
      </c>
      <c r="UB14" s="36" t="str">
        <f t="shared" si="98"/>
        <v/>
      </c>
      <c r="UC14" s="37" t="str">
        <f t="shared" si="98"/>
        <v/>
      </c>
      <c r="UD14" s="37" t="str">
        <f t="shared" si="98"/>
        <v/>
      </c>
      <c r="UE14" s="37" t="str">
        <f t="shared" si="98"/>
        <v/>
      </c>
      <c r="UF14" s="37" t="str">
        <f t="shared" si="98"/>
        <v/>
      </c>
      <c r="UG14" s="37" t="str">
        <f t="shared" si="98"/>
        <v/>
      </c>
      <c r="UH14" s="37" t="str">
        <f t="shared" si="98"/>
        <v/>
      </c>
      <c r="UI14" s="37" t="str">
        <f t="shared" si="98"/>
        <v/>
      </c>
      <c r="UJ14" s="37" t="str">
        <f t="shared" si="98"/>
        <v/>
      </c>
      <c r="UK14" s="37" t="str">
        <f t="shared" si="98"/>
        <v/>
      </c>
      <c r="UL14" s="37" t="str">
        <f t="shared" si="98"/>
        <v/>
      </c>
      <c r="UM14" s="37" t="str">
        <f t="shared" si="98"/>
        <v/>
      </c>
      <c r="UN14" s="37" t="str">
        <f t="shared" si="98"/>
        <v/>
      </c>
      <c r="UO14" s="37" t="str">
        <f t="shared" si="98"/>
        <v/>
      </c>
      <c r="UP14" s="37" t="str">
        <f t="shared" si="98"/>
        <v/>
      </c>
      <c r="UQ14" s="37" t="str">
        <f t="shared" si="98"/>
        <v/>
      </c>
      <c r="UR14" s="37" t="str">
        <f t="shared" si="98"/>
        <v/>
      </c>
      <c r="US14" s="37" t="str">
        <f t="shared" si="98"/>
        <v/>
      </c>
      <c r="UT14" s="37" t="str">
        <f t="shared" si="98"/>
        <v/>
      </c>
      <c r="UU14" s="38" t="str">
        <f t="shared" si="98"/>
        <v/>
      </c>
      <c r="UV14" s="36" t="str">
        <f t="shared" si="98"/>
        <v/>
      </c>
      <c r="UW14" s="37" t="str">
        <f t="shared" si="98"/>
        <v/>
      </c>
      <c r="UX14" s="37" t="str">
        <f t="shared" si="98"/>
        <v/>
      </c>
      <c r="UY14" s="37" t="str">
        <f t="shared" si="98"/>
        <v/>
      </c>
      <c r="UZ14" s="37" t="str">
        <f t="shared" si="98"/>
        <v/>
      </c>
      <c r="VA14" s="37" t="str">
        <f t="shared" si="98"/>
        <v/>
      </c>
      <c r="VB14" s="37" t="str">
        <f t="shared" si="98"/>
        <v/>
      </c>
      <c r="VC14" s="37" t="str">
        <f t="shared" si="98"/>
        <v/>
      </c>
      <c r="VD14" s="37" t="str">
        <f t="shared" si="98"/>
        <v/>
      </c>
      <c r="VE14" s="37" t="str">
        <f t="shared" si="98"/>
        <v/>
      </c>
      <c r="VF14" s="37" t="str">
        <f t="shared" si="98"/>
        <v/>
      </c>
      <c r="VG14" s="37" t="str">
        <f t="shared" si="98"/>
        <v/>
      </c>
      <c r="VH14" s="37" t="str">
        <f t="shared" si="98"/>
        <v/>
      </c>
      <c r="VI14" s="37" t="str">
        <f t="shared" si="98"/>
        <v/>
      </c>
      <c r="VJ14" s="37" t="str">
        <f t="shared" si="98"/>
        <v/>
      </c>
      <c r="VK14" s="37" t="str">
        <f t="shared" si="98"/>
        <v/>
      </c>
      <c r="VL14" s="37" t="str">
        <f t="shared" si="98"/>
        <v/>
      </c>
      <c r="VM14" s="37" t="str">
        <f t="shared" ref="VM14:XX14" si="99">IF(SUM(VM12:VM13)=0,"",IF(VM13&lt;&gt;0,VM13,VM12))</f>
        <v/>
      </c>
      <c r="VN14" s="37" t="str">
        <f t="shared" si="99"/>
        <v/>
      </c>
      <c r="VO14" s="38" t="str">
        <f t="shared" si="99"/>
        <v/>
      </c>
      <c r="VP14" s="36" t="str">
        <f t="shared" si="99"/>
        <v/>
      </c>
      <c r="VQ14" s="37" t="str">
        <f t="shared" si="99"/>
        <v/>
      </c>
      <c r="VR14" s="37" t="str">
        <f t="shared" si="99"/>
        <v/>
      </c>
      <c r="VS14" s="37" t="str">
        <f t="shared" si="99"/>
        <v/>
      </c>
      <c r="VT14" s="37" t="str">
        <f t="shared" si="99"/>
        <v/>
      </c>
      <c r="VU14" s="37" t="str">
        <f t="shared" si="99"/>
        <v/>
      </c>
      <c r="VV14" s="37" t="str">
        <f t="shared" si="99"/>
        <v/>
      </c>
      <c r="VW14" s="37" t="str">
        <f t="shared" si="99"/>
        <v/>
      </c>
      <c r="VX14" s="37" t="str">
        <f t="shared" si="99"/>
        <v/>
      </c>
      <c r="VY14" s="37" t="str">
        <f t="shared" si="99"/>
        <v/>
      </c>
      <c r="VZ14" s="37" t="str">
        <f t="shared" si="99"/>
        <v/>
      </c>
      <c r="WA14" s="37" t="str">
        <f t="shared" si="99"/>
        <v/>
      </c>
      <c r="WB14" s="37" t="str">
        <f t="shared" si="99"/>
        <v/>
      </c>
      <c r="WC14" s="37" t="str">
        <f t="shared" si="99"/>
        <v/>
      </c>
      <c r="WD14" s="37" t="str">
        <f t="shared" si="99"/>
        <v/>
      </c>
      <c r="WE14" s="37" t="str">
        <f t="shared" si="99"/>
        <v/>
      </c>
      <c r="WF14" s="37" t="str">
        <f t="shared" si="99"/>
        <v/>
      </c>
      <c r="WG14" s="37" t="str">
        <f t="shared" si="99"/>
        <v/>
      </c>
      <c r="WH14" s="37" t="str">
        <f t="shared" si="99"/>
        <v/>
      </c>
      <c r="WI14" s="38" t="str">
        <f t="shared" si="99"/>
        <v/>
      </c>
      <c r="WJ14" s="36" t="str">
        <f t="shared" si="99"/>
        <v/>
      </c>
      <c r="WK14" s="37" t="str">
        <f t="shared" si="99"/>
        <v/>
      </c>
      <c r="WL14" s="37" t="str">
        <f t="shared" si="99"/>
        <v/>
      </c>
      <c r="WM14" s="37" t="str">
        <f t="shared" si="99"/>
        <v/>
      </c>
      <c r="WN14" s="37" t="str">
        <f t="shared" si="99"/>
        <v/>
      </c>
      <c r="WO14" s="37" t="str">
        <f t="shared" si="99"/>
        <v/>
      </c>
      <c r="WP14" s="37" t="str">
        <f t="shared" si="99"/>
        <v/>
      </c>
      <c r="WQ14" s="37" t="str">
        <f t="shared" si="99"/>
        <v/>
      </c>
      <c r="WR14" s="37" t="str">
        <f t="shared" si="99"/>
        <v/>
      </c>
      <c r="WS14" s="37" t="str">
        <f t="shared" si="99"/>
        <v/>
      </c>
      <c r="WT14" s="37" t="str">
        <f t="shared" si="99"/>
        <v/>
      </c>
      <c r="WU14" s="37" t="str">
        <f t="shared" si="99"/>
        <v/>
      </c>
      <c r="WV14" s="37" t="str">
        <f t="shared" si="99"/>
        <v/>
      </c>
      <c r="WW14" s="37" t="str">
        <f t="shared" si="99"/>
        <v/>
      </c>
      <c r="WX14" s="37" t="str">
        <f t="shared" si="99"/>
        <v/>
      </c>
      <c r="WY14" s="37" t="str">
        <f t="shared" si="99"/>
        <v/>
      </c>
      <c r="WZ14" s="37" t="str">
        <f t="shared" si="99"/>
        <v/>
      </c>
      <c r="XA14" s="37" t="str">
        <f t="shared" si="99"/>
        <v/>
      </c>
      <c r="XB14" s="37" t="str">
        <f t="shared" si="99"/>
        <v/>
      </c>
      <c r="XC14" s="38" t="str">
        <f t="shared" si="99"/>
        <v/>
      </c>
      <c r="XD14" s="36" t="str">
        <f t="shared" si="99"/>
        <v/>
      </c>
      <c r="XE14" s="37" t="str">
        <f t="shared" si="99"/>
        <v/>
      </c>
      <c r="XF14" s="37" t="str">
        <f t="shared" si="99"/>
        <v/>
      </c>
      <c r="XG14" s="37" t="str">
        <f t="shared" si="99"/>
        <v/>
      </c>
      <c r="XH14" s="37" t="str">
        <f t="shared" si="99"/>
        <v/>
      </c>
      <c r="XI14" s="37" t="str">
        <f t="shared" si="99"/>
        <v/>
      </c>
      <c r="XJ14" s="37" t="str">
        <f t="shared" si="99"/>
        <v/>
      </c>
      <c r="XK14" s="37" t="str">
        <f t="shared" si="99"/>
        <v/>
      </c>
      <c r="XL14" s="37" t="str">
        <f t="shared" si="99"/>
        <v/>
      </c>
      <c r="XM14" s="37" t="str">
        <f t="shared" si="99"/>
        <v/>
      </c>
      <c r="XN14" s="37" t="str">
        <f t="shared" si="99"/>
        <v/>
      </c>
      <c r="XO14" s="37" t="str">
        <f t="shared" si="99"/>
        <v/>
      </c>
      <c r="XP14" s="37" t="str">
        <f t="shared" si="99"/>
        <v/>
      </c>
      <c r="XQ14" s="37" t="str">
        <f t="shared" si="99"/>
        <v/>
      </c>
      <c r="XR14" s="37" t="str">
        <f t="shared" si="99"/>
        <v/>
      </c>
      <c r="XS14" s="37" t="str">
        <f t="shared" si="99"/>
        <v/>
      </c>
      <c r="XT14" s="37" t="str">
        <f t="shared" si="99"/>
        <v/>
      </c>
      <c r="XU14" s="37" t="str">
        <f t="shared" si="99"/>
        <v/>
      </c>
      <c r="XV14" s="37" t="str">
        <f t="shared" si="99"/>
        <v/>
      </c>
      <c r="XW14" s="38" t="str">
        <f t="shared" si="99"/>
        <v/>
      </c>
      <c r="XX14" s="36" t="str">
        <f t="shared" si="99"/>
        <v/>
      </c>
      <c r="XY14" s="37" t="str">
        <f t="shared" ref="XY14:AAJ14" si="100">IF(SUM(XY12:XY13)=0,"",IF(XY13&lt;&gt;0,XY13,XY12))</f>
        <v/>
      </c>
      <c r="XZ14" s="37" t="str">
        <f t="shared" si="100"/>
        <v/>
      </c>
      <c r="YA14" s="37" t="str">
        <f t="shared" si="100"/>
        <v/>
      </c>
      <c r="YB14" s="37" t="str">
        <f t="shared" si="100"/>
        <v/>
      </c>
      <c r="YC14" s="37" t="str">
        <f t="shared" si="100"/>
        <v/>
      </c>
      <c r="YD14" s="37" t="str">
        <f t="shared" si="100"/>
        <v/>
      </c>
      <c r="YE14" s="37" t="str">
        <f t="shared" si="100"/>
        <v/>
      </c>
      <c r="YF14" s="37" t="str">
        <f t="shared" si="100"/>
        <v/>
      </c>
      <c r="YG14" s="37" t="str">
        <f t="shared" si="100"/>
        <v/>
      </c>
      <c r="YH14" s="37" t="str">
        <f t="shared" si="100"/>
        <v/>
      </c>
      <c r="YI14" s="37" t="str">
        <f t="shared" si="100"/>
        <v/>
      </c>
      <c r="YJ14" s="37" t="str">
        <f t="shared" si="100"/>
        <v/>
      </c>
      <c r="YK14" s="37" t="str">
        <f t="shared" si="100"/>
        <v/>
      </c>
      <c r="YL14" s="37" t="str">
        <f t="shared" si="100"/>
        <v/>
      </c>
      <c r="YM14" s="37" t="str">
        <f t="shared" si="100"/>
        <v/>
      </c>
      <c r="YN14" s="37" t="str">
        <f t="shared" si="100"/>
        <v/>
      </c>
      <c r="YO14" s="37" t="str">
        <f t="shared" si="100"/>
        <v/>
      </c>
      <c r="YP14" s="37" t="str">
        <f t="shared" si="100"/>
        <v/>
      </c>
      <c r="YQ14" s="38" t="str">
        <f t="shared" si="100"/>
        <v/>
      </c>
      <c r="YR14" s="36" t="str">
        <f t="shared" si="100"/>
        <v/>
      </c>
      <c r="YS14" s="37" t="str">
        <f t="shared" si="100"/>
        <v/>
      </c>
      <c r="YT14" s="37" t="str">
        <f t="shared" si="100"/>
        <v/>
      </c>
      <c r="YU14" s="37" t="str">
        <f t="shared" si="100"/>
        <v/>
      </c>
      <c r="YV14" s="37" t="str">
        <f t="shared" si="100"/>
        <v/>
      </c>
      <c r="YW14" s="37" t="str">
        <f t="shared" si="100"/>
        <v/>
      </c>
      <c r="YX14" s="37" t="str">
        <f t="shared" si="100"/>
        <v/>
      </c>
      <c r="YY14" s="37" t="str">
        <f t="shared" si="100"/>
        <v/>
      </c>
      <c r="YZ14" s="37" t="str">
        <f t="shared" si="100"/>
        <v/>
      </c>
      <c r="ZA14" s="37" t="str">
        <f t="shared" si="100"/>
        <v/>
      </c>
      <c r="ZB14" s="37" t="str">
        <f t="shared" si="100"/>
        <v/>
      </c>
      <c r="ZC14" s="37" t="str">
        <f t="shared" si="100"/>
        <v/>
      </c>
      <c r="ZD14" s="37" t="str">
        <f t="shared" si="100"/>
        <v/>
      </c>
      <c r="ZE14" s="37" t="str">
        <f t="shared" si="100"/>
        <v/>
      </c>
      <c r="ZF14" s="37" t="str">
        <f t="shared" si="100"/>
        <v/>
      </c>
      <c r="ZG14" s="37" t="str">
        <f t="shared" si="100"/>
        <v/>
      </c>
      <c r="ZH14" s="37" t="str">
        <f t="shared" si="100"/>
        <v/>
      </c>
      <c r="ZI14" s="37" t="str">
        <f t="shared" si="100"/>
        <v/>
      </c>
      <c r="ZJ14" s="37" t="str">
        <f t="shared" si="100"/>
        <v/>
      </c>
      <c r="ZK14" s="38" t="str">
        <f t="shared" si="100"/>
        <v/>
      </c>
      <c r="ZL14" s="36" t="str">
        <f t="shared" si="100"/>
        <v/>
      </c>
      <c r="ZM14" s="37" t="str">
        <f t="shared" si="100"/>
        <v/>
      </c>
      <c r="ZN14" s="37" t="str">
        <f t="shared" si="100"/>
        <v/>
      </c>
      <c r="ZO14" s="37" t="str">
        <f t="shared" si="100"/>
        <v/>
      </c>
      <c r="ZP14" s="37" t="str">
        <f t="shared" si="100"/>
        <v/>
      </c>
      <c r="ZQ14" s="37" t="str">
        <f t="shared" si="100"/>
        <v/>
      </c>
      <c r="ZR14" s="37" t="str">
        <f t="shared" si="100"/>
        <v/>
      </c>
      <c r="ZS14" s="37" t="str">
        <f t="shared" si="100"/>
        <v/>
      </c>
      <c r="ZT14" s="37" t="str">
        <f t="shared" si="100"/>
        <v/>
      </c>
      <c r="ZU14" s="37" t="str">
        <f t="shared" si="100"/>
        <v/>
      </c>
      <c r="ZV14" s="37" t="str">
        <f t="shared" si="100"/>
        <v/>
      </c>
      <c r="ZW14" s="37" t="str">
        <f t="shared" si="100"/>
        <v/>
      </c>
      <c r="ZX14" s="37" t="str">
        <f t="shared" si="100"/>
        <v/>
      </c>
      <c r="ZY14" s="37" t="str">
        <f t="shared" si="100"/>
        <v/>
      </c>
      <c r="ZZ14" s="37" t="str">
        <f t="shared" si="100"/>
        <v/>
      </c>
      <c r="AAA14" s="37" t="str">
        <f t="shared" si="100"/>
        <v/>
      </c>
      <c r="AAB14" s="37" t="str">
        <f t="shared" si="100"/>
        <v/>
      </c>
      <c r="AAC14" s="37" t="str">
        <f t="shared" si="100"/>
        <v/>
      </c>
      <c r="AAD14" s="37" t="str">
        <f t="shared" si="100"/>
        <v/>
      </c>
      <c r="AAE14" s="38" t="str">
        <f t="shared" si="100"/>
        <v/>
      </c>
      <c r="AAF14" s="36" t="str">
        <f t="shared" si="100"/>
        <v/>
      </c>
      <c r="AAG14" s="37" t="str">
        <f t="shared" si="100"/>
        <v/>
      </c>
      <c r="AAH14" s="37" t="str">
        <f t="shared" si="100"/>
        <v/>
      </c>
      <c r="AAI14" s="37" t="str">
        <f t="shared" si="100"/>
        <v/>
      </c>
      <c r="AAJ14" s="37" t="str">
        <f t="shared" si="100"/>
        <v/>
      </c>
      <c r="AAK14" s="37" t="str">
        <f t="shared" ref="AAK14:ACV14" si="101">IF(SUM(AAK12:AAK13)=0,"",IF(AAK13&lt;&gt;0,AAK13,AAK12))</f>
        <v/>
      </c>
      <c r="AAL14" s="37" t="str">
        <f t="shared" si="101"/>
        <v/>
      </c>
      <c r="AAM14" s="37" t="str">
        <f t="shared" si="101"/>
        <v/>
      </c>
      <c r="AAN14" s="37" t="str">
        <f t="shared" si="101"/>
        <v/>
      </c>
      <c r="AAO14" s="37" t="str">
        <f t="shared" si="101"/>
        <v/>
      </c>
      <c r="AAP14" s="37" t="str">
        <f t="shared" si="101"/>
        <v/>
      </c>
      <c r="AAQ14" s="37" t="str">
        <f t="shared" si="101"/>
        <v/>
      </c>
      <c r="AAR14" s="37" t="str">
        <f t="shared" si="101"/>
        <v/>
      </c>
      <c r="AAS14" s="37" t="str">
        <f t="shared" si="101"/>
        <v/>
      </c>
      <c r="AAT14" s="37" t="str">
        <f t="shared" si="101"/>
        <v/>
      </c>
      <c r="AAU14" s="37" t="str">
        <f t="shared" si="101"/>
        <v/>
      </c>
      <c r="AAV14" s="37" t="str">
        <f t="shared" si="101"/>
        <v/>
      </c>
      <c r="AAW14" s="37" t="str">
        <f t="shared" si="101"/>
        <v/>
      </c>
      <c r="AAX14" s="37" t="str">
        <f t="shared" si="101"/>
        <v/>
      </c>
      <c r="AAY14" s="38" t="str">
        <f t="shared" si="101"/>
        <v/>
      </c>
      <c r="AAZ14" s="36" t="str">
        <f t="shared" si="101"/>
        <v/>
      </c>
      <c r="ABA14" s="37" t="str">
        <f t="shared" si="101"/>
        <v/>
      </c>
      <c r="ABB14" s="37" t="str">
        <f t="shared" si="101"/>
        <v/>
      </c>
      <c r="ABC14" s="37" t="str">
        <f t="shared" si="101"/>
        <v/>
      </c>
      <c r="ABD14" s="37" t="str">
        <f t="shared" si="101"/>
        <v/>
      </c>
      <c r="ABE14" s="37" t="str">
        <f t="shared" si="101"/>
        <v/>
      </c>
      <c r="ABF14" s="37" t="str">
        <f t="shared" si="101"/>
        <v/>
      </c>
      <c r="ABG14" s="37" t="str">
        <f t="shared" si="101"/>
        <v/>
      </c>
      <c r="ABH14" s="37" t="str">
        <f t="shared" si="101"/>
        <v/>
      </c>
      <c r="ABI14" s="37" t="str">
        <f t="shared" si="101"/>
        <v/>
      </c>
      <c r="ABJ14" s="37" t="str">
        <f t="shared" si="101"/>
        <v/>
      </c>
      <c r="ABK14" s="37" t="str">
        <f t="shared" si="101"/>
        <v/>
      </c>
      <c r="ABL14" s="37" t="str">
        <f t="shared" si="101"/>
        <v/>
      </c>
      <c r="ABM14" s="37" t="str">
        <f t="shared" si="101"/>
        <v/>
      </c>
      <c r="ABN14" s="37" t="str">
        <f t="shared" si="101"/>
        <v/>
      </c>
      <c r="ABO14" s="37" t="str">
        <f t="shared" si="101"/>
        <v/>
      </c>
      <c r="ABP14" s="37" t="str">
        <f t="shared" si="101"/>
        <v/>
      </c>
      <c r="ABQ14" s="37" t="str">
        <f t="shared" si="101"/>
        <v/>
      </c>
      <c r="ABR14" s="37" t="str">
        <f t="shared" si="101"/>
        <v/>
      </c>
      <c r="ABS14" s="38" t="str">
        <f t="shared" si="101"/>
        <v/>
      </c>
      <c r="ABT14" s="36" t="str">
        <f t="shared" si="101"/>
        <v/>
      </c>
      <c r="ABU14" s="37" t="str">
        <f t="shared" si="101"/>
        <v/>
      </c>
      <c r="ABV14" s="37" t="str">
        <f t="shared" si="101"/>
        <v/>
      </c>
      <c r="ABW14" s="37" t="str">
        <f t="shared" si="101"/>
        <v/>
      </c>
      <c r="ABX14" s="37" t="str">
        <f t="shared" si="101"/>
        <v/>
      </c>
      <c r="ABY14" s="37" t="str">
        <f t="shared" si="101"/>
        <v/>
      </c>
      <c r="ABZ14" s="37" t="str">
        <f t="shared" si="101"/>
        <v/>
      </c>
      <c r="ACA14" s="37" t="str">
        <f t="shared" si="101"/>
        <v/>
      </c>
      <c r="ACB14" s="37" t="str">
        <f t="shared" si="101"/>
        <v/>
      </c>
      <c r="ACC14" s="37" t="str">
        <f t="shared" si="101"/>
        <v/>
      </c>
      <c r="ACD14" s="37" t="str">
        <f t="shared" si="101"/>
        <v/>
      </c>
      <c r="ACE14" s="37" t="str">
        <f t="shared" si="101"/>
        <v/>
      </c>
      <c r="ACF14" s="37" t="str">
        <f t="shared" si="101"/>
        <v/>
      </c>
      <c r="ACG14" s="37" t="str">
        <f t="shared" si="101"/>
        <v/>
      </c>
      <c r="ACH14" s="37" t="str">
        <f t="shared" si="101"/>
        <v/>
      </c>
      <c r="ACI14" s="37" t="str">
        <f t="shared" si="101"/>
        <v/>
      </c>
      <c r="ACJ14" s="37" t="str">
        <f t="shared" si="101"/>
        <v/>
      </c>
      <c r="ACK14" s="37" t="str">
        <f t="shared" si="101"/>
        <v/>
      </c>
      <c r="ACL14" s="37" t="str">
        <f t="shared" si="101"/>
        <v/>
      </c>
      <c r="ACM14" s="38" t="str">
        <f t="shared" si="101"/>
        <v/>
      </c>
      <c r="ACN14" s="36" t="str">
        <f t="shared" si="101"/>
        <v/>
      </c>
      <c r="ACO14" s="37" t="str">
        <f t="shared" si="101"/>
        <v/>
      </c>
      <c r="ACP14" s="37" t="str">
        <f t="shared" si="101"/>
        <v/>
      </c>
      <c r="ACQ14" s="37" t="str">
        <f t="shared" si="101"/>
        <v/>
      </c>
      <c r="ACR14" s="37" t="str">
        <f t="shared" si="101"/>
        <v/>
      </c>
      <c r="ACS14" s="37" t="str">
        <f t="shared" si="101"/>
        <v/>
      </c>
      <c r="ACT14" s="37" t="str">
        <f t="shared" si="101"/>
        <v/>
      </c>
      <c r="ACU14" s="37" t="str">
        <f t="shared" si="101"/>
        <v/>
      </c>
      <c r="ACV14" s="37" t="str">
        <f t="shared" si="101"/>
        <v/>
      </c>
      <c r="ACW14" s="37" t="str">
        <f t="shared" ref="ACW14:AFH14" si="102">IF(SUM(ACW12:ACW13)=0,"",IF(ACW13&lt;&gt;0,ACW13,ACW12))</f>
        <v/>
      </c>
      <c r="ACX14" s="37" t="str">
        <f t="shared" si="102"/>
        <v/>
      </c>
      <c r="ACY14" s="37" t="str">
        <f t="shared" si="102"/>
        <v/>
      </c>
      <c r="ACZ14" s="37" t="str">
        <f t="shared" si="102"/>
        <v/>
      </c>
      <c r="ADA14" s="37" t="str">
        <f t="shared" si="102"/>
        <v/>
      </c>
      <c r="ADB14" s="37" t="str">
        <f t="shared" si="102"/>
        <v/>
      </c>
      <c r="ADC14" s="37" t="str">
        <f t="shared" si="102"/>
        <v/>
      </c>
      <c r="ADD14" s="37" t="str">
        <f t="shared" si="102"/>
        <v/>
      </c>
      <c r="ADE14" s="37" t="str">
        <f t="shared" si="102"/>
        <v/>
      </c>
      <c r="ADF14" s="37" t="str">
        <f t="shared" si="102"/>
        <v/>
      </c>
      <c r="ADG14" s="38" t="str">
        <f t="shared" si="102"/>
        <v/>
      </c>
      <c r="ADH14" s="36" t="str">
        <f t="shared" si="102"/>
        <v/>
      </c>
      <c r="ADI14" s="37" t="str">
        <f t="shared" si="102"/>
        <v/>
      </c>
      <c r="ADJ14" s="37" t="str">
        <f t="shared" si="102"/>
        <v/>
      </c>
      <c r="ADK14" s="37" t="str">
        <f t="shared" si="102"/>
        <v/>
      </c>
      <c r="ADL14" s="37" t="str">
        <f t="shared" si="102"/>
        <v/>
      </c>
      <c r="ADM14" s="37" t="str">
        <f t="shared" si="102"/>
        <v/>
      </c>
      <c r="ADN14" s="37" t="str">
        <f t="shared" si="102"/>
        <v/>
      </c>
      <c r="ADO14" s="37" t="str">
        <f t="shared" si="102"/>
        <v/>
      </c>
      <c r="ADP14" s="37" t="str">
        <f t="shared" si="102"/>
        <v/>
      </c>
      <c r="ADQ14" s="37" t="str">
        <f t="shared" si="102"/>
        <v/>
      </c>
      <c r="ADR14" s="37" t="str">
        <f t="shared" si="102"/>
        <v/>
      </c>
      <c r="ADS14" s="37" t="str">
        <f t="shared" si="102"/>
        <v/>
      </c>
      <c r="ADT14" s="37" t="str">
        <f t="shared" si="102"/>
        <v/>
      </c>
      <c r="ADU14" s="37" t="str">
        <f t="shared" si="102"/>
        <v/>
      </c>
      <c r="ADV14" s="37" t="str">
        <f t="shared" si="102"/>
        <v/>
      </c>
      <c r="ADW14" s="37" t="str">
        <f t="shared" si="102"/>
        <v/>
      </c>
      <c r="ADX14" s="37" t="str">
        <f t="shared" si="102"/>
        <v/>
      </c>
      <c r="ADY14" s="37" t="str">
        <f t="shared" si="102"/>
        <v/>
      </c>
      <c r="ADZ14" s="37" t="str">
        <f t="shared" si="102"/>
        <v/>
      </c>
      <c r="AEA14" s="38" t="str">
        <f t="shared" si="102"/>
        <v/>
      </c>
      <c r="AEB14" s="36" t="str">
        <f t="shared" si="102"/>
        <v/>
      </c>
      <c r="AEC14" s="37" t="str">
        <f t="shared" si="102"/>
        <v/>
      </c>
      <c r="AED14" s="37" t="str">
        <f t="shared" si="102"/>
        <v/>
      </c>
      <c r="AEE14" s="37" t="str">
        <f t="shared" si="102"/>
        <v/>
      </c>
      <c r="AEF14" s="37" t="str">
        <f t="shared" si="102"/>
        <v/>
      </c>
      <c r="AEG14" s="37" t="str">
        <f t="shared" si="102"/>
        <v/>
      </c>
      <c r="AEH14" s="37" t="str">
        <f t="shared" si="102"/>
        <v/>
      </c>
      <c r="AEI14" s="37" t="str">
        <f t="shared" si="102"/>
        <v/>
      </c>
      <c r="AEJ14" s="37" t="str">
        <f t="shared" si="102"/>
        <v/>
      </c>
      <c r="AEK14" s="37" t="str">
        <f t="shared" si="102"/>
        <v/>
      </c>
      <c r="AEL14" s="37" t="str">
        <f t="shared" si="102"/>
        <v/>
      </c>
      <c r="AEM14" s="37" t="str">
        <f t="shared" si="102"/>
        <v/>
      </c>
      <c r="AEN14" s="37" t="str">
        <f t="shared" si="102"/>
        <v/>
      </c>
      <c r="AEO14" s="37" t="str">
        <f t="shared" si="102"/>
        <v/>
      </c>
      <c r="AEP14" s="37" t="str">
        <f t="shared" si="102"/>
        <v/>
      </c>
      <c r="AEQ14" s="37" t="str">
        <f t="shared" si="102"/>
        <v/>
      </c>
      <c r="AER14" s="37" t="str">
        <f t="shared" si="102"/>
        <v/>
      </c>
      <c r="AES14" s="37" t="str">
        <f t="shared" si="102"/>
        <v/>
      </c>
      <c r="AET14" s="37" t="str">
        <f t="shared" si="102"/>
        <v/>
      </c>
      <c r="AEU14" s="38" t="str">
        <f t="shared" si="102"/>
        <v/>
      </c>
      <c r="AEV14" s="36" t="str">
        <f t="shared" si="102"/>
        <v/>
      </c>
      <c r="AEW14" s="37" t="str">
        <f t="shared" si="102"/>
        <v/>
      </c>
      <c r="AEX14" s="37" t="str">
        <f t="shared" si="102"/>
        <v/>
      </c>
      <c r="AEY14" s="37" t="str">
        <f t="shared" si="102"/>
        <v/>
      </c>
      <c r="AEZ14" s="37" t="str">
        <f t="shared" si="102"/>
        <v/>
      </c>
      <c r="AFA14" s="37" t="str">
        <f t="shared" si="102"/>
        <v/>
      </c>
      <c r="AFB14" s="37" t="str">
        <f t="shared" si="102"/>
        <v/>
      </c>
      <c r="AFC14" s="37" t="str">
        <f t="shared" si="102"/>
        <v/>
      </c>
      <c r="AFD14" s="37" t="str">
        <f t="shared" si="102"/>
        <v/>
      </c>
      <c r="AFE14" s="37" t="str">
        <f t="shared" si="102"/>
        <v/>
      </c>
      <c r="AFF14" s="37" t="str">
        <f t="shared" si="102"/>
        <v/>
      </c>
      <c r="AFG14" s="37" t="str">
        <f t="shared" si="102"/>
        <v/>
      </c>
      <c r="AFH14" s="37" t="str">
        <f t="shared" si="102"/>
        <v/>
      </c>
      <c r="AFI14" s="37" t="str">
        <f t="shared" ref="AFI14:AHW14" si="103">IF(SUM(AFI12:AFI13)=0,"",IF(AFI13&lt;&gt;0,AFI13,AFI12))</f>
        <v/>
      </c>
      <c r="AFJ14" s="37" t="str">
        <f t="shared" si="103"/>
        <v/>
      </c>
      <c r="AFK14" s="37" t="str">
        <f t="shared" si="103"/>
        <v/>
      </c>
      <c r="AFL14" s="37" t="str">
        <f t="shared" si="103"/>
        <v/>
      </c>
      <c r="AFM14" s="37" t="str">
        <f t="shared" si="103"/>
        <v/>
      </c>
      <c r="AFN14" s="37" t="str">
        <f t="shared" si="103"/>
        <v/>
      </c>
      <c r="AFO14" s="38" t="str">
        <f t="shared" si="103"/>
        <v/>
      </c>
      <c r="AFP14" s="36" t="str">
        <f t="shared" si="103"/>
        <v/>
      </c>
      <c r="AFQ14" s="37" t="str">
        <f t="shared" si="103"/>
        <v/>
      </c>
      <c r="AFR14" s="37" t="str">
        <f t="shared" si="103"/>
        <v/>
      </c>
      <c r="AFS14" s="37" t="str">
        <f t="shared" si="103"/>
        <v/>
      </c>
      <c r="AFT14" s="37" t="str">
        <f t="shared" si="103"/>
        <v/>
      </c>
      <c r="AFU14" s="37" t="str">
        <f t="shared" si="103"/>
        <v/>
      </c>
      <c r="AFV14" s="37" t="str">
        <f t="shared" si="103"/>
        <v/>
      </c>
      <c r="AFW14" s="37" t="str">
        <f t="shared" si="103"/>
        <v/>
      </c>
      <c r="AFX14" s="37" t="str">
        <f t="shared" si="103"/>
        <v/>
      </c>
      <c r="AFY14" s="37" t="str">
        <f t="shared" si="103"/>
        <v/>
      </c>
      <c r="AFZ14" s="37" t="str">
        <f t="shared" si="103"/>
        <v/>
      </c>
      <c r="AGA14" s="37" t="str">
        <f t="shared" si="103"/>
        <v/>
      </c>
      <c r="AGB14" s="37" t="str">
        <f t="shared" si="103"/>
        <v/>
      </c>
      <c r="AGC14" s="37" t="str">
        <f t="shared" si="103"/>
        <v/>
      </c>
      <c r="AGD14" s="37" t="str">
        <f t="shared" si="103"/>
        <v/>
      </c>
      <c r="AGE14" s="37" t="str">
        <f t="shared" si="103"/>
        <v/>
      </c>
      <c r="AGF14" s="37" t="str">
        <f t="shared" si="103"/>
        <v/>
      </c>
      <c r="AGG14" s="37" t="str">
        <f t="shared" si="103"/>
        <v/>
      </c>
      <c r="AGH14" s="37" t="str">
        <f t="shared" si="103"/>
        <v/>
      </c>
      <c r="AGI14" s="38" t="str">
        <f t="shared" si="103"/>
        <v/>
      </c>
      <c r="AGJ14" s="36" t="str">
        <f t="shared" si="103"/>
        <v/>
      </c>
      <c r="AGK14" s="37" t="str">
        <f t="shared" si="103"/>
        <v/>
      </c>
      <c r="AGL14" s="37" t="str">
        <f t="shared" si="103"/>
        <v/>
      </c>
      <c r="AGM14" s="37" t="str">
        <f t="shared" si="103"/>
        <v/>
      </c>
      <c r="AGN14" s="37" t="str">
        <f t="shared" si="103"/>
        <v/>
      </c>
      <c r="AGO14" s="37" t="str">
        <f t="shared" si="103"/>
        <v/>
      </c>
      <c r="AGP14" s="37" t="str">
        <f t="shared" si="103"/>
        <v/>
      </c>
      <c r="AGQ14" s="37" t="str">
        <f t="shared" si="103"/>
        <v/>
      </c>
      <c r="AGR14" s="37" t="str">
        <f t="shared" si="103"/>
        <v/>
      </c>
      <c r="AGS14" s="37" t="str">
        <f t="shared" si="103"/>
        <v/>
      </c>
      <c r="AGT14" s="37" t="str">
        <f t="shared" si="103"/>
        <v/>
      </c>
      <c r="AGU14" s="37" t="str">
        <f t="shared" si="103"/>
        <v/>
      </c>
      <c r="AGV14" s="37" t="str">
        <f t="shared" si="103"/>
        <v/>
      </c>
      <c r="AGW14" s="37" t="str">
        <f t="shared" si="103"/>
        <v/>
      </c>
      <c r="AGX14" s="37" t="str">
        <f t="shared" si="103"/>
        <v/>
      </c>
      <c r="AGY14" s="37" t="str">
        <f t="shared" si="103"/>
        <v/>
      </c>
      <c r="AGZ14" s="37" t="str">
        <f t="shared" si="103"/>
        <v/>
      </c>
      <c r="AHA14" s="37" t="str">
        <f t="shared" si="103"/>
        <v/>
      </c>
      <c r="AHB14" s="37" t="str">
        <f t="shared" si="103"/>
        <v/>
      </c>
      <c r="AHC14" s="38" t="str">
        <f t="shared" si="103"/>
        <v/>
      </c>
      <c r="AHD14" s="36" t="str">
        <f t="shared" si="103"/>
        <v/>
      </c>
      <c r="AHE14" s="37" t="str">
        <f t="shared" si="103"/>
        <v/>
      </c>
      <c r="AHF14" s="37" t="str">
        <f t="shared" si="103"/>
        <v/>
      </c>
      <c r="AHG14" s="37" t="str">
        <f t="shared" si="103"/>
        <v/>
      </c>
      <c r="AHH14" s="37" t="str">
        <f t="shared" si="103"/>
        <v/>
      </c>
      <c r="AHI14" s="37" t="str">
        <f t="shared" si="103"/>
        <v/>
      </c>
      <c r="AHJ14" s="37" t="str">
        <f t="shared" si="103"/>
        <v/>
      </c>
      <c r="AHK14" s="37" t="str">
        <f t="shared" si="103"/>
        <v/>
      </c>
      <c r="AHL14" s="37" t="str">
        <f t="shared" si="103"/>
        <v/>
      </c>
      <c r="AHM14" s="37" t="str">
        <f t="shared" si="103"/>
        <v/>
      </c>
      <c r="AHN14" s="37" t="str">
        <f t="shared" si="103"/>
        <v/>
      </c>
      <c r="AHO14" s="37" t="str">
        <f t="shared" si="103"/>
        <v/>
      </c>
      <c r="AHP14" s="37" t="str">
        <f t="shared" si="103"/>
        <v/>
      </c>
      <c r="AHQ14" s="37" t="str">
        <f t="shared" si="103"/>
        <v/>
      </c>
      <c r="AHR14" s="37" t="str">
        <f t="shared" si="103"/>
        <v/>
      </c>
      <c r="AHS14" s="37" t="str">
        <f t="shared" si="103"/>
        <v/>
      </c>
      <c r="AHT14" s="37" t="str">
        <f t="shared" si="103"/>
        <v/>
      </c>
      <c r="AHU14" s="37" t="str">
        <f t="shared" si="103"/>
        <v/>
      </c>
      <c r="AHV14" s="37" t="str">
        <f t="shared" si="103"/>
        <v/>
      </c>
      <c r="AHW14" s="38" t="str">
        <f t="shared" si="103"/>
        <v/>
      </c>
    </row>
    <row r="15" spans="1:933" x14ac:dyDescent="0.25">
      <c r="A15" s="289" t="s">
        <v>52</v>
      </c>
      <c r="B15" s="289"/>
      <c r="C15" s="289"/>
      <c r="D15" s="289"/>
      <c r="E15" s="289"/>
      <c r="F15" s="289"/>
      <c r="H15">
        <f>IF(H9="",0,IF(H14&lt;&gt;H9,1,0))</f>
        <v>0</v>
      </c>
      <c r="I15" s="25">
        <f t="shared" ref="I15:BT15" si="104">IF(I9="",0,IF(I14&lt;&gt;I9,1,0))</f>
        <v>0</v>
      </c>
      <c r="J15" s="25">
        <f t="shared" si="104"/>
        <v>0</v>
      </c>
      <c r="K15" s="25">
        <f t="shared" si="104"/>
        <v>0</v>
      </c>
      <c r="L15" s="25">
        <f t="shared" si="104"/>
        <v>0</v>
      </c>
      <c r="M15" s="25">
        <f t="shared" si="104"/>
        <v>0</v>
      </c>
      <c r="N15" s="25">
        <f t="shared" si="104"/>
        <v>0</v>
      </c>
      <c r="O15" s="25">
        <f t="shared" si="104"/>
        <v>0</v>
      </c>
      <c r="P15" s="25">
        <f t="shared" si="104"/>
        <v>0</v>
      </c>
      <c r="Q15" s="25">
        <f t="shared" si="104"/>
        <v>0</v>
      </c>
      <c r="R15" s="25">
        <f t="shared" si="104"/>
        <v>0</v>
      </c>
      <c r="S15" s="25">
        <f t="shared" si="104"/>
        <v>0</v>
      </c>
      <c r="T15" s="25">
        <f t="shared" si="104"/>
        <v>0</v>
      </c>
      <c r="U15" s="25">
        <f t="shared" si="104"/>
        <v>0</v>
      </c>
      <c r="V15" s="25">
        <f t="shared" si="104"/>
        <v>0</v>
      </c>
      <c r="W15" s="25">
        <f t="shared" si="104"/>
        <v>0</v>
      </c>
      <c r="X15" s="25">
        <f t="shared" si="104"/>
        <v>0</v>
      </c>
      <c r="Y15" s="25">
        <f t="shared" si="104"/>
        <v>0</v>
      </c>
      <c r="Z15" s="25">
        <f t="shared" si="104"/>
        <v>0</v>
      </c>
      <c r="AA15" s="25">
        <f t="shared" si="104"/>
        <v>0</v>
      </c>
      <c r="AB15" s="25">
        <f t="shared" si="104"/>
        <v>0</v>
      </c>
      <c r="AC15" s="25">
        <f t="shared" si="104"/>
        <v>0</v>
      </c>
      <c r="AD15" s="25">
        <f t="shared" si="104"/>
        <v>0</v>
      </c>
      <c r="AE15" s="25">
        <f t="shared" si="104"/>
        <v>0</v>
      </c>
      <c r="AF15" s="25">
        <f t="shared" si="104"/>
        <v>0</v>
      </c>
      <c r="AG15" s="25">
        <f t="shared" si="104"/>
        <v>0</v>
      </c>
      <c r="AH15" s="25">
        <f t="shared" si="104"/>
        <v>0</v>
      </c>
      <c r="AI15" s="25">
        <f t="shared" si="104"/>
        <v>0</v>
      </c>
      <c r="AJ15" s="25">
        <f t="shared" si="104"/>
        <v>0</v>
      </c>
      <c r="AK15" s="25">
        <f t="shared" si="104"/>
        <v>0</v>
      </c>
      <c r="AL15" s="25">
        <f t="shared" si="104"/>
        <v>0</v>
      </c>
      <c r="AM15" s="25">
        <f t="shared" si="104"/>
        <v>0</v>
      </c>
      <c r="AN15" s="25">
        <f t="shared" si="104"/>
        <v>0</v>
      </c>
      <c r="AO15" s="25">
        <f t="shared" si="104"/>
        <v>0</v>
      </c>
      <c r="AP15" s="25">
        <f t="shared" si="104"/>
        <v>0</v>
      </c>
      <c r="AQ15" s="25">
        <f t="shared" si="104"/>
        <v>0</v>
      </c>
      <c r="AR15" s="25">
        <f t="shared" si="104"/>
        <v>0</v>
      </c>
      <c r="AS15" s="25">
        <f t="shared" si="104"/>
        <v>0</v>
      </c>
      <c r="AT15" s="25">
        <f t="shared" si="104"/>
        <v>0</v>
      </c>
      <c r="AU15" s="25">
        <f t="shared" si="104"/>
        <v>0</v>
      </c>
      <c r="AV15" s="25">
        <f t="shared" si="104"/>
        <v>0</v>
      </c>
      <c r="AW15" s="25">
        <f t="shared" si="104"/>
        <v>0</v>
      </c>
      <c r="AX15" s="25">
        <f t="shared" si="104"/>
        <v>0</v>
      </c>
      <c r="AY15" s="25">
        <f t="shared" si="104"/>
        <v>0</v>
      </c>
      <c r="AZ15" s="25">
        <f t="shared" si="104"/>
        <v>0</v>
      </c>
      <c r="BA15" s="25">
        <f t="shared" si="104"/>
        <v>0</v>
      </c>
      <c r="BB15" s="25">
        <f t="shared" si="104"/>
        <v>0</v>
      </c>
      <c r="BC15" s="25">
        <f t="shared" si="104"/>
        <v>0</v>
      </c>
      <c r="BD15" s="25">
        <f t="shared" si="104"/>
        <v>0</v>
      </c>
      <c r="BE15" s="25">
        <f t="shared" si="104"/>
        <v>0</v>
      </c>
      <c r="BF15" s="25">
        <f t="shared" si="104"/>
        <v>0</v>
      </c>
      <c r="BG15" s="25">
        <f t="shared" si="104"/>
        <v>0</v>
      </c>
      <c r="BH15" s="25">
        <f t="shared" si="104"/>
        <v>0</v>
      </c>
      <c r="BI15" s="25">
        <f t="shared" si="104"/>
        <v>0</v>
      </c>
      <c r="BJ15" s="25">
        <f t="shared" si="104"/>
        <v>0</v>
      </c>
      <c r="BK15" s="25">
        <f t="shared" si="104"/>
        <v>0</v>
      </c>
      <c r="BL15" s="25">
        <f t="shared" si="104"/>
        <v>0</v>
      </c>
      <c r="BM15" s="25">
        <f t="shared" si="104"/>
        <v>0</v>
      </c>
      <c r="BN15" s="25">
        <f t="shared" si="104"/>
        <v>0</v>
      </c>
      <c r="BO15" s="25">
        <f t="shared" si="104"/>
        <v>0</v>
      </c>
      <c r="BP15" s="25">
        <f t="shared" si="104"/>
        <v>0</v>
      </c>
      <c r="BQ15" s="25">
        <f t="shared" si="104"/>
        <v>0</v>
      </c>
      <c r="BR15" s="25">
        <f t="shared" si="104"/>
        <v>0</v>
      </c>
      <c r="BS15" s="25">
        <f t="shared" si="104"/>
        <v>0</v>
      </c>
      <c r="BT15" s="25">
        <f t="shared" si="104"/>
        <v>0</v>
      </c>
      <c r="BU15" s="25">
        <f t="shared" ref="BU15:EF15" si="105">IF(BU9="",0,IF(BU14&lt;&gt;BU9,1,0))</f>
        <v>0</v>
      </c>
      <c r="BV15" s="25">
        <f t="shared" si="105"/>
        <v>0</v>
      </c>
      <c r="BW15" s="25">
        <f t="shared" si="105"/>
        <v>0</v>
      </c>
      <c r="BX15" s="25">
        <f t="shared" si="105"/>
        <v>0</v>
      </c>
      <c r="BY15" s="25">
        <f t="shared" si="105"/>
        <v>0</v>
      </c>
      <c r="BZ15" s="25">
        <f t="shared" si="105"/>
        <v>0</v>
      </c>
      <c r="CA15" s="25">
        <f t="shared" si="105"/>
        <v>0</v>
      </c>
      <c r="CB15" s="25">
        <f t="shared" si="105"/>
        <v>0</v>
      </c>
      <c r="CC15" s="25">
        <f t="shared" si="105"/>
        <v>0</v>
      </c>
      <c r="CD15" s="25">
        <f t="shared" si="105"/>
        <v>0</v>
      </c>
      <c r="CE15" s="25">
        <f t="shared" si="105"/>
        <v>0</v>
      </c>
      <c r="CF15" s="25">
        <f t="shared" si="105"/>
        <v>0</v>
      </c>
      <c r="CG15" s="25">
        <f t="shared" si="105"/>
        <v>0</v>
      </c>
      <c r="CH15" s="25">
        <f t="shared" si="105"/>
        <v>0</v>
      </c>
      <c r="CI15" s="25">
        <f t="shared" si="105"/>
        <v>0</v>
      </c>
      <c r="CJ15" s="25">
        <f t="shared" si="105"/>
        <v>0</v>
      </c>
      <c r="CK15" s="25">
        <f t="shared" si="105"/>
        <v>0</v>
      </c>
      <c r="CL15" s="25">
        <f t="shared" si="105"/>
        <v>0</v>
      </c>
      <c r="CM15" s="25">
        <f t="shared" si="105"/>
        <v>0</v>
      </c>
      <c r="CN15" s="25">
        <f t="shared" si="105"/>
        <v>0</v>
      </c>
      <c r="CO15" s="25">
        <f t="shared" si="105"/>
        <v>0</v>
      </c>
      <c r="CP15" s="25">
        <f t="shared" si="105"/>
        <v>0</v>
      </c>
      <c r="CQ15" s="25">
        <f t="shared" si="105"/>
        <v>0</v>
      </c>
      <c r="CR15" s="25">
        <f t="shared" si="105"/>
        <v>0</v>
      </c>
      <c r="CS15" s="25">
        <f t="shared" si="105"/>
        <v>0</v>
      </c>
      <c r="CT15" s="25">
        <f t="shared" si="105"/>
        <v>0</v>
      </c>
      <c r="CU15" s="25">
        <f t="shared" si="105"/>
        <v>0</v>
      </c>
      <c r="CV15" s="25">
        <f t="shared" si="105"/>
        <v>0</v>
      </c>
      <c r="CW15" s="25">
        <f t="shared" si="105"/>
        <v>0</v>
      </c>
      <c r="CX15" s="25">
        <f t="shared" si="105"/>
        <v>0</v>
      </c>
      <c r="CY15" s="25">
        <f t="shared" si="105"/>
        <v>0</v>
      </c>
      <c r="CZ15" s="25">
        <f t="shared" si="105"/>
        <v>0</v>
      </c>
      <c r="DA15" s="25">
        <f t="shared" si="105"/>
        <v>0</v>
      </c>
      <c r="DB15" s="25">
        <f t="shared" si="105"/>
        <v>0</v>
      </c>
      <c r="DC15" s="25">
        <f t="shared" si="105"/>
        <v>0</v>
      </c>
      <c r="DD15" s="25">
        <f t="shared" si="105"/>
        <v>1</v>
      </c>
      <c r="DE15" s="25">
        <f t="shared" si="105"/>
        <v>1</v>
      </c>
      <c r="DF15" s="25">
        <f t="shared" si="105"/>
        <v>1</v>
      </c>
      <c r="DG15" s="25">
        <f t="shared" si="105"/>
        <v>1</v>
      </c>
      <c r="DH15" s="25">
        <f t="shared" si="105"/>
        <v>1</v>
      </c>
      <c r="DI15" s="25">
        <f t="shared" si="105"/>
        <v>1</v>
      </c>
      <c r="DJ15" s="25">
        <f t="shared" si="105"/>
        <v>1</v>
      </c>
      <c r="DK15" s="25">
        <f t="shared" si="105"/>
        <v>1</v>
      </c>
      <c r="DL15" s="25">
        <f t="shared" si="105"/>
        <v>1</v>
      </c>
      <c r="DM15" s="25">
        <f t="shared" si="105"/>
        <v>1</v>
      </c>
      <c r="DN15" s="25">
        <f t="shared" si="105"/>
        <v>1</v>
      </c>
      <c r="DO15" s="25">
        <f t="shared" si="105"/>
        <v>1</v>
      </c>
      <c r="DP15" s="25">
        <f t="shared" si="105"/>
        <v>1</v>
      </c>
      <c r="DQ15" s="25">
        <f t="shared" si="105"/>
        <v>1</v>
      </c>
      <c r="DR15" s="25">
        <f t="shared" si="105"/>
        <v>1</v>
      </c>
      <c r="DS15" s="25">
        <f t="shared" si="105"/>
        <v>1</v>
      </c>
      <c r="DT15" s="25">
        <f t="shared" si="105"/>
        <v>1</v>
      </c>
      <c r="DU15" s="25">
        <f t="shared" si="105"/>
        <v>1</v>
      </c>
      <c r="DV15" s="25">
        <f t="shared" si="105"/>
        <v>1</v>
      </c>
      <c r="DW15" s="25">
        <f t="shared" si="105"/>
        <v>1</v>
      </c>
      <c r="DX15" s="25">
        <f t="shared" si="105"/>
        <v>1</v>
      </c>
      <c r="DY15" s="25">
        <f t="shared" si="105"/>
        <v>1</v>
      </c>
      <c r="DZ15" s="25">
        <f t="shared" si="105"/>
        <v>1</v>
      </c>
      <c r="EA15" s="25">
        <f t="shared" si="105"/>
        <v>1</v>
      </c>
      <c r="EB15" s="25">
        <f t="shared" si="105"/>
        <v>1</v>
      </c>
      <c r="EC15" s="25">
        <f t="shared" si="105"/>
        <v>1</v>
      </c>
      <c r="ED15" s="25">
        <f t="shared" si="105"/>
        <v>1</v>
      </c>
      <c r="EE15" s="25">
        <f t="shared" si="105"/>
        <v>1</v>
      </c>
      <c r="EF15" s="25">
        <f t="shared" si="105"/>
        <v>1</v>
      </c>
      <c r="EG15" s="25">
        <f t="shared" ref="EG15:GR15" si="106">IF(EG9="",0,IF(EG14&lt;&gt;EG9,1,0))</f>
        <v>1</v>
      </c>
      <c r="EH15" s="25">
        <f t="shared" si="106"/>
        <v>1</v>
      </c>
      <c r="EI15" s="25">
        <f t="shared" si="106"/>
        <v>1</v>
      </c>
      <c r="EJ15" s="25">
        <f t="shared" si="106"/>
        <v>1</v>
      </c>
      <c r="EK15" s="25">
        <f t="shared" si="106"/>
        <v>1</v>
      </c>
      <c r="EL15" s="25">
        <f t="shared" si="106"/>
        <v>1</v>
      </c>
      <c r="EM15" s="25">
        <f t="shared" si="106"/>
        <v>1</v>
      </c>
      <c r="EN15" s="25">
        <f t="shared" si="106"/>
        <v>1</v>
      </c>
      <c r="EO15" s="25">
        <f t="shared" si="106"/>
        <v>1</v>
      </c>
      <c r="EP15" s="25">
        <f t="shared" si="106"/>
        <v>1</v>
      </c>
      <c r="EQ15" s="25">
        <f t="shared" si="106"/>
        <v>1</v>
      </c>
      <c r="ER15" s="25">
        <f t="shared" si="106"/>
        <v>1</v>
      </c>
      <c r="ES15" s="25">
        <f t="shared" si="106"/>
        <v>1</v>
      </c>
      <c r="ET15" s="25">
        <f t="shared" si="106"/>
        <v>1</v>
      </c>
      <c r="EU15" s="25">
        <f t="shared" si="106"/>
        <v>1</v>
      </c>
      <c r="EV15" s="25">
        <f t="shared" si="106"/>
        <v>1</v>
      </c>
      <c r="EW15" s="25">
        <f t="shared" si="106"/>
        <v>1</v>
      </c>
      <c r="EX15" s="25">
        <f t="shared" si="106"/>
        <v>1</v>
      </c>
      <c r="EY15" s="25">
        <f t="shared" si="106"/>
        <v>1</v>
      </c>
      <c r="EZ15" s="25">
        <f t="shared" si="106"/>
        <v>1</v>
      </c>
      <c r="FA15" s="25">
        <f t="shared" si="106"/>
        <v>1</v>
      </c>
      <c r="FB15" s="25">
        <f t="shared" si="106"/>
        <v>1</v>
      </c>
      <c r="FC15" s="25">
        <f t="shared" si="106"/>
        <v>1</v>
      </c>
      <c r="FD15" s="25">
        <f t="shared" si="106"/>
        <v>1</v>
      </c>
      <c r="FE15" s="25">
        <f t="shared" si="106"/>
        <v>1</v>
      </c>
      <c r="FF15" s="25">
        <f t="shared" si="106"/>
        <v>1</v>
      </c>
      <c r="FG15" s="25">
        <f t="shared" si="106"/>
        <v>1</v>
      </c>
      <c r="FH15" s="25">
        <f t="shared" si="106"/>
        <v>1</v>
      </c>
      <c r="FI15" s="25">
        <f t="shared" si="106"/>
        <v>1</v>
      </c>
      <c r="FJ15" s="25">
        <f t="shared" si="106"/>
        <v>1</v>
      </c>
      <c r="FK15" s="25">
        <f t="shared" si="106"/>
        <v>1</v>
      </c>
      <c r="FL15" s="25">
        <f t="shared" si="106"/>
        <v>1</v>
      </c>
      <c r="FM15" s="25">
        <f t="shared" si="106"/>
        <v>1</v>
      </c>
      <c r="FN15" s="25">
        <f t="shared" si="106"/>
        <v>1</v>
      </c>
      <c r="FO15" s="25">
        <f t="shared" si="106"/>
        <v>1</v>
      </c>
      <c r="FP15" s="25">
        <f t="shared" si="106"/>
        <v>1</v>
      </c>
      <c r="FQ15" s="25">
        <f t="shared" si="106"/>
        <v>1</v>
      </c>
      <c r="FR15" s="25">
        <f t="shared" si="106"/>
        <v>1</v>
      </c>
      <c r="FS15" s="25">
        <f t="shared" si="106"/>
        <v>1</v>
      </c>
      <c r="FT15" s="25">
        <f t="shared" si="106"/>
        <v>1</v>
      </c>
      <c r="FU15" s="25">
        <f t="shared" si="106"/>
        <v>1</v>
      </c>
      <c r="FV15" s="25">
        <f t="shared" si="106"/>
        <v>1</v>
      </c>
      <c r="FW15" s="25">
        <f t="shared" si="106"/>
        <v>1</v>
      </c>
      <c r="FX15" s="25">
        <f t="shared" si="106"/>
        <v>1</v>
      </c>
      <c r="FY15" s="25">
        <f t="shared" si="106"/>
        <v>1</v>
      </c>
      <c r="FZ15" s="25">
        <f t="shared" si="106"/>
        <v>1</v>
      </c>
      <c r="GA15" s="25">
        <f t="shared" si="106"/>
        <v>1</v>
      </c>
      <c r="GB15" s="25">
        <f t="shared" si="106"/>
        <v>1</v>
      </c>
      <c r="GC15" s="25">
        <f t="shared" si="106"/>
        <v>1</v>
      </c>
      <c r="GD15" s="25">
        <f t="shared" si="106"/>
        <v>1</v>
      </c>
      <c r="GE15" s="25">
        <f t="shared" si="106"/>
        <v>1</v>
      </c>
      <c r="GF15" s="25">
        <f t="shared" si="106"/>
        <v>1</v>
      </c>
      <c r="GG15" s="25">
        <f t="shared" si="106"/>
        <v>1</v>
      </c>
      <c r="GH15" s="25">
        <f t="shared" si="106"/>
        <v>1</v>
      </c>
      <c r="GI15" s="25">
        <f t="shared" si="106"/>
        <v>1</v>
      </c>
      <c r="GJ15" s="25">
        <f t="shared" si="106"/>
        <v>1</v>
      </c>
      <c r="GK15" s="25">
        <f t="shared" si="106"/>
        <v>1</v>
      </c>
      <c r="GL15" s="25">
        <f t="shared" si="106"/>
        <v>1</v>
      </c>
      <c r="GM15" s="25">
        <f t="shared" si="106"/>
        <v>1</v>
      </c>
      <c r="GN15" s="25">
        <f t="shared" si="106"/>
        <v>1</v>
      </c>
      <c r="GO15" s="25">
        <f t="shared" si="106"/>
        <v>1</v>
      </c>
      <c r="GP15" s="25">
        <f t="shared" si="106"/>
        <v>1</v>
      </c>
      <c r="GQ15" s="25">
        <f t="shared" si="106"/>
        <v>1</v>
      </c>
      <c r="GR15" s="25">
        <f t="shared" si="106"/>
        <v>1</v>
      </c>
      <c r="GS15" s="25">
        <f t="shared" ref="GS15:JD15" si="107">IF(GS9="",0,IF(GS14&lt;&gt;GS9,1,0))</f>
        <v>1</v>
      </c>
      <c r="GT15" s="25">
        <f t="shared" si="107"/>
        <v>1</v>
      </c>
      <c r="GU15" s="25">
        <f t="shared" si="107"/>
        <v>1</v>
      </c>
      <c r="GV15" s="25">
        <f t="shared" si="107"/>
        <v>1</v>
      </c>
      <c r="GW15" s="25">
        <f t="shared" si="107"/>
        <v>1</v>
      </c>
      <c r="GX15" s="25">
        <f t="shared" si="107"/>
        <v>1</v>
      </c>
      <c r="GY15" s="25">
        <f t="shared" si="107"/>
        <v>1</v>
      </c>
      <c r="GZ15" s="25">
        <f t="shared" si="107"/>
        <v>1</v>
      </c>
      <c r="HA15" s="25">
        <f t="shared" si="107"/>
        <v>1</v>
      </c>
      <c r="HB15" s="25">
        <f t="shared" si="107"/>
        <v>1</v>
      </c>
      <c r="HC15" s="25">
        <f t="shared" si="107"/>
        <v>1</v>
      </c>
      <c r="HD15" s="25">
        <f t="shared" si="107"/>
        <v>1</v>
      </c>
      <c r="HE15" s="25">
        <f t="shared" si="107"/>
        <v>1</v>
      </c>
      <c r="HF15" s="25">
        <f t="shared" si="107"/>
        <v>1</v>
      </c>
      <c r="HG15" s="25">
        <f t="shared" si="107"/>
        <v>1</v>
      </c>
      <c r="HH15" s="25">
        <f t="shared" si="107"/>
        <v>1</v>
      </c>
      <c r="HI15" s="25">
        <f t="shared" si="107"/>
        <v>1</v>
      </c>
      <c r="HJ15" s="25">
        <f t="shared" si="107"/>
        <v>1</v>
      </c>
      <c r="HK15" s="25">
        <f t="shared" si="107"/>
        <v>1</v>
      </c>
      <c r="HL15" s="25">
        <f t="shared" si="107"/>
        <v>1</v>
      </c>
      <c r="HM15" s="25">
        <f t="shared" si="107"/>
        <v>1</v>
      </c>
      <c r="HN15" s="25">
        <f t="shared" si="107"/>
        <v>1</v>
      </c>
      <c r="HO15" s="25">
        <f t="shared" si="107"/>
        <v>1</v>
      </c>
      <c r="HP15" s="25">
        <f t="shared" si="107"/>
        <v>1</v>
      </c>
      <c r="HQ15" s="25">
        <f t="shared" si="107"/>
        <v>1</v>
      </c>
      <c r="HR15" s="25">
        <f t="shared" si="107"/>
        <v>1</v>
      </c>
      <c r="HS15" s="25">
        <f t="shared" si="107"/>
        <v>1</v>
      </c>
      <c r="HT15" s="25">
        <f t="shared" si="107"/>
        <v>1</v>
      </c>
      <c r="HU15" s="25">
        <f t="shared" si="107"/>
        <v>1</v>
      </c>
      <c r="HV15" s="25">
        <f t="shared" si="107"/>
        <v>1</v>
      </c>
      <c r="HW15" s="25">
        <f t="shared" si="107"/>
        <v>1</v>
      </c>
      <c r="HX15" s="25">
        <f t="shared" si="107"/>
        <v>1</v>
      </c>
      <c r="HY15" s="25">
        <f t="shared" si="107"/>
        <v>1</v>
      </c>
      <c r="HZ15" s="25">
        <f t="shared" si="107"/>
        <v>1</v>
      </c>
      <c r="IA15" s="25">
        <f t="shared" si="107"/>
        <v>1</v>
      </c>
      <c r="IB15" s="25">
        <f t="shared" si="107"/>
        <v>1</v>
      </c>
      <c r="IC15" s="25">
        <f t="shared" si="107"/>
        <v>1</v>
      </c>
      <c r="ID15" s="25">
        <f t="shared" si="107"/>
        <v>1</v>
      </c>
      <c r="IE15" s="25">
        <f t="shared" si="107"/>
        <v>1</v>
      </c>
      <c r="IF15" s="25">
        <f t="shared" si="107"/>
        <v>1</v>
      </c>
      <c r="IG15" s="25">
        <f t="shared" si="107"/>
        <v>1</v>
      </c>
      <c r="IH15" s="25">
        <f t="shared" si="107"/>
        <v>1</v>
      </c>
      <c r="II15" s="25">
        <f t="shared" si="107"/>
        <v>1</v>
      </c>
      <c r="IJ15" s="25">
        <f t="shared" si="107"/>
        <v>1</v>
      </c>
      <c r="IK15" s="25">
        <f t="shared" si="107"/>
        <v>1</v>
      </c>
      <c r="IL15" s="25">
        <f t="shared" si="107"/>
        <v>1</v>
      </c>
      <c r="IM15" s="25">
        <f t="shared" si="107"/>
        <v>1</v>
      </c>
      <c r="IN15" s="25">
        <f t="shared" si="107"/>
        <v>1</v>
      </c>
      <c r="IO15" s="25">
        <f t="shared" si="107"/>
        <v>1</v>
      </c>
      <c r="IP15" s="25">
        <f t="shared" si="107"/>
        <v>1</v>
      </c>
      <c r="IQ15" s="25">
        <f t="shared" si="107"/>
        <v>1</v>
      </c>
      <c r="IR15" s="25">
        <f t="shared" si="107"/>
        <v>1</v>
      </c>
      <c r="IS15" s="25">
        <f t="shared" si="107"/>
        <v>1</v>
      </c>
      <c r="IT15" s="25">
        <f t="shared" si="107"/>
        <v>1</v>
      </c>
      <c r="IU15" s="25">
        <f t="shared" si="107"/>
        <v>1</v>
      </c>
      <c r="IV15" s="25">
        <f t="shared" si="107"/>
        <v>1</v>
      </c>
      <c r="IW15" s="25">
        <f t="shared" si="107"/>
        <v>1</v>
      </c>
      <c r="IX15" s="25">
        <f t="shared" si="107"/>
        <v>1</v>
      </c>
      <c r="IY15" s="25">
        <f t="shared" si="107"/>
        <v>1</v>
      </c>
      <c r="IZ15" s="25">
        <f t="shared" si="107"/>
        <v>1</v>
      </c>
      <c r="JA15" s="25">
        <f t="shared" si="107"/>
        <v>1</v>
      </c>
      <c r="JB15" s="25">
        <f t="shared" si="107"/>
        <v>1</v>
      </c>
      <c r="JC15" s="25">
        <f t="shared" si="107"/>
        <v>1</v>
      </c>
      <c r="JD15" s="25">
        <f t="shared" si="107"/>
        <v>1</v>
      </c>
      <c r="JE15" s="25">
        <f t="shared" ref="JE15:LP15" si="108">IF(JE9="",0,IF(JE14&lt;&gt;JE9,1,0))</f>
        <v>1</v>
      </c>
      <c r="JF15" s="25">
        <f t="shared" si="108"/>
        <v>1</v>
      </c>
      <c r="JG15" s="25">
        <f t="shared" si="108"/>
        <v>1</v>
      </c>
      <c r="JH15" s="25">
        <f t="shared" si="108"/>
        <v>1</v>
      </c>
      <c r="JI15" s="25">
        <f t="shared" si="108"/>
        <v>1</v>
      </c>
      <c r="JJ15" s="25">
        <f t="shared" si="108"/>
        <v>1</v>
      </c>
      <c r="JK15" s="25">
        <f t="shared" si="108"/>
        <v>1</v>
      </c>
      <c r="JL15" s="25">
        <f t="shared" si="108"/>
        <v>1</v>
      </c>
      <c r="JM15" s="25">
        <f t="shared" si="108"/>
        <v>1</v>
      </c>
      <c r="JN15" s="25">
        <f t="shared" si="108"/>
        <v>1</v>
      </c>
      <c r="JO15" s="25">
        <f t="shared" si="108"/>
        <v>1</v>
      </c>
      <c r="JP15" s="25">
        <f t="shared" si="108"/>
        <v>1</v>
      </c>
      <c r="JQ15" s="25">
        <f t="shared" si="108"/>
        <v>1</v>
      </c>
      <c r="JR15" s="25">
        <f t="shared" si="108"/>
        <v>1</v>
      </c>
      <c r="JS15" s="25">
        <f t="shared" si="108"/>
        <v>1</v>
      </c>
      <c r="JT15" s="25">
        <f t="shared" si="108"/>
        <v>1</v>
      </c>
      <c r="JU15" s="25">
        <f t="shared" si="108"/>
        <v>1</v>
      </c>
      <c r="JV15" s="25">
        <f t="shared" si="108"/>
        <v>1</v>
      </c>
      <c r="JW15" s="25">
        <f t="shared" si="108"/>
        <v>1</v>
      </c>
      <c r="JX15" s="25">
        <f t="shared" si="108"/>
        <v>1</v>
      </c>
      <c r="JY15" s="25">
        <f t="shared" si="108"/>
        <v>1</v>
      </c>
      <c r="JZ15" s="25">
        <f t="shared" si="108"/>
        <v>1</v>
      </c>
      <c r="KA15" s="25">
        <f t="shared" si="108"/>
        <v>1</v>
      </c>
      <c r="KB15" s="25">
        <f t="shared" si="108"/>
        <v>1</v>
      </c>
      <c r="KC15" s="25">
        <f t="shared" si="108"/>
        <v>1</v>
      </c>
      <c r="KD15" s="25">
        <f t="shared" si="108"/>
        <v>1</v>
      </c>
      <c r="KE15" s="25">
        <f t="shared" si="108"/>
        <v>1</v>
      </c>
      <c r="KF15" s="25">
        <f t="shared" si="108"/>
        <v>1</v>
      </c>
      <c r="KG15" s="25">
        <f t="shared" si="108"/>
        <v>1</v>
      </c>
      <c r="KH15" s="25">
        <f t="shared" si="108"/>
        <v>1</v>
      </c>
      <c r="KI15" s="25">
        <f t="shared" si="108"/>
        <v>1</v>
      </c>
      <c r="KJ15" s="25">
        <f t="shared" si="108"/>
        <v>1</v>
      </c>
      <c r="KK15" s="25">
        <f t="shared" si="108"/>
        <v>1</v>
      </c>
      <c r="KL15" s="25">
        <f t="shared" si="108"/>
        <v>1</v>
      </c>
      <c r="KM15" s="25">
        <f t="shared" si="108"/>
        <v>1</v>
      </c>
      <c r="KN15" s="25">
        <f t="shared" si="108"/>
        <v>1</v>
      </c>
      <c r="KO15" s="25">
        <f t="shared" si="108"/>
        <v>1</v>
      </c>
      <c r="KP15" s="25">
        <f t="shared" si="108"/>
        <v>1</v>
      </c>
      <c r="KQ15" s="25">
        <f t="shared" si="108"/>
        <v>1</v>
      </c>
      <c r="KR15" s="25">
        <f t="shared" si="108"/>
        <v>1</v>
      </c>
      <c r="KS15" s="25">
        <f t="shared" si="108"/>
        <v>1</v>
      </c>
      <c r="KT15" s="25">
        <f t="shared" si="108"/>
        <v>1</v>
      </c>
      <c r="KU15" s="25">
        <f t="shared" si="108"/>
        <v>1</v>
      </c>
      <c r="KV15" s="25">
        <f t="shared" si="108"/>
        <v>1</v>
      </c>
      <c r="KW15" s="25">
        <f t="shared" si="108"/>
        <v>1</v>
      </c>
      <c r="KX15" s="25">
        <f t="shared" si="108"/>
        <v>1</v>
      </c>
      <c r="KY15" s="25">
        <f t="shared" si="108"/>
        <v>1</v>
      </c>
      <c r="KZ15" s="25">
        <f t="shared" si="108"/>
        <v>1</v>
      </c>
      <c r="LA15" s="25">
        <f t="shared" si="108"/>
        <v>1</v>
      </c>
      <c r="LB15" s="25">
        <f t="shared" si="108"/>
        <v>1</v>
      </c>
      <c r="LC15" s="25">
        <f t="shared" si="108"/>
        <v>1</v>
      </c>
      <c r="LD15" s="25">
        <f t="shared" si="108"/>
        <v>1</v>
      </c>
      <c r="LE15" s="25">
        <f t="shared" si="108"/>
        <v>1</v>
      </c>
      <c r="LF15" s="25">
        <f t="shared" si="108"/>
        <v>1</v>
      </c>
      <c r="LG15" s="25">
        <f t="shared" si="108"/>
        <v>1</v>
      </c>
      <c r="LH15" s="25">
        <f t="shared" si="108"/>
        <v>1</v>
      </c>
      <c r="LI15" s="25">
        <f t="shared" si="108"/>
        <v>1</v>
      </c>
      <c r="LJ15" s="25">
        <f t="shared" si="108"/>
        <v>1</v>
      </c>
      <c r="LK15" s="25">
        <f t="shared" si="108"/>
        <v>1</v>
      </c>
      <c r="LL15" s="25">
        <f t="shared" si="108"/>
        <v>1</v>
      </c>
      <c r="LM15" s="25">
        <f t="shared" si="108"/>
        <v>1</v>
      </c>
      <c r="LN15" s="25">
        <f t="shared" si="108"/>
        <v>1</v>
      </c>
      <c r="LO15" s="25">
        <f t="shared" si="108"/>
        <v>1</v>
      </c>
      <c r="LP15" s="25">
        <f t="shared" si="108"/>
        <v>1</v>
      </c>
      <c r="LQ15" s="25">
        <f t="shared" ref="LQ15:OB15" si="109">IF(LQ9="",0,IF(LQ14&lt;&gt;LQ9,1,0))</f>
        <v>1</v>
      </c>
      <c r="LR15" s="25">
        <f t="shared" si="109"/>
        <v>1</v>
      </c>
      <c r="LS15" s="25">
        <f t="shared" si="109"/>
        <v>1</v>
      </c>
      <c r="LT15" s="25">
        <f t="shared" si="109"/>
        <v>1</v>
      </c>
      <c r="LU15" s="25">
        <f t="shared" si="109"/>
        <v>1</v>
      </c>
      <c r="LV15" s="25">
        <f t="shared" si="109"/>
        <v>1</v>
      </c>
      <c r="LW15" s="25">
        <f t="shared" si="109"/>
        <v>1</v>
      </c>
      <c r="LX15" s="25">
        <f t="shared" si="109"/>
        <v>1</v>
      </c>
      <c r="LY15" s="25">
        <f t="shared" si="109"/>
        <v>1</v>
      </c>
      <c r="LZ15" s="25">
        <f t="shared" si="109"/>
        <v>1</v>
      </c>
      <c r="MA15" s="25">
        <f t="shared" si="109"/>
        <v>1</v>
      </c>
      <c r="MB15" s="25">
        <f t="shared" si="109"/>
        <v>1</v>
      </c>
      <c r="MC15" s="25">
        <f t="shared" si="109"/>
        <v>1</v>
      </c>
      <c r="MD15" s="25">
        <f t="shared" si="109"/>
        <v>1</v>
      </c>
      <c r="ME15" s="25">
        <f t="shared" si="109"/>
        <v>1</v>
      </c>
      <c r="MF15" s="25">
        <f t="shared" si="109"/>
        <v>1</v>
      </c>
      <c r="MG15" s="25">
        <f t="shared" si="109"/>
        <v>1</v>
      </c>
      <c r="MH15" s="25">
        <f t="shared" si="109"/>
        <v>1</v>
      </c>
      <c r="MI15" s="25">
        <f t="shared" si="109"/>
        <v>1</v>
      </c>
      <c r="MJ15" s="25">
        <f t="shared" si="109"/>
        <v>1</v>
      </c>
      <c r="MK15" s="25">
        <f t="shared" si="109"/>
        <v>1</v>
      </c>
      <c r="ML15" s="25">
        <f t="shared" si="109"/>
        <v>1</v>
      </c>
      <c r="MM15" s="25">
        <f t="shared" si="109"/>
        <v>1</v>
      </c>
      <c r="MN15" s="25">
        <f t="shared" si="109"/>
        <v>1</v>
      </c>
      <c r="MO15" s="25">
        <f t="shared" si="109"/>
        <v>1</v>
      </c>
      <c r="MP15" s="25">
        <f t="shared" si="109"/>
        <v>1</v>
      </c>
      <c r="MQ15" s="25">
        <f t="shared" si="109"/>
        <v>1</v>
      </c>
      <c r="MR15" s="25">
        <f t="shared" si="109"/>
        <v>1</v>
      </c>
      <c r="MS15" s="25">
        <f t="shared" si="109"/>
        <v>1</v>
      </c>
      <c r="MT15" s="25">
        <f t="shared" si="109"/>
        <v>1</v>
      </c>
      <c r="MU15" s="25">
        <f t="shared" si="109"/>
        <v>1</v>
      </c>
      <c r="MV15" s="25">
        <f t="shared" si="109"/>
        <v>1</v>
      </c>
      <c r="MW15" s="25">
        <f t="shared" si="109"/>
        <v>1</v>
      </c>
      <c r="MX15" s="25">
        <f t="shared" si="109"/>
        <v>1</v>
      </c>
      <c r="MY15" s="25">
        <f t="shared" si="109"/>
        <v>1</v>
      </c>
      <c r="MZ15" s="25">
        <f t="shared" si="109"/>
        <v>1</v>
      </c>
      <c r="NA15" s="25">
        <f t="shared" si="109"/>
        <v>1</v>
      </c>
      <c r="NB15" s="25">
        <f t="shared" si="109"/>
        <v>1</v>
      </c>
      <c r="NC15" s="25">
        <f t="shared" si="109"/>
        <v>1</v>
      </c>
      <c r="ND15" s="25">
        <f t="shared" si="109"/>
        <v>1</v>
      </c>
      <c r="NE15" s="25">
        <f t="shared" si="109"/>
        <v>1</v>
      </c>
      <c r="NF15" s="25">
        <f t="shared" si="109"/>
        <v>1</v>
      </c>
      <c r="NG15" s="25">
        <f t="shared" si="109"/>
        <v>1</v>
      </c>
      <c r="NH15" s="25">
        <f t="shared" si="109"/>
        <v>1</v>
      </c>
      <c r="NI15" s="25">
        <f t="shared" si="109"/>
        <v>1</v>
      </c>
      <c r="NJ15" s="25">
        <f t="shared" si="109"/>
        <v>1</v>
      </c>
      <c r="NK15" s="25">
        <f t="shared" si="109"/>
        <v>1</v>
      </c>
      <c r="NL15" s="25">
        <f t="shared" si="109"/>
        <v>1</v>
      </c>
      <c r="NM15" s="25">
        <f t="shared" si="109"/>
        <v>1</v>
      </c>
      <c r="NN15" s="25">
        <f t="shared" si="109"/>
        <v>1</v>
      </c>
      <c r="NO15" s="25">
        <f t="shared" si="109"/>
        <v>1</v>
      </c>
      <c r="NP15" s="25">
        <f t="shared" si="109"/>
        <v>1</v>
      </c>
      <c r="NQ15" s="25">
        <f t="shared" si="109"/>
        <v>1</v>
      </c>
      <c r="NR15" s="25">
        <f t="shared" si="109"/>
        <v>1</v>
      </c>
      <c r="NS15" s="25">
        <f t="shared" si="109"/>
        <v>1</v>
      </c>
      <c r="NT15" s="25">
        <f t="shared" si="109"/>
        <v>1</v>
      </c>
      <c r="NU15" s="25">
        <f t="shared" si="109"/>
        <v>1</v>
      </c>
      <c r="NV15" s="25">
        <f t="shared" si="109"/>
        <v>1</v>
      </c>
      <c r="NW15" s="25">
        <f t="shared" si="109"/>
        <v>1</v>
      </c>
      <c r="NX15" s="25">
        <f t="shared" si="109"/>
        <v>1</v>
      </c>
      <c r="NY15" s="25">
        <f t="shared" si="109"/>
        <v>1</v>
      </c>
      <c r="NZ15" s="25">
        <f t="shared" si="109"/>
        <v>1</v>
      </c>
      <c r="OA15" s="25">
        <f t="shared" si="109"/>
        <v>1</v>
      </c>
      <c r="OB15" s="25">
        <f t="shared" si="109"/>
        <v>1</v>
      </c>
      <c r="OC15" s="25">
        <f t="shared" ref="OC15:QN15" si="110">IF(OC9="",0,IF(OC14&lt;&gt;OC9,1,0))</f>
        <v>1</v>
      </c>
      <c r="OD15" s="25">
        <f t="shared" si="110"/>
        <v>1</v>
      </c>
      <c r="OE15" s="25">
        <f t="shared" si="110"/>
        <v>1</v>
      </c>
      <c r="OF15" s="25">
        <f t="shared" si="110"/>
        <v>1</v>
      </c>
      <c r="OG15" s="25">
        <f t="shared" si="110"/>
        <v>1</v>
      </c>
      <c r="OH15" s="25">
        <f t="shared" si="110"/>
        <v>1</v>
      </c>
      <c r="OI15" s="25">
        <f t="shared" si="110"/>
        <v>1</v>
      </c>
      <c r="OJ15" s="25">
        <f t="shared" si="110"/>
        <v>1</v>
      </c>
      <c r="OK15" s="25">
        <f t="shared" si="110"/>
        <v>1</v>
      </c>
      <c r="OL15" s="25">
        <f t="shared" si="110"/>
        <v>1</v>
      </c>
      <c r="OM15" s="25">
        <f t="shared" si="110"/>
        <v>1</v>
      </c>
      <c r="ON15" s="25">
        <f t="shared" si="110"/>
        <v>1</v>
      </c>
      <c r="OO15" s="25">
        <f t="shared" si="110"/>
        <v>1</v>
      </c>
      <c r="OP15" s="25">
        <f t="shared" si="110"/>
        <v>1</v>
      </c>
      <c r="OQ15" s="25">
        <f t="shared" si="110"/>
        <v>1</v>
      </c>
      <c r="OR15" s="25">
        <f t="shared" si="110"/>
        <v>1</v>
      </c>
      <c r="OS15" s="25">
        <f t="shared" si="110"/>
        <v>1</v>
      </c>
      <c r="OT15" s="25">
        <f t="shared" si="110"/>
        <v>1</v>
      </c>
      <c r="OU15" s="25">
        <f t="shared" si="110"/>
        <v>1</v>
      </c>
      <c r="OV15" s="25">
        <f t="shared" si="110"/>
        <v>1</v>
      </c>
      <c r="OW15" s="25">
        <f t="shared" si="110"/>
        <v>1</v>
      </c>
      <c r="OX15" s="25">
        <f t="shared" si="110"/>
        <v>1</v>
      </c>
      <c r="OY15" s="25">
        <f t="shared" si="110"/>
        <v>1</v>
      </c>
      <c r="OZ15" s="25">
        <f t="shared" si="110"/>
        <v>1</v>
      </c>
      <c r="PA15" s="25">
        <f t="shared" si="110"/>
        <v>1</v>
      </c>
      <c r="PB15" s="25">
        <f t="shared" si="110"/>
        <v>1</v>
      </c>
      <c r="PC15" s="25">
        <f t="shared" si="110"/>
        <v>1</v>
      </c>
      <c r="PD15" s="25">
        <f t="shared" si="110"/>
        <v>1</v>
      </c>
      <c r="PE15" s="25">
        <f t="shared" si="110"/>
        <v>1</v>
      </c>
      <c r="PF15" s="25">
        <f t="shared" si="110"/>
        <v>1</v>
      </c>
      <c r="PG15" s="25">
        <f t="shared" si="110"/>
        <v>1</v>
      </c>
      <c r="PH15" s="25">
        <f t="shared" si="110"/>
        <v>1</v>
      </c>
      <c r="PI15" s="25">
        <f t="shared" si="110"/>
        <v>1</v>
      </c>
      <c r="PJ15" s="25">
        <f t="shared" si="110"/>
        <v>1</v>
      </c>
      <c r="PK15" s="25">
        <f t="shared" si="110"/>
        <v>1</v>
      </c>
      <c r="PL15" s="25">
        <f t="shared" si="110"/>
        <v>1</v>
      </c>
      <c r="PM15" s="25">
        <f t="shared" si="110"/>
        <v>1</v>
      </c>
      <c r="PN15" s="25">
        <f t="shared" si="110"/>
        <v>1</v>
      </c>
      <c r="PO15" s="25">
        <f t="shared" si="110"/>
        <v>1</v>
      </c>
      <c r="PP15" s="25">
        <f t="shared" si="110"/>
        <v>1</v>
      </c>
      <c r="PQ15" s="25">
        <f t="shared" si="110"/>
        <v>1</v>
      </c>
      <c r="PR15" s="25">
        <f t="shared" si="110"/>
        <v>1</v>
      </c>
      <c r="PS15" s="25">
        <f t="shared" si="110"/>
        <v>1</v>
      </c>
      <c r="PT15" s="25">
        <f t="shared" si="110"/>
        <v>1</v>
      </c>
      <c r="PU15" s="25">
        <f t="shared" si="110"/>
        <v>1</v>
      </c>
      <c r="PV15" s="25">
        <f t="shared" si="110"/>
        <v>1</v>
      </c>
      <c r="PW15" s="25">
        <f t="shared" si="110"/>
        <v>1</v>
      </c>
      <c r="PX15" s="25">
        <f t="shared" si="110"/>
        <v>1</v>
      </c>
      <c r="PY15" s="25">
        <f t="shared" si="110"/>
        <v>1</v>
      </c>
      <c r="PZ15" s="25">
        <f t="shared" si="110"/>
        <v>1</v>
      </c>
      <c r="QA15" s="25">
        <f t="shared" si="110"/>
        <v>1</v>
      </c>
      <c r="QB15" s="25">
        <f t="shared" si="110"/>
        <v>1</v>
      </c>
      <c r="QC15" s="25">
        <f t="shared" si="110"/>
        <v>1</v>
      </c>
      <c r="QD15" s="25">
        <f t="shared" si="110"/>
        <v>1</v>
      </c>
      <c r="QE15" s="25">
        <f t="shared" si="110"/>
        <v>1</v>
      </c>
      <c r="QF15" s="25">
        <f t="shared" si="110"/>
        <v>1</v>
      </c>
      <c r="QG15" s="25">
        <f t="shared" si="110"/>
        <v>1</v>
      </c>
      <c r="QH15" s="25">
        <f t="shared" si="110"/>
        <v>1</v>
      </c>
      <c r="QI15" s="25">
        <f t="shared" si="110"/>
        <v>1</v>
      </c>
      <c r="QJ15" s="25">
        <f t="shared" si="110"/>
        <v>1</v>
      </c>
      <c r="QK15" s="25">
        <f t="shared" si="110"/>
        <v>1</v>
      </c>
      <c r="QL15" s="25">
        <f t="shared" si="110"/>
        <v>1</v>
      </c>
      <c r="QM15" s="25">
        <f t="shared" si="110"/>
        <v>1</v>
      </c>
      <c r="QN15" s="25">
        <f t="shared" si="110"/>
        <v>1</v>
      </c>
      <c r="QO15" s="25">
        <f t="shared" ref="QO15:SZ15" si="111">IF(QO9="",0,IF(QO14&lt;&gt;QO9,1,0))</f>
        <v>1</v>
      </c>
      <c r="QP15" s="25">
        <f t="shared" si="111"/>
        <v>1</v>
      </c>
      <c r="QQ15" s="25">
        <f t="shared" si="111"/>
        <v>1</v>
      </c>
      <c r="QR15" s="25">
        <f t="shared" si="111"/>
        <v>1</v>
      </c>
      <c r="QS15" s="25">
        <f t="shared" si="111"/>
        <v>1</v>
      </c>
      <c r="QT15" s="25">
        <f t="shared" si="111"/>
        <v>1</v>
      </c>
      <c r="QU15" s="25">
        <f t="shared" si="111"/>
        <v>1</v>
      </c>
      <c r="QV15" s="25">
        <f t="shared" si="111"/>
        <v>1</v>
      </c>
      <c r="QW15" s="25">
        <f t="shared" si="111"/>
        <v>1</v>
      </c>
      <c r="QX15" s="25">
        <f t="shared" si="111"/>
        <v>1</v>
      </c>
      <c r="QY15" s="25">
        <f t="shared" si="111"/>
        <v>1</v>
      </c>
      <c r="QZ15" s="25">
        <f t="shared" si="111"/>
        <v>1</v>
      </c>
      <c r="RA15" s="25">
        <f t="shared" si="111"/>
        <v>1</v>
      </c>
      <c r="RB15" s="25">
        <f t="shared" si="111"/>
        <v>1</v>
      </c>
      <c r="RC15" s="25">
        <f t="shared" si="111"/>
        <v>1</v>
      </c>
      <c r="RD15" s="25">
        <f t="shared" si="111"/>
        <v>1</v>
      </c>
      <c r="RE15" s="25">
        <f t="shared" si="111"/>
        <v>1</v>
      </c>
      <c r="RF15" s="25">
        <f t="shared" si="111"/>
        <v>1</v>
      </c>
      <c r="RG15" s="25">
        <f t="shared" si="111"/>
        <v>1</v>
      </c>
      <c r="RH15" s="25">
        <f t="shared" si="111"/>
        <v>1</v>
      </c>
      <c r="RI15" s="25">
        <f t="shared" si="111"/>
        <v>1</v>
      </c>
      <c r="RJ15" s="25">
        <f t="shared" si="111"/>
        <v>1</v>
      </c>
      <c r="RK15" s="25">
        <f t="shared" si="111"/>
        <v>1</v>
      </c>
      <c r="RL15" s="25">
        <f t="shared" si="111"/>
        <v>1</v>
      </c>
      <c r="RM15" s="25">
        <f t="shared" si="111"/>
        <v>1</v>
      </c>
      <c r="RN15" s="25">
        <f t="shared" si="111"/>
        <v>1</v>
      </c>
      <c r="RO15" s="25">
        <f t="shared" si="111"/>
        <v>1</v>
      </c>
      <c r="RP15" s="25">
        <f t="shared" si="111"/>
        <v>1</v>
      </c>
      <c r="RQ15" s="25">
        <f t="shared" si="111"/>
        <v>1</v>
      </c>
      <c r="RR15" s="25">
        <f t="shared" si="111"/>
        <v>1</v>
      </c>
      <c r="RS15" s="25">
        <f t="shared" si="111"/>
        <v>1</v>
      </c>
      <c r="RT15" s="25">
        <f t="shared" si="111"/>
        <v>0</v>
      </c>
      <c r="RU15" s="25">
        <f t="shared" si="111"/>
        <v>0</v>
      </c>
      <c r="RV15" s="25">
        <f t="shared" si="111"/>
        <v>0</v>
      </c>
      <c r="RW15" s="25">
        <f t="shared" si="111"/>
        <v>0</v>
      </c>
      <c r="RX15" s="25">
        <f t="shared" si="111"/>
        <v>0</v>
      </c>
      <c r="RY15" s="25">
        <f t="shared" si="111"/>
        <v>0</v>
      </c>
      <c r="RZ15" s="25">
        <f t="shared" si="111"/>
        <v>0</v>
      </c>
      <c r="SA15" s="25">
        <f t="shared" si="111"/>
        <v>0</v>
      </c>
      <c r="SB15" s="25">
        <f t="shared" si="111"/>
        <v>0</v>
      </c>
      <c r="SC15" s="25">
        <f t="shared" si="111"/>
        <v>0</v>
      </c>
      <c r="SD15" s="25">
        <f t="shared" si="111"/>
        <v>0</v>
      </c>
      <c r="SE15" s="25">
        <f t="shared" si="111"/>
        <v>0</v>
      </c>
      <c r="SF15" s="25">
        <f t="shared" si="111"/>
        <v>0</v>
      </c>
      <c r="SG15" s="25">
        <f t="shared" si="111"/>
        <v>0</v>
      </c>
      <c r="SH15" s="25">
        <f t="shared" si="111"/>
        <v>0</v>
      </c>
      <c r="SI15" s="25">
        <f t="shared" si="111"/>
        <v>0</v>
      </c>
      <c r="SJ15" s="25">
        <f t="shared" si="111"/>
        <v>0</v>
      </c>
      <c r="SK15" s="25">
        <f t="shared" si="111"/>
        <v>0</v>
      </c>
      <c r="SL15" s="25">
        <f t="shared" si="111"/>
        <v>0</v>
      </c>
      <c r="SM15" s="25">
        <f t="shared" si="111"/>
        <v>0</v>
      </c>
      <c r="SN15" s="25">
        <f t="shared" si="111"/>
        <v>0</v>
      </c>
      <c r="SO15" s="25">
        <f t="shared" si="111"/>
        <v>0</v>
      </c>
      <c r="SP15" s="25">
        <f t="shared" si="111"/>
        <v>0</v>
      </c>
      <c r="SQ15" s="25">
        <f t="shared" si="111"/>
        <v>0</v>
      </c>
      <c r="SR15" s="25">
        <f t="shared" si="111"/>
        <v>0</v>
      </c>
      <c r="SS15" s="25">
        <f t="shared" si="111"/>
        <v>0</v>
      </c>
      <c r="ST15" s="25">
        <f t="shared" si="111"/>
        <v>0</v>
      </c>
      <c r="SU15" s="25">
        <f t="shared" si="111"/>
        <v>0</v>
      </c>
      <c r="SV15" s="25">
        <f t="shared" si="111"/>
        <v>0</v>
      </c>
      <c r="SW15" s="25">
        <f t="shared" si="111"/>
        <v>0</v>
      </c>
      <c r="SX15" s="25">
        <f t="shared" si="111"/>
        <v>0</v>
      </c>
      <c r="SY15" s="25">
        <f t="shared" si="111"/>
        <v>0</v>
      </c>
      <c r="SZ15" s="25">
        <f t="shared" si="111"/>
        <v>0</v>
      </c>
      <c r="TA15" s="25">
        <f t="shared" ref="TA15:VL15" si="112">IF(TA9="",0,IF(TA14&lt;&gt;TA9,1,0))</f>
        <v>0</v>
      </c>
      <c r="TB15" s="25">
        <f t="shared" si="112"/>
        <v>0</v>
      </c>
      <c r="TC15" s="25">
        <f t="shared" si="112"/>
        <v>0</v>
      </c>
      <c r="TD15" s="25">
        <f t="shared" si="112"/>
        <v>0</v>
      </c>
      <c r="TE15" s="25">
        <f t="shared" si="112"/>
        <v>0</v>
      </c>
      <c r="TF15" s="25">
        <f t="shared" si="112"/>
        <v>0</v>
      </c>
      <c r="TG15" s="25">
        <f t="shared" si="112"/>
        <v>0</v>
      </c>
      <c r="TH15" s="25">
        <f t="shared" si="112"/>
        <v>0</v>
      </c>
      <c r="TI15" s="25">
        <f t="shared" si="112"/>
        <v>0</v>
      </c>
      <c r="TJ15" s="25">
        <f t="shared" si="112"/>
        <v>0</v>
      </c>
      <c r="TK15" s="25">
        <f t="shared" si="112"/>
        <v>0</v>
      </c>
      <c r="TL15" s="25">
        <f t="shared" si="112"/>
        <v>0</v>
      </c>
      <c r="TM15" s="25">
        <f t="shared" si="112"/>
        <v>0</v>
      </c>
      <c r="TN15" s="25">
        <f t="shared" si="112"/>
        <v>0</v>
      </c>
      <c r="TO15" s="25">
        <f t="shared" si="112"/>
        <v>0</v>
      </c>
      <c r="TP15" s="25">
        <f t="shared" si="112"/>
        <v>0</v>
      </c>
      <c r="TQ15" s="25">
        <f t="shared" si="112"/>
        <v>0</v>
      </c>
      <c r="TR15" s="25">
        <f t="shared" si="112"/>
        <v>0</v>
      </c>
      <c r="TS15" s="25">
        <f t="shared" si="112"/>
        <v>0</v>
      </c>
      <c r="TT15" s="25">
        <f t="shared" si="112"/>
        <v>0</v>
      </c>
      <c r="TU15" s="25">
        <f t="shared" si="112"/>
        <v>0</v>
      </c>
      <c r="TV15" s="25">
        <f t="shared" si="112"/>
        <v>0</v>
      </c>
      <c r="TW15" s="25">
        <f t="shared" si="112"/>
        <v>0</v>
      </c>
      <c r="TX15" s="25">
        <f t="shared" si="112"/>
        <v>0</v>
      </c>
      <c r="TY15" s="25">
        <f t="shared" si="112"/>
        <v>0</v>
      </c>
      <c r="TZ15" s="25">
        <f t="shared" si="112"/>
        <v>0</v>
      </c>
      <c r="UA15" s="25">
        <f t="shared" si="112"/>
        <v>0</v>
      </c>
      <c r="UB15" s="25">
        <f t="shared" si="112"/>
        <v>0</v>
      </c>
      <c r="UC15" s="25">
        <f t="shared" si="112"/>
        <v>0</v>
      </c>
      <c r="UD15" s="25">
        <f t="shared" si="112"/>
        <v>0</v>
      </c>
      <c r="UE15" s="25">
        <f t="shared" si="112"/>
        <v>0</v>
      </c>
      <c r="UF15" s="25">
        <f t="shared" si="112"/>
        <v>0</v>
      </c>
      <c r="UG15" s="25">
        <f t="shared" si="112"/>
        <v>0</v>
      </c>
      <c r="UH15" s="25">
        <f t="shared" si="112"/>
        <v>0</v>
      </c>
      <c r="UI15" s="25">
        <f t="shared" si="112"/>
        <v>0</v>
      </c>
      <c r="UJ15" s="25">
        <f t="shared" si="112"/>
        <v>0</v>
      </c>
      <c r="UK15" s="25">
        <f t="shared" si="112"/>
        <v>0</v>
      </c>
      <c r="UL15" s="25">
        <f t="shared" si="112"/>
        <v>0</v>
      </c>
      <c r="UM15" s="25">
        <f t="shared" si="112"/>
        <v>0</v>
      </c>
      <c r="UN15" s="25">
        <f t="shared" si="112"/>
        <v>0</v>
      </c>
      <c r="UO15" s="25">
        <f t="shared" si="112"/>
        <v>0</v>
      </c>
      <c r="UP15" s="25">
        <f t="shared" si="112"/>
        <v>0</v>
      </c>
      <c r="UQ15" s="25">
        <f t="shared" si="112"/>
        <v>0</v>
      </c>
      <c r="UR15" s="25">
        <f t="shared" si="112"/>
        <v>0</v>
      </c>
      <c r="US15" s="25">
        <f t="shared" si="112"/>
        <v>0</v>
      </c>
      <c r="UT15" s="25">
        <f t="shared" si="112"/>
        <v>0</v>
      </c>
      <c r="UU15" s="25">
        <f t="shared" si="112"/>
        <v>0</v>
      </c>
      <c r="UV15" s="25">
        <f t="shared" si="112"/>
        <v>0</v>
      </c>
      <c r="UW15" s="25">
        <f t="shared" si="112"/>
        <v>0</v>
      </c>
      <c r="UX15" s="25">
        <f t="shared" si="112"/>
        <v>0</v>
      </c>
      <c r="UY15" s="25">
        <f t="shared" si="112"/>
        <v>0</v>
      </c>
      <c r="UZ15" s="25">
        <f t="shared" si="112"/>
        <v>0</v>
      </c>
      <c r="VA15" s="25">
        <f t="shared" si="112"/>
        <v>0</v>
      </c>
      <c r="VB15" s="25">
        <f t="shared" si="112"/>
        <v>0</v>
      </c>
      <c r="VC15" s="25">
        <f t="shared" si="112"/>
        <v>0</v>
      </c>
      <c r="VD15" s="25">
        <f t="shared" si="112"/>
        <v>0</v>
      </c>
      <c r="VE15" s="25">
        <f t="shared" si="112"/>
        <v>0</v>
      </c>
      <c r="VF15" s="25">
        <f t="shared" si="112"/>
        <v>0</v>
      </c>
      <c r="VG15" s="25">
        <f t="shared" si="112"/>
        <v>0</v>
      </c>
      <c r="VH15" s="25">
        <f t="shared" si="112"/>
        <v>0</v>
      </c>
      <c r="VI15" s="25">
        <f t="shared" si="112"/>
        <v>0</v>
      </c>
      <c r="VJ15" s="25">
        <f t="shared" si="112"/>
        <v>0</v>
      </c>
      <c r="VK15" s="25">
        <f t="shared" si="112"/>
        <v>0</v>
      </c>
      <c r="VL15" s="25">
        <f t="shared" si="112"/>
        <v>0</v>
      </c>
      <c r="VM15" s="25">
        <f t="shared" ref="VM15:XX15" si="113">IF(VM9="",0,IF(VM14&lt;&gt;VM9,1,0))</f>
        <v>0</v>
      </c>
      <c r="VN15" s="25">
        <f t="shared" si="113"/>
        <v>0</v>
      </c>
      <c r="VO15" s="25">
        <f t="shared" si="113"/>
        <v>0</v>
      </c>
      <c r="VP15" s="25">
        <f t="shared" si="113"/>
        <v>0</v>
      </c>
      <c r="VQ15" s="25">
        <f t="shared" si="113"/>
        <v>0</v>
      </c>
      <c r="VR15" s="25">
        <f t="shared" si="113"/>
        <v>0</v>
      </c>
      <c r="VS15" s="25">
        <f t="shared" si="113"/>
        <v>0</v>
      </c>
      <c r="VT15" s="25">
        <f t="shared" si="113"/>
        <v>0</v>
      </c>
      <c r="VU15" s="25">
        <f t="shared" si="113"/>
        <v>0</v>
      </c>
      <c r="VV15" s="25">
        <f t="shared" si="113"/>
        <v>0</v>
      </c>
      <c r="VW15" s="25">
        <f t="shared" si="113"/>
        <v>0</v>
      </c>
      <c r="VX15" s="25">
        <f t="shared" si="113"/>
        <v>0</v>
      </c>
      <c r="VY15" s="25">
        <f t="shared" si="113"/>
        <v>0</v>
      </c>
      <c r="VZ15" s="25">
        <f t="shared" si="113"/>
        <v>0</v>
      </c>
      <c r="WA15" s="25">
        <f t="shared" si="113"/>
        <v>0</v>
      </c>
      <c r="WB15" s="25">
        <f t="shared" si="113"/>
        <v>0</v>
      </c>
      <c r="WC15" s="25">
        <f t="shared" si="113"/>
        <v>0</v>
      </c>
      <c r="WD15" s="25">
        <f t="shared" si="113"/>
        <v>0</v>
      </c>
      <c r="WE15" s="25">
        <f t="shared" si="113"/>
        <v>0</v>
      </c>
      <c r="WF15" s="25">
        <f t="shared" si="113"/>
        <v>0</v>
      </c>
      <c r="WG15" s="25">
        <f t="shared" si="113"/>
        <v>0</v>
      </c>
      <c r="WH15" s="25">
        <f t="shared" si="113"/>
        <v>0</v>
      </c>
      <c r="WI15" s="25">
        <f t="shared" si="113"/>
        <v>0</v>
      </c>
      <c r="WJ15" s="25">
        <f t="shared" si="113"/>
        <v>0</v>
      </c>
      <c r="WK15" s="25">
        <f t="shared" si="113"/>
        <v>0</v>
      </c>
      <c r="WL15" s="25">
        <f t="shared" si="113"/>
        <v>0</v>
      </c>
      <c r="WM15" s="25">
        <f t="shared" si="113"/>
        <v>0</v>
      </c>
      <c r="WN15" s="25">
        <f t="shared" si="113"/>
        <v>0</v>
      </c>
      <c r="WO15" s="25">
        <f t="shared" si="113"/>
        <v>0</v>
      </c>
      <c r="WP15" s="25">
        <f t="shared" si="113"/>
        <v>0</v>
      </c>
      <c r="WQ15" s="25">
        <f t="shared" si="113"/>
        <v>0</v>
      </c>
      <c r="WR15" s="25">
        <f t="shared" si="113"/>
        <v>0</v>
      </c>
      <c r="WS15" s="25">
        <f t="shared" si="113"/>
        <v>0</v>
      </c>
      <c r="WT15" s="25">
        <f t="shared" si="113"/>
        <v>0</v>
      </c>
      <c r="WU15" s="25">
        <f t="shared" si="113"/>
        <v>0</v>
      </c>
      <c r="WV15" s="25">
        <f t="shared" si="113"/>
        <v>0</v>
      </c>
      <c r="WW15" s="25">
        <f t="shared" si="113"/>
        <v>0</v>
      </c>
      <c r="WX15" s="25">
        <f t="shared" si="113"/>
        <v>0</v>
      </c>
      <c r="WY15" s="25">
        <f t="shared" si="113"/>
        <v>0</v>
      </c>
      <c r="WZ15" s="25">
        <f t="shared" si="113"/>
        <v>0</v>
      </c>
      <c r="XA15" s="25">
        <f t="shared" si="113"/>
        <v>0</v>
      </c>
      <c r="XB15" s="25">
        <f t="shared" si="113"/>
        <v>0</v>
      </c>
      <c r="XC15" s="25">
        <f t="shared" si="113"/>
        <v>0</v>
      </c>
      <c r="XD15" s="25">
        <f t="shared" si="113"/>
        <v>0</v>
      </c>
      <c r="XE15" s="25">
        <f t="shared" si="113"/>
        <v>0</v>
      </c>
      <c r="XF15" s="25">
        <f t="shared" si="113"/>
        <v>0</v>
      </c>
      <c r="XG15" s="25">
        <f t="shared" si="113"/>
        <v>0</v>
      </c>
      <c r="XH15" s="25">
        <f t="shared" si="113"/>
        <v>0</v>
      </c>
      <c r="XI15" s="25">
        <f t="shared" si="113"/>
        <v>0</v>
      </c>
      <c r="XJ15" s="25">
        <f t="shared" si="113"/>
        <v>0</v>
      </c>
      <c r="XK15" s="25">
        <f t="shared" si="113"/>
        <v>0</v>
      </c>
      <c r="XL15" s="25">
        <f t="shared" si="113"/>
        <v>0</v>
      </c>
      <c r="XM15" s="25">
        <f t="shared" si="113"/>
        <v>0</v>
      </c>
      <c r="XN15" s="25">
        <f t="shared" si="113"/>
        <v>0</v>
      </c>
      <c r="XO15" s="25">
        <f t="shared" si="113"/>
        <v>0</v>
      </c>
      <c r="XP15" s="25">
        <f t="shared" si="113"/>
        <v>0</v>
      </c>
      <c r="XQ15" s="25">
        <f t="shared" si="113"/>
        <v>0</v>
      </c>
      <c r="XR15" s="25">
        <f t="shared" si="113"/>
        <v>0</v>
      </c>
      <c r="XS15" s="25">
        <f t="shared" si="113"/>
        <v>0</v>
      </c>
      <c r="XT15" s="25">
        <f t="shared" si="113"/>
        <v>0</v>
      </c>
      <c r="XU15" s="25">
        <f t="shared" si="113"/>
        <v>0</v>
      </c>
      <c r="XV15" s="25">
        <f t="shared" si="113"/>
        <v>0</v>
      </c>
      <c r="XW15" s="25">
        <f t="shared" si="113"/>
        <v>0</v>
      </c>
      <c r="XX15" s="25">
        <f t="shared" si="113"/>
        <v>0</v>
      </c>
      <c r="XY15" s="25">
        <f t="shared" ref="XY15:AAJ15" si="114">IF(XY9="",0,IF(XY14&lt;&gt;XY9,1,0))</f>
        <v>0</v>
      </c>
      <c r="XZ15" s="25">
        <f t="shared" si="114"/>
        <v>0</v>
      </c>
      <c r="YA15" s="25">
        <f t="shared" si="114"/>
        <v>0</v>
      </c>
      <c r="YB15" s="25">
        <f t="shared" si="114"/>
        <v>0</v>
      </c>
      <c r="YC15" s="25">
        <f t="shared" si="114"/>
        <v>0</v>
      </c>
      <c r="YD15" s="25">
        <f t="shared" si="114"/>
        <v>0</v>
      </c>
      <c r="YE15" s="25">
        <f t="shared" si="114"/>
        <v>0</v>
      </c>
      <c r="YF15" s="25">
        <f t="shared" si="114"/>
        <v>0</v>
      </c>
      <c r="YG15" s="25">
        <f t="shared" si="114"/>
        <v>0</v>
      </c>
      <c r="YH15" s="25">
        <f t="shared" si="114"/>
        <v>0</v>
      </c>
      <c r="YI15" s="25">
        <f t="shared" si="114"/>
        <v>0</v>
      </c>
      <c r="YJ15" s="25">
        <f t="shared" si="114"/>
        <v>0</v>
      </c>
      <c r="YK15" s="25">
        <f t="shared" si="114"/>
        <v>0</v>
      </c>
      <c r="YL15" s="25">
        <f t="shared" si="114"/>
        <v>0</v>
      </c>
      <c r="YM15" s="25">
        <f t="shared" si="114"/>
        <v>0</v>
      </c>
      <c r="YN15" s="25">
        <f t="shared" si="114"/>
        <v>0</v>
      </c>
      <c r="YO15" s="25">
        <f t="shared" si="114"/>
        <v>0</v>
      </c>
      <c r="YP15" s="25">
        <f t="shared" si="114"/>
        <v>0</v>
      </c>
      <c r="YQ15" s="25">
        <f t="shared" si="114"/>
        <v>0</v>
      </c>
      <c r="YR15" s="25">
        <f t="shared" si="114"/>
        <v>0</v>
      </c>
      <c r="YS15" s="25">
        <f t="shared" si="114"/>
        <v>0</v>
      </c>
      <c r="YT15" s="25">
        <f t="shared" si="114"/>
        <v>0</v>
      </c>
      <c r="YU15" s="25">
        <f t="shared" si="114"/>
        <v>0</v>
      </c>
      <c r="YV15" s="25">
        <f t="shared" si="114"/>
        <v>0</v>
      </c>
      <c r="YW15" s="25">
        <f t="shared" si="114"/>
        <v>0</v>
      </c>
      <c r="YX15" s="25">
        <f t="shared" si="114"/>
        <v>0</v>
      </c>
      <c r="YY15" s="25">
        <f t="shared" si="114"/>
        <v>0</v>
      </c>
      <c r="YZ15" s="25">
        <f t="shared" si="114"/>
        <v>0</v>
      </c>
      <c r="ZA15" s="25">
        <f t="shared" si="114"/>
        <v>0</v>
      </c>
      <c r="ZB15" s="25">
        <f t="shared" si="114"/>
        <v>0</v>
      </c>
      <c r="ZC15" s="25">
        <f t="shared" si="114"/>
        <v>0</v>
      </c>
      <c r="ZD15" s="25">
        <f t="shared" si="114"/>
        <v>0</v>
      </c>
      <c r="ZE15" s="25">
        <f t="shared" si="114"/>
        <v>0</v>
      </c>
      <c r="ZF15" s="25">
        <f t="shared" si="114"/>
        <v>0</v>
      </c>
      <c r="ZG15" s="25">
        <f t="shared" si="114"/>
        <v>0</v>
      </c>
      <c r="ZH15" s="25">
        <f t="shared" si="114"/>
        <v>0</v>
      </c>
      <c r="ZI15" s="25">
        <f t="shared" si="114"/>
        <v>0</v>
      </c>
      <c r="ZJ15" s="25">
        <f t="shared" si="114"/>
        <v>0</v>
      </c>
      <c r="ZK15" s="25">
        <f t="shared" si="114"/>
        <v>0</v>
      </c>
      <c r="ZL15" s="25">
        <f t="shared" si="114"/>
        <v>0</v>
      </c>
      <c r="ZM15" s="25">
        <f t="shared" si="114"/>
        <v>0</v>
      </c>
      <c r="ZN15" s="25">
        <f t="shared" si="114"/>
        <v>0</v>
      </c>
      <c r="ZO15" s="25">
        <f t="shared" si="114"/>
        <v>0</v>
      </c>
      <c r="ZP15" s="25">
        <f t="shared" si="114"/>
        <v>0</v>
      </c>
      <c r="ZQ15" s="25">
        <f t="shared" si="114"/>
        <v>0</v>
      </c>
      <c r="ZR15" s="25">
        <f t="shared" si="114"/>
        <v>0</v>
      </c>
      <c r="ZS15" s="25">
        <f t="shared" si="114"/>
        <v>0</v>
      </c>
      <c r="ZT15" s="25">
        <f t="shared" si="114"/>
        <v>0</v>
      </c>
      <c r="ZU15" s="25">
        <f t="shared" si="114"/>
        <v>0</v>
      </c>
      <c r="ZV15" s="25">
        <f t="shared" si="114"/>
        <v>0</v>
      </c>
      <c r="ZW15" s="25">
        <f t="shared" si="114"/>
        <v>0</v>
      </c>
      <c r="ZX15" s="25">
        <f t="shared" si="114"/>
        <v>0</v>
      </c>
      <c r="ZY15" s="25">
        <f t="shared" si="114"/>
        <v>0</v>
      </c>
      <c r="ZZ15" s="25">
        <f t="shared" si="114"/>
        <v>0</v>
      </c>
      <c r="AAA15" s="25">
        <f t="shared" si="114"/>
        <v>0</v>
      </c>
      <c r="AAB15" s="25">
        <f t="shared" si="114"/>
        <v>0</v>
      </c>
      <c r="AAC15" s="25">
        <f t="shared" si="114"/>
        <v>0</v>
      </c>
      <c r="AAD15" s="25">
        <f t="shared" si="114"/>
        <v>0</v>
      </c>
      <c r="AAE15" s="25">
        <f t="shared" si="114"/>
        <v>0</v>
      </c>
      <c r="AAF15" s="25">
        <f t="shared" si="114"/>
        <v>0</v>
      </c>
      <c r="AAG15" s="25">
        <f t="shared" si="114"/>
        <v>0</v>
      </c>
      <c r="AAH15" s="25">
        <f t="shared" si="114"/>
        <v>0</v>
      </c>
      <c r="AAI15" s="25">
        <f t="shared" si="114"/>
        <v>0</v>
      </c>
      <c r="AAJ15" s="25">
        <f t="shared" si="114"/>
        <v>0</v>
      </c>
      <c r="AAK15" s="25">
        <f t="shared" ref="AAK15:ACV15" si="115">IF(AAK9="",0,IF(AAK14&lt;&gt;AAK9,1,0))</f>
        <v>0</v>
      </c>
      <c r="AAL15" s="25">
        <f t="shared" si="115"/>
        <v>0</v>
      </c>
      <c r="AAM15" s="25">
        <f t="shared" si="115"/>
        <v>0</v>
      </c>
      <c r="AAN15" s="25">
        <f t="shared" si="115"/>
        <v>0</v>
      </c>
      <c r="AAO15" s="25">
        <f t="shared" si="115"/>
        <v>0</v>
      </c>
      <c r="AAP15" s="25">
        <f t="shared" si="115"/>
        <v>0</v>
      </c>
      <c r="AAQ15" s="25">
        <f t="shared" si="115"/>
        <v>0</v>
      </c>
      <c r="AAR15" s="25">
        <f t="shared" si="115"/>
        <v>0</v>
      </c>
      <c r="AAS15" s="25">
        <f t="shared" si="115"/>
        <v>0</v>
      </c>
      <c r="AAT15" s="25">
        <f t="shared" si="115"/>
        <v>0</v>
      </c>
      <c r="AAU15" s="25">
        <f t="shared" si="115"/>
        <v>0</v>
      </c>
      <c r="AAV15" s="25">
        <f t="shared" si="115"/>
        <v>0</v>
      </c>
      <c r="AAW15" s="25">
        <f t="shared" si="115"/>
        <v>0</v>
      </c>
      <c r="AAX15" s="25">
        <f t="shared" si="115"/>
        <v>0</v>
      </c>
      <c r="AAY15" s="25">
        <f t="shared" si="115"/>
        <v>0</v>
      </c>
      <c r="AAZ15" s="25">
        <f t="shared" si="115"/>
        <v>0</v>
      </c>
      <c r="ABA15" s="25">
        <f t="shared" si="115"/>
        <v>0</v>
      </c>
      <c r="ABB15" s="25">
        <f t="shared" si="115"/>
        <v>0</v>
      </c>
      <c r="ABC15" s="25">
        <f t="shared" si="115"/>
        <v>0</v>
      </c>
      <c r="ABD15" s="25">
        <f t="shared" si="115"/>
        <v>0</v>
      </c>
      <c r="ABE15" s="25">
        <f t="shared" si="115"/>
        <v>0</v>
      </c>
      <c r="ABF15" s="25">
        <f t="shared" si="115"/>
        <v>0</v>
      </c>
      <c r="ABG15" s="25">
        <f t="shared" si="115"/>
        <v>0</v>
      </c>
      <c r="ABH15" s="25">
        <f t="shared" si="115"/>
        <v>0</v>
      </c>
      <c r="ABI15" s="25">
        <f t="shared" si="115"/>
        <v>0</v>
      </c>
      <c r="ABJ15" s="25">
        <f t="shared" si="115"/>
        <v>0</v>
      </c>
      <c r="ABK15" s="25">
        <f t="shared" si="115"/>
        <v>0</v>
      </c>
      <c r="ABL15" s="25">
        <f t="shared" si="115"/>
        <v>0</v>
      </c>
      <c r="ABM15" s="25">
        <f t="shared" si="115"/>
        <v>0</v>
      </c>
      <c r="ABN15" s="25">
        <f t="shared" si="115"/>
        <v>0</v>
      </c>
      <c r="ABO15" s="25">
        <f t="shared" si="115"/>
        <v>0</v>
      </c>
      <c r="ABP15" s="25">
        <f t="shared" si="115"/>
        <v>0</v>
      </c>
      <c r="ABQ15" s="25">
        <f t="shared" si="115"/>
        <v>0</v>
      </c>
      <c r="ABR15" s="25">
        <f t="shared" si="115"/>
        <v>0</v>
      </c>
      <c r="ABS15" s="25">
        <f t="shared" si="115"/>
        <v>0</v>
      </c>
      <c r="ABT15" s="25">
        <f t="shared" si="115"/>
        <v>0</v>
      </c>
      <c r="ABU15" s="25">
        <f t="shared" si="115"/>
        <v>0</v>
      </c>
      <c r="ABV15" s="25">
        <f t="shared" si="115"/>
        <v>0</v>
      </c>
      <c r="ABW15" s="25">
        <f t="shared" si="115"/>
        <v>0</v>
      </c>
      <c r="ABX15" s="25">
        <f t="shared" si="115"/>
        <v>0</v>
      </c>
      <c r="ABY15" s="25">
        <f t="shared" si="115"/>
        <v>0</v>
      </c>
      <c r="ABZ15" s="25">
        <f t="shared" si="115"/>
        <v>0</v>
      </c>
      <c r="ACA15" s="25">
        <f t="shared" si="115"/>
        <v>0</v>
      </c>
      <c r="ACB15" s="25">
        <f t="shared" si="115"/>
        <v>0</v>
      </c>
      <c r="ACC15" s="25">
        <f t="shared" si="115"/>
        <v>0</v>
      </c>
      <c r="ACD15" s="25">
        <f t="shared" si="115"/>
        <v>0</v>
      </c>
      <c r="ACE15" s="25">
        <f t="shared" si="115"/>
        <v>0</v>
      </c>
      <c r="ACF15" s="25">
        <f t="shared" si="115"/>
        <v>0</v>
      </c>
      <c r="ACG15" s="25">
        <f t="shared" si="115"/>
        <v>0</v>
      </c>
      <c r="ACH15" s="25">
        <f t="shared" si="115"/>
        <v>0</v>
      </c>
      <c r="ACI15" s="25">
        <f t="shared" si="115"/>
        <v>0</v>
      </c>
      <c r="ACJ15" s="25">
        <f t="shared" si="115"/>
        <v>0</v>
      </c>
      <c r="ACK15" s="25">
        <f t="shared" si="115"/>
        <v>0</v>
      </c>
      <c r="ACL15" s="25">
        <f t="shared" si="115"/>
        <v>0</v>
      </c>
      <c r="ACM15" s="25">
        <f t="shared" si="115"/>
        <v>0</v>
      </c>
      <c r="ACN15" s="25">
        <f t="shared" si="115"/>
        <v>0</v>
      </c>
      <c r="ACO15" s="25">
        <f t="shared" si="115"/>
        <v>0</v>
      </c>
      <c r="ACP15" s="25">
        <f t="shared" si="115"/>
        <v>0</v>
      </c>
      <c r="ACQ15" s="25">
        <f t="shared" si="115"/>
        <v>0</v>
      </c>
      <c r="ACR15" s="25">
        <f t="shared" si="115"/>
        <v>0</v>
      </c>
      <c r="ACS15" s="25">
        <f t="shared" si="115"/>
        <v>0</v>
      </c>
      <c r="ACT15" s="25">
        <f t="shared" si="115"/>
        <v>0</v>
      </c>
      <c r="ACU15" s="25">
        <f t="shared" si="115"/>
        <v>0</v>
      </c>
      <c r="ACV15" s="25">
        <f t="shared" si="115"/>
        <v>0</v>
      </c>
      <c r="ACW15" s="25">
        <f t="shared" ref="ACW15:AFH15" si="116">IF(ACW9="",0,IF(ACW14&lt;&gt;ACW9,1,0))</f>
        <v>0</v>
      </c>
      <c r="ACX15" s="25">
        <f t="shared" si="116"/>
        <v>0</v>
      </c>
      <c r="ACY15" s="25">
        <f t="shared" si="116"/>
        <v>0</v>
      </c>
      <c r="ACZ15" s="25">
        <f t="shared" si="116"/>
        <v>0</v>
      </c>
      <c r="ADA15" s="25">
        <f t="shared" si="116"/>
        <v>0</v>
      </c>
      <c r="ADB15" s="25">
        <f t="shared" si="116"/>
        <v>0</v>
      </c>
      <c r="ADC15" s="25">
        <f t="shared" si="116"/>
        <v>0</v>
      </c>
      <c r="ADD15" s="25">
        <f t="shared" si="116"/>
        <v>0</v>
      </c>
      <c r="ADE15" s="25">
        <f t="shared" si="116"/>
        <v>0</v>
      </c>
      <c r="ADF15" s="25">
        <f t="shared" si="116"/>
        <v>0</v>
      </c>
      <c r="ADG15" s="25">
        <f t="shared" si="116"/>
        <v>0</v>
      </c>
      <c r="ADH15" s="25">
        <f t="shared" si="116"/>
        <v>0</v>
      </c>
      <c r="ADI15" s="25">
        <f t="shared" si="116"/>
        <v>0</v>
      </c>
      <c r="ADJ15" s="25">
        <f t="shared" si="116"/>
        <v>0</v>
      </c>
      <c r="ADK15" s="25">
        <f t="shared" si="116"/>
        <v>0</v>
      </c>
      <c r="ADL15" s="25">
        <f t="shared" si="116"/>
        <v>0</v>
      </c>
      <c r="ADM15" s="25">
        <f t="shared" si="116"/>
        <v>0</v>
      </c>
      <c r="ADN15" s="25">
        <f t="shared" si="116"/>
        <v>0</v>
      </c>
      <c r="ADO15" s="25">
        <f t="shared" si="116"/>
        <v>0</v>
      </c>
      <c r="ADP15" s="25">
        <f t="shared" si="116"/>
        <v>0</v>
      </c>
      <c r="ADQ15" s="25">
        <f t="shared" si="116"/>
        <v>0</v>
      </c>
      <c r="ADR15" s="25">
        <f t="shared" si="116"/>
        <v>0</v>
      </c>
      <c r="ADS15" s="25">
        <f t="shared" si="116"/>
        <v>0</v>
      </c>
      <c r="ADT15" s="25">
        <f t="shared" si="116"/>
        <v>0</v>
      </c>
      <c r="ADU15" s="25">
        <f t="shared" si="116"/>
        <v>0</v>
      </c>
      <c r="ADV15" s="25">
        <f t="shared" si="116"/>
        <v>0</v>
      </c>
      <c r="ADW15" s="25">
        <f t="shared" si="116"/>
        <v>0</v>
      </c>
      <c r="ADX15" s="25">
        <f t="shared" si="116"/>
        <v>0</v>
      </c>
      <c r="ADY15" s="25">
        <f t="shared" si="116"/>
        <v>0</v>
      </c>
      <c r="ADZ15" s="25">
        <f t="shared" si="116"/>
        <v>0</v>
      </c>
      <c r="AEA15" s="25">
        <f t="shared" si="116"/>
        <v>0</v>
      </c>
      <c r="AEB15" s="25">
        <f t="shared" si="116"/>
        <v>0</v>
      </c>
      <c r="AEC15" s="25">
        <f t="shared" si="116"/>
        <v>0</v>
      </c>
      <c r="AED15" s="25">
        <f t="shared" si="116"/>
        <v>0</v>
      </c>
      <c r="AEE15" s="25">
        <f t="shared" si="116"/>
        <v>0</v>
      </c>
      <c r="AEF15" s="25">
        <f t="shared" si="116"/>
        <v>0</v>
      </c>
      <c r="AEG15" s="25">
        <f t="shared" si="116"/>
        <v>0</v>
      </c>
      <c r="AEH15" s="25">
        <f t="shared" si="116"/>
        <v>0</v>
      </c>
      <c r="AEI15" s="25">
        <f t="shared" si="116"/>
        <v>0</v>
      </c>
      <c r="AEJ15" s="25">
        <f t="shared" si="116"/>
        <v>0</v>
      </c>
      <c r="AEK15" s="25">
        <f t="shared" si="116"/>
        <v>0</v>
      </c>
      <c r="AEL15" s="25">
        <f t="shared" si="116"/>
        <v>0</v>
      </c>
      <c r="AEM15" s="25">
        <f t="shared" si="116"/>
        <v>0</v>
      </c>
      <c r="AEN15" s="25">
        <f t="shared" si="116"/>
        <v>0</v>
      </c>
      <c r="AEO15" s="25">
        <f t="shared" si="116"/>
        <v>0</v>
      </c>
      <c r="AEP15" s="25">
        <f t="shared" si="116"/>
        <v>0</v>
      </c>
      <c r="AEQ15" s="25">
        <f t="shared" si="116"/>
        <v>0</v>
      </c>
      <c r="AER15" s="25">
        <f t="shared" si="116"/>
        <v>0</v>
      </c>
      <c r="AES15" s="25">
        <f t="shared" si="116"/>
        <v>0</v>
      </c>
      <c r="AET15" s="25">
        <f t="shared" si="116"/>
        <v>0</v>
      </c>
      <c r="AEU15" s="25">
        <f t="shared" si="116"/>
        <v>0</v>
      </c>
      <c r="AEV15" s="25">
        <f t="shared" si="116"/>
        <v>0</v>
      </c>
      <c r="AEW15" s="25">
        <f t="shared" si="116"/>
        <v>0</v>
      </c>
      <c r="AEX15" s="25">
        <f t="shared" si="116"/>
        <v>0</v>
      </c>
      <c r="AEY15" s="25">
        <f t="shared" si="116"/>
        <v>0</v>
      </c>
      <c r="AEZ15" s="25">
        <f t="shared" si="116"/>
        <v>0</v>
      </c>
      <c r="AFA15" s="25">
        <f t="shared" si="116"/>
        <v>0</v>
      </c>
      <c r="AFB15" s="25">
        <f t="shared" si="116"/>
        <v>0</v>
      </c>
      <c r="AFC15" s="25">
        <f t="shared" si="116"/>
        <v>0</v>
      </c>
      <c r="AFD15" s="25">
        <f t="shared" si="116"/>
        <v>0</v>
      </c>
      <c r="AFE15" s="25">
        <f t="shared" si="116"/>
        <v>0</v>
      </c>
      <c r="AFF15" s="25">
        <f t="shared" si="116"/>
        <v>0</v>
      </c>
      <c r="AFG15" s="25">
        <f t="shared" si="116"/>
        <v>0</v>
      </c>
      <c r="AFH15" s="25">
        <f t="shared" si="116"/>
        <v>0</v>
      </c>
      <c r="AFI15" s="25">
        <f t="shared" ref="AFI15:AHT15" si="117">IF(AFI9="",0,IF(AFI14&lt;&gt;AFI9,1,0))</f>
        <v>0</v>
      </c>
      <c r="AFJ15" s="25">
        <f t="shared" si="117"/>
        <v>0</v>
      </c>
      <c r="AFK15" s="25">
        <f t="shared" si="117"/>
        <v>0</v>
      </c>
      <c r="AFL15" s="25">
        <f t="shared" si="117"/>
        <v>0</v>
      </c>
      <c r="AFM15" s="25">
        <f t="shared" si="117"/>
        <v>0</v>
      </c>
      <c r="AFN15" s="25">
        <f t="shared" si="117"/>
        <v>0</v>
      </c>
      <c r="AFO15" s="25">
        <f t="shared" si="117"/>
        <v>0</v>
      </c>
      <c r="AFP15" s="25">
        <f t="shared" si="117"/>
        <v>0</v>
      </c>
      <c r="AFQ15" s="25">
        <f t="shared" si="117"/>
        <v>0</v>
      </c>
      <c r="AFR15" s="25">
        <f t="shared" si="117"/>
        <v>0</v>
      </c>
      <c r="AFS15" s="25">
        <f t="shared" si="117"/>
        <v>0</v>
      </c>
      <c r="AFT15" s="25">
        <f t="shared" si="117"/>
        <v>0</v>
      </c>
      <c r="AFU15" s="25">
        <f t="shared" si="117"/>
        <v>0</v>
      </c>
      <c r="AFV15" s="25">
        <f t="shared" si="117"/>
        <v>0</v>
      </c>
      <c r="AFW15" s="25">
        <f t="shared" si="117"/>
        <v>0</v>
      </c>
      <c r="AFX15" s="25">
        <f t="shared" si="117"/>
        <v>0</v>
      </c>
      <c r="AFY15" s="25">
        <f t="shared" si="117"/>
        <v>0</v>
      </c>
      <c r="AFZ15" s="25">
        <f t="shared" si="117"/>
        <v>0</v>
      </c>
      <c r="AGA15" s="25">
        <f t="shared" si="117"/>
        <v>0</v>
      </c>
      <c r="AGB15" s="25">
        <f t="shared" si="117"/>
        <v>0</v>
      </c>
      <c r="AGC15" s="25">
        <f t="shared" si="117"/>
        <v>0</v>
      </c>
      <c r="AGD15" s="25">
        <f t="shared" si="117"/>
        <v>0</v>
      </c>
      <c r="AGE15" s="25">
        <f t="shared" si="117"/>
        <v>0</v>
      </c>
      <c r="AGF15" s="25">
        <f t="shared" si="117"/>
        <v>0</v>
      </c>
      <c r="AGG15" s="25">
        <f t="shared" si="117"/>
        <v>0</v>
      </c>
      <c r="AGH15" s="25">
        <f t="shared" si="117"/>
        <v>0</v>
      </c>
      <c r="AGI15" s="25">
        <f t="shared" si="117"/>
        <v>0</v>
      </c>
      <c r="AGJ15" s="25">
        <f t="shared" si="117"/>
        <v>0</v>
      </c>
      <c r="AGK15" s="25">
        <f t="shared" si="117"/>
        <v>0</v>
      </c>
      <c r="AGL15" s="25">
        <f t="shared" si="117"/>
        <v>0</v>
      </c>
      <c r="AGM15" s="25">
        <f t="shared" si="117"/>
        <v>0</v>
      </c>
      <c r="AGN15" s="25">
        <f t="shared" si="117"/>
        <v>0</v>
      </c>
      <c r="AGO15" s="25">
        <f t="shared" si="117"/>
        <v>0</v>
      </c>
      <c r="AGP15" s="25">
        <f t="shared" si="117"/>
        <v>0</v>
      </c>
      <c r="AGQ15" s="25">
        <f t="shared" si="117"/>
        <v>0</v>
      </c>
      <c r="AGR15" s="25">
        <f t="shared" si="117"/>
        <v>0</v>
      </c>
      <c r="AGS15" s="25">
        <f t="shared" si="117"/>
        <v>0</v>
      </c>
      <c r="AGT15" s="25">
        <f t="shared" si="117"/>
        <v>0</v>
      </c>
      <c r="AGU15" s="25">
        <f t="shared" si="117"/>
        <v>0</v>
      </c>
      <c r="AGV15" s="25">
        <f t="shared" si="117"/>
        <v>0</v>
      </c>
      <c r="AGW15" s="25">
        <f t="shared" si="117"/>
        <v>0</v>
      </c>
      <c r="AGX15" s="25">
        <f t="shared" si="117"/>
        <v>0</v>
      </c>
      <c r="AGY15" s="25">
        <f t="shared" si="117"/>
        <v>0</v>
      </c>
      <c r="AGZ15" s="25">
        <f t="shared" si="117"/>
        <v>0</v>
      </c>
      <c r="AHA15" s="25">
        <f t="shared" si="117"/>
        <v>0</v>
      </c>
      <c r="AHB15" s="25">
        <f t="shared" si="117"/>
        <v>0</v>
      </c>
      <c r="AHC15" s="25">
        <f t="shared" si="117"/>
        <v>0</v>
      </c>
      <c r="AHD15" s="25">
        <f t="shared" si="117"/>
        <v>0</v>
      </c>
      <c r="AHE15" s="25">
        <f t="shared" si="117"/>
        <v>0</v>
      </c>
      <c r="AHF15" s="25">
        <f t="shared" si="117"/>
        <v>0</v>
      </c>
      <c r="AHG15" s="25">
        <f t="shared" si="117"/>
        <v>0</v>
      </c>
      <c r="AHH15" s="46">
        <f t="shared" si="117"/>
        <v>0</v>
      </c>
      <c r="AHI15" s="46">
        <f t="shared" si="117"/>
        <v>0</v>
      </c>
      <c r="AHJ15" s="46">
        <f t="shared" si="117"/>
        <v>0</v>
      </c>
      <c r="AHK15" s="46">
        <f t="shared" si="117"/>
        <v>0</v>
      </c>
      <c r="AHL15" s="46">
        <f t="shared" si="117"/>
        <v>0</v>
      </c>
      <c r="AHM15" s="46">
        <f t="shared" si="117"/>
        <v>0</v>
      </c>
      <c r="AHN15" s="46">
        <f t="shared" si="117"/>
        <v>0</v>
      </c>
      <c r="AHO15" s="46">
        <f t="shared" si="117"/>
        <v>0</v>
      </c>
      <c r="AHP15" s="46">
        <f t="shared" si="117"/>
        <v>0</v>
      </c>
      <c r="AHQ15" s="46">
        <f t="shared" si="117"/>
        <v>0</v>
      </c>
      <c r="AHR15" s="46">
        <f t="shared" si="117"/>
        <v>0</v>
      </c>
      <c r="AHS15" s="46">
        <f t="shared" si="117"/>
        <v>0</v>
      </c>
      <c r="AHT15" s="46">
        <f t="shared" si="117"/>
        <v>0</v>
      </c>
      <c r="AHU15" s="46">
        <f t="shared" ref="AHU15:AHW15" si="118">IF(AHU9="",0,IF(AHU14&lt;&gt;AHU9,1,0))</f>
        <v>0</v>
      </c>
      <c r="AHV15" s="46">
        <f t="shared" si="118"/>
        <v>0</v>
      </c>
      <c r="AHW15" s="46">
        <f t="shared" si="118"/>
        <v>0</v>
      </c>
    </row>
    <row r="16" spans="1:933" hidden="1" x14ac:dyDescent="0.25"/>
    <row r="17" spans="1:891" hidden="1" x14ac:dyDescent="0.25">
      <c r="A17" s="295" t="s">
        <v>53</v>
      </c>
      <c r="B17" s="296"/>
      <c r="C17" s="296"/>
      <c r="D17" s="296"/>
      <c r="E17" s="296"/>
      <c r="F17" s="296"/>
      <c r="G17" s="297"/>
      <c r="H17" s="298">
        <f>SUM(H15:AHG15)</f>
        <v>380</v>
      </c>
      <c r="I17" s="298"/>
      <c r="J17" s="298"/>
      <c r="K17" s="298"/>
      <c r="L17" s="298"/>
      <c r="M17" s="298"/>
      <c r="N17" s="298"/>
      <c r="O17" s="298"/>
      <c r="P17" s="298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25"/>
      <c r="AEE17" s="25"/>
      <c r="AEF17" s="25"/>
      <c r="AEG17" s="25"/>
      <c r="AEH17" s="25"/>
      <c r="AEI17" s="25"/>
      <c r="AEJ17" s="25"/>
      <c r="AEK17" s="25"/>
      <c r="AEL17" s="25"/>
      <c r="AEM17" s="25"/>
      <c r="AEN17" s="25"/>
      <c r="AEO17" s="25"/>
      <c r="AEP17" s="25"/>
      <c r="AEQ17" s="25"/>
      <c r="AER17" s="25"/>
      <c r="AES17" s="25"/>
      <c r="AET17" s="25"/>
      <c r="AEU17" s="25"/>
      <c r="AEV17" s="25"/>
      <c r="AEW17" s="25"/>
      <c r="AEX17" s="25"/>
      <c r="AEY17" s="6"/>
      <c r="AEZ17" s="6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</row>
    <row r="18" spans="1:891" hidden="1" x14ac:dyDescent="0.25">
      <c r="A18" s="295" t="s">
        <v>54</v>
      </c>
      <c r="B18" s="296"/>
      <c r="C18" s="296"/>
      <c r="D18" s="296"/>
      <c r="E18" s="296"/>
      <c r="F18" s="296"/>
      <c r="G18" s="297"/>
      <c r="H18" s="298">
        <f>HOUR('ANALISE AGENTE'!J7-'ANALISE AGENTE'!C7)*60+MINUTE('ANALISE AGENTE'!J7-'ANALISE AGENTE'!C7)</f>
        <v>380</v>
      </c>
      <c r="I18" s="298"/>
      <c r="J18" s="298"/>
      <c r="K18" s="298"/>
      <c r="L18" s="298"/>
      <c r="M18" s="298"/>
      <c r="N18" s="298"/>
      <c r="O18" s="298"/>
      <c r="P18" s="29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25"/>
      <c r="AEE18" s="25"/>
      <c r="AEF18" s="25"/>
      <c r="AEG18" s="25"/>
      <c r="AEH18" s="25"/>
      <c r="AEI18" s="25"/>
      <c r="AEJ18" s="25"/>
      <c r="AEK18" s="25"/>
      <c r="AEL18" s="25"/>
      <c r="AEM18" s="25"/>
      <c r="AEN18" s="25"/>
      <c r="AEO18" s="25"/>
      <c r="AEP18" s="25"/>
      <c r="AEQ18" s="25"/>
      <c r="AER18" s="25"/>
      <c r="AES18" s="25"/>
      <c r="AET18" s="25"/>
      <c r="AEU18" s="25"/>
      <c r="AEV18" s="25"/>
      <c r="AEW18" s="25"/>
      <c r="AEX18" s="25"/>
      <c r="AEY18" s="6"/>
      <c r="AEZ18" s="6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</row>
    <row r="19" spans="1:891" hidden="1" x14ac:dyDescent="0.25">
      <c r="A19" s="295" t="s">
        <v>55</v>
      </c>
      <c r="B19" s="296"/>
      <c r="C19" s="296"/>
      <c r="D19" s="296"/>
      <c r="E19" s="296"/>
      <c r="F19" s="296"/>
      <c r="G19" s="297"/>
      <c r="H19" s="294">
        <f>(H18-H17)/H18</f>
        <v>0</v>
      </c>
      <c r="I19" s="294"/>
      <c r="J19" s="294"/>
      <c r="K19" s="294"/>
      <c r="L19" s="294"/>
      <c r="M19" s="294"/>
      <c r="N19" s="294"/>
      <c r="O19" s="294"/>
      <c r="P19" s="294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25"/>
      <c r="AEE19" s="25"/>
      <c r="AEF19" s="25"/>
      <c r="AEG19" s="25"/>
      <c r="AEH19" s="25"/>
      <c r="AEI19" s="25"/>
      <c r="AEJ19" s="25"/>
      <c r="AEK19" s="25"/>
      <c r="AEL19" s="25"/>
      <c r="AEM19" s="25"/>
      <c r="AEN19" s="25"/>
      <c r="AEO19" s="25"/>
      <c r="AEP19" s="25"/>
      <c r="AEQ19" s="25"/>
      <c r="AER19" s="25"/>
      <c r="AES19" s="25"/>
      <c r="AET19" s="25"/>
      <c r="AEU19" s="25"/>
      <c r="AEV19" s="25"/>
      <c r="AEW19" s="25"/>
      <c r="AEX19" s="25"/>
      <c r="AEY19" s="6"/>
      <c r="AEZ19" s="6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</row>
    <row r="21" spans="1:891" x14ac:dyDescent="0.25">
      <c r="B21" s="41"/>
      <c r="C21" s="290" t="s">
        <v>77</v>
      </c>
      <c r="D21" s="290"/>
      <c r="E21" s="290"/>
      <c r="F21" s="290"/>
    </row>
    <row r="22" spans="1:891" x14ac:dyDescent="0.25">
      <c r="B22" s="39"/>
      <c r="C22" s="290" t="s">
        <v>78</v>
      </c>
      <c r="D22" s="290"/>
      <c r="E22" s="290"/>
      <c r="F22" s="290"/>
      <c r="H22" t="s">
        <v>56</v>
      </c>
    </row>
    <row r="23" spans="1:891" x14ac:dyDescent="0.25">
      <c r="B23" s="40"/>
      <c r="C23" s="290" t="s">
        <v>79</v>
      </c>
      <c r="D23" s="290"/>
      <c r="E23" s="290"/>
      <c r="F23" s="290"/>
    </row>
    <row r="24" spans="1:891" x14ac:dyDescent="0.25">
      <c r="B24" s="51"/>
      <c r="C24" s="290" t="s">
        <v>86</v>
      </c>
      <c r="D24" s="290"/>
      <c r="E24" s="290"/>
      <c r="F24" s="290"/>
    </row>
  </sheetData>
  <mergeCells count="66">
    <mergeCell ref="AFP4:AGI4"/>
    <mergeCell ref="AGJ4:AHC4"/>
    <mergeCell ref="AHD4:AHW4"/>
    <mergeCell ref="C21:F21"/>
    <mergeCell ref="C22:F22"/>
    <mergeCell ref="AEB4:AEU4"/>
    <mergeCell ref="AEV4:AFO4"/>
    <mergeCell ref="VP4:WI4"/>
    <mergeCell ref="ND4:NW4"/>
    <mergeCell ref="NX4:OQ4"/>
    <mergeCell ref="OR4:PK4"/>
    <mergeCell ref="PL4:QE4"/>
    <mergeCell ref="QF4:QY4"/>
    <mergeCell ref="QZ4:RS4"/>
    <mergeCell ref="IN4:JG4"/>
    <mergeCell ref="JH4:KA4"/>
    <mergeCell ref="C23:F23"/>
    <mergeCell ref="AAZ4:ABS4"/>
    <mergeCell ref="ABT4:ACM4"/>
    <mergeCell ref="ACN4:ADG4"/>
    <mergeCell ref="ADH4:AEA4"/>
    <mergeCell ref="WJ4:XC4"/>
    <mergeCell ref="XD4:XW4"/>
    <mergeCell ref="XX4:YQ4"/>
    <mergeCell ref="YR4:ZK4"/>
    <mergeCell ref="ZL4:AAE4"/>
    <mergeCell ref="AAF4:AAY4"/>
    <mergeCell ref="RT4:SM4"/>
    <mergeCell ref="SN4:TG4"/>
    <mergeCell ref="TH4:UA4"/>
    <mergeCell ref="UB4:UU4"/>
    <mergeCell ref="UV4:VO4"/>
    <mergeCell ref="KB4:KU4"/>
    <mergeCell ref="KV4:LO4"/>
    <mergeCell ref="LP4:MI4"/>
    <mergeCell ref="MJ4:NC4"/>
    <mergeCell ref="DX4:EQ4"/>
    <mergeCell ref="ER4:FK4"/>
    <mergeCell ref="FL4:GE4"/>
    <mergeCell ref="GF4:GY4"/>
    <mergeCell ref="GZ4:HS4"/>
    <mergeCell ref="HT4:IM4"/>
    <mergeCell ref="A3:B4"/>
    <mergeCell ref="A7:F7"/>
    <mergeCell ref="H4:AA4"/>
    <mergeCell ref="AB4:AU4"/>
    <mergeCell ref="AV4:BO4"/>
    <mergeCell ref="I3:IZ3"/>
    <mergeCell ref="BP4:CI4"/>
    <mergeCell ref="CJ4:DC4"/>
    <mergeCell ref="A8:F8"/>
    <mergeCell ref="C24:F24"/>
    <mergeCell ref="DD4:DW4"/>
    <mergeCell ref="H19:P19"/>
    <mergeCell ref="A17:G17"/>
    <mergeCell ref="A18:G18"/>
    <mergeCell ref="A19:G19"/>
    <mergeCell ref="A15:F15"/>
    <mergeCell ref="H17:P17"/>
    <mergeCell ref="H18:P18"/>
    <mergeCell ref="A9:F9"/>
    <mergeCell ref="A6:G6"/>
    <mergeCell ref="A11:G11"/>
    <mergeCell ref="A12:F12"/>
    <mergeCell ref="A13:F13"/>
    <mergeCell ref="A14:F14"/>
  </mergeCells>
  <conditionalFormatting sqref="H7:AA9 H6">
    <cfRule type="cellIs" dxfId="53" priority="1637" operator="equal">
      <formula>4</formula>
    </cfRule>
    <cfRule type="cellIs" dxfId="52" priority="1638" operator="equal">
      <formula>3</formula>
    </cfRule>
    <cfRule type="cellIs" dxfId="51" priority="1639" operator="equal">
      <formula>2</formula>
    </cfRule>
    <cfRule type="cellIs" dxfId="50" priority="1640" operator="equal">
      <formula>1</formula>
    </cfRule>
    <cfRule type="cellIs" dxfId="49" priority="1641" operator="equal">
      <formula>0</formula>
    </cfRule>
  </conditionalFormatting>
  <conditionalFormatting sqref="H11">
    <cfRule type="cellIs" dxfId="48" priority="1622" operator="equal">
      <formula>4</formula>
    </cfRule>
    <cfRule type="cellIs" dxfId="47" priority="1623" operator="equal">
      <formula>3</formula>
    </cfRule>
    <cfRule type="cellIs" dxfId="46" priority="1624" operator="equal">
      <formula>2</formula>
    </cfRule>
    <cfRule type="cellIs" dxfId="45" priority="1625" operator="equal">
      <formula>1</formula>
    </cfRule>
    <cfRule type="cellIs" dxfId="44" priority="1626" operator="equal">
      <formula>0</formula>
    </cfRule>
  </conditionalFormatting>
  <conditionalFormatting sqref="H12:AA13">
    <cfRule type="cellIs" dxfId="43" priority="1317" operator="equal">
      <formula>4</formula>
    </cfRule>
    <cfRule type="cellIs" dxfId="42" priority="1318" operator="equal">
      <formula>3</formula>
    </cfRule>
    <cfRule type="cellIs" dxfId="41" priority="1319" operator="equal">
      <formula>2</formula>
    </cfRule>
    <cfRule type="cellIs" dxfId="40" priority="1320" operator="equal">
      <formula>1</formula>
    </cfRule>
    <cfRule type="cellIs" dxfId="39" priority="1321" operator="equal">
      <formula>0</formula>
    </cfRule>
  </conditionalFormatting>
  <conditionalFormatting sqref="AB12:AHW13">
    <cfRule type="cellIs" dxfId="38" priority="37" operator="equal">
      <formula>4</formula>
    </cfRule>
    <cfRule type="cellIs" dxfId="37" priority="38" operator="equal">
      <formula>3</formula>
    </cfRule>
    <cfRule type="cellIs" dxfId="36" priority="39" operator="equal">
      <formula>2</formula>
    </cfRule>
    <cfRule type="cellIs" dxfId="35" priority="40" operator="equal">
      <formula>1</formula>
    </cfRule>
    <cfRule type="cellIs" dxfId="34" priority="41" operator="equal">
      <formula>0</formula>
    </cfRule>
  </conditionalFormatting>
  <conditionalFormatting sqref="AB14:AHW14">
    <cfRule type="cellIs" dxfId="33" priority="32" operator="equal">
      <formula>4</formula>
    </cfRule>
    <cfRule type="cellIs" dxfId="32" priority="33" operator="equal">
      <formula>3</formula>
    </cfRule>
    <cfRule type="cellIs" dxfId="31" priority="34" operator="equal">
      <formula>2</formula>
    </cfRule>
    <cfRule type="cellIs" dxfId="30" priority="35" operator="equal">
      <formula>1</formula>
    </cfRule>
    <cfRule type="cellIs" dxfId="29" priority="36" operator="equal">
      <formula>0</formula>
    </cfRule>
  </conditionalFormatting>
  <conditionalFormatting sqref="H14:AA14">
    <cfRule type="cellIs" dxfId="28" priority="52" operator="equal">
      <formula>4</formula>
    </cfRule>
    <cfRule type="cellIs" dxfId="27" priority="53" operator="equal">
      <formula>3</formula>
    </cfRule>
    <cfRule type="cellIs" dxfId="26" priority="54" operator="equal">
      <formula>2</formula>
    </cfRule>
    <cfRule type="cellIs" dxfId="25" priority="55" operator="equal">
      <formula>1</formula>
    </cfRule>
    <cfRule type="cellIs" dxfId="24" priority="56" operator="equal">
      <formula>0</formula>
    </cfRule>
  </conditionalFormatting>
  <conditionalFormatting sqref="AB7:AHW9">
    <cfRule type="cellIs" dxfId="23" priority="47" operator="equal">
      <formula>4</formula>
    </cfRule>
    <cfRule type="cellIs" dxfId="22" priority="48" operator="equal">
      <formula>3</formula>
    </cfRule>
    <cfRule type="cellIs" dxfId="21" priority="49" operator="equal">
      <formula>2</formula>
    </cfRule>
    <cfRule type="cellIs" dxfId="20" priority="50" operator="equal">
      <formula>1</formula>
    </cfRule>
    <cfRule type="cellIs" dxfId="19" priority="51" operator="equal">
      <formula>0</formula>
    </cfRule>
  </conditionalFormatting>
  <conditionalFormatting sqref="I6:AHW6">
    <cfRule type="cellIs" dxfId="18" priority="27" operator="equal">
      <formula>4</formula>
    </cfRule>
    <cfRule type="cellIs" dxfId="17" priority="28" operator="equal">
      <formula>3</formula>
    </cfRule>
    <cfRule type="cellIs" dxfId="16" priority="29" operator="equal">
      <formula>2</formula>
    </cfRule>
    <cfRule type="cellIs" dxfId="15" priority="30" operator="equal">
      <formula>1</formula>
    </cfRule>
    <cfRule type="cellIs" dxfId="14" priority="31" operator="equal">
      <formula>0</formula>
    </cfRule>
  </conditionalFormatting>
  <conditionalFormatting sqref="I11:AHW11">
    <cfRule type="cellIs" dxfId="13" priority="22" operator="equal">
      <formula>4</formula>
    </cfRule>
    <cfRule type="cellIs" dxfId="12" priority="23" operator="equal">
      <formula>3</formula>
    </cfRule>
    <cfRule type="cellIs" dxfId="11" priority="24" operator="equal">
      <formula>2</formula>
    </cfRule>
    <cfRule type="cellIs" dxfId="10" priority="25" operator="equal">
      <formula>1</formula>
    </cfRule>
    <cfRule type="cellIs" dxfId="9" priority="26" operator="equal">
      <formula>0</formula>
    </cfRule>
  </conditionalFormatting>
  <conditionalFormatting sqref="H15:AHW15">
    <cfRule type="cellIs" dxfId="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5:AM29"/>
  <sheetViews>
    <sheetView showGridLines="0" topLeftCell="O3" zoomScale="85" zoomScaleNormal="85" workbookViewId="0">
      <selection activeCell="AG20" sqref="AG20"/>
    </sheetView>
  </sheetViews>
  <sheetFormatPr defaultColWidth="0" defaultRowHeight="15" x14ac:dyDescent="0.25"/>
  <cols>
    <col min="1" max="1" width="3.7109375" customWidth="1"/>
    <col min="2" max="2" width="11.42578125" style="5" customWidth="1"/>
    <col min="3" max="3" width="47.28515625" customWidth="1"/>
    <col min="4" max="4" width="16.85546875" style="5" customWidth="1"/>
    <col min="5" max="5" width="3.7109375" customWidth="1"/>
    <col min="6" max="6" width="15.42578125" bestFit="1" customWidth="1"/>
    <col min="7" max="7" width="3.7109375" style="59" customWidth="1"/>
    <col min="8" max="8" width="10.85546875" customWidth="1"/>
    <col min="9" max="15" width="10.85546875" style="59" customWidth="1"/>
    <col min="16" max="38" width="10.7109375" style="59" bestFit="1" customWidth="1"/>
    <col min="39" max="39" width="3.7109375" customWidth="1"/>
    <col min="40" max="16384" width="9.140625" hidden="1"/>
  </cols>
  <sheetData>
    <row r="5" spans="1:39" x14ac:dyDescent="0.25">
      <c r="B5" s="62" t="s">
        <v>15</v>
      </c>
      <c r="C5" s="69" t="s">
        <v>90</v>
      </c>
      <c r="D5" s="62" t="s">
        <v>92</v>
      </c>
      <c r="F5" s="62" t="s">
        <v>95</v>
      </c>
      <c r="H5" s="72">
        <f>'ANALISE AGENTE'!L3</f>
        <v>42401</v>
      </c>
      <c r="I5" s="72">
        <f t="shared" ref="I5:AL5" si="0">H5+1</f>
        <v>42402</v>
      </c>
      <c r="J5" s="72">
        <f t="shared" si="0"/>
        <v>42403</v>
      </c>
      <c r="K5" s="72">
        <f t="shared" si="0"/>
        <v>42404</v>
      </c>
      <c r="L5" s="72">
        <f t="shared" si="0"/>
        <v>42405</v>
      </c>
      <c r="M5" s="72">
        <f t="shared" si="0"/>
        <v>42406</v>
      </c>
      <c r="N5" s="72">
        <f t="shared" si="0"/>
        <v>42407</v>
      </c>
      <c r="O5" s="72">
        <f t="shared" si="0"/>
        <v>42408</v>
      </c>
      <c r="P5" s="72">
        <f t="shared" si="0"/>
        <v>42409</v>
      </c>
      <c r="Q5" s="72">
        <f t="shared" si="0"/>
        <v>42410</v>
      </c>
      <c r="R5" s="72">
        <f t="shared" si="0"/>
        <v>42411</v>
      </c>
      <c r="S5" s="72">
        <f t="shared" si="0"/>
        <v>42412</v>
      </c>
      <c r="T5" s="72">
        <f t="shared" si="0"/>
        <v>42413</v>
      </c>
      <c r="U5" s="72">
        <f t="shared" si="0"/>
        <v>42414</v>
      </c>
      <c r="V5" s="72">
        <f t="shared" si="0"/>
        <v>42415</v>
      </c>
      <c r="W5" s="72">
        <f t="shared" si="0"/>
        <v>42416</v>
      </c>
      <c r="X5" s="72">
        <f t="shared" si="0"/>
        <v>42417</v>
      </c>
      <c r="Y5" s="72">
        <f t="shared" si="0"/>
        <v>42418</v>
      </c>
      <c r="Z5" s="72">
        <f t="shared" si="0"/>
        <v>42419</v>
      </c>
      <c r="AA5" s="72">
        <f t="shared" si="0"/>
        <v>42420</v>
      </c>
      <c r="AB5" s="72">
        <f t="shared" si="0"/>
        <v>42421</v>
      </c>
      <c r="AC5" s="72">
        <f t="shared" si="0"/>
        <v>42422</v>
      </c>
      <c r="AD5" s="72">
        <f t="shared" si="0"/>
        <v>42423</v>
      </c>
      <c r="AE5" s="72">
        <f t="shared" si="0"/>
        <v>42424</v>
      </c>
      <c r="AF5" s="72">
        <f t="shared" si="0"/>
        <v>42425</v>
      </c>
      <c r="AG5" s="72">
        <f t="shared" si="0"/>
        <v>42426</v>
      </c>
      <c r="AH5" s="72">
        <f t="shared" si="0"/>
        <v>42427</v>
      </c>
      <c r="AI5" s="72">
        <f t="shared" si="0"/>
        <v>42428</v>
      </c>
      <c r="AJ5" s="72">
        <f t="shared" si="0"/>
        <v>42429</v>
      </c>
      <c r="AK5" s="72">
        <f t="shared" si="0"/>
        <v>42430</v>
      </c>
      <c r="AL5" s="72">
        <f t="shared" si="0"/>
        <v>42431</v>
      </c>
    </row>
    <row r="6" spans="1:39" x14ac:dyDescent="0.25">
      <c r="B6" s="65">
        <v>95061</v>
      </c>
      <c r="C6" s="70" t="str">
        <f>IF($B6="","",UPPER(VLOOKUP($B6,SCHEDULLE!$B:$M,12,0)))</f>
        <v>AMANDA SILVA DE OLIVEIRA</v>
      </c>
      <c r="D6" s="64" t="str">
        <f>IF($B6="","",UPPER(VLOOKUP($B6,SCHEDULLE!$B:$M,11,0)))</f>
        <v>TARDE</v>
      </c>
      <c r="F6" s="71">
        <f>IFERROR(IF('ANALISE DIARIA'!$B6="","",SUMIFS(HISTORICO!$E:$E,HISTORICO!$B:$B,'ANALISE DIARIA'!$B6)/SUMIFS(HISTORICO!$D:$D,HISTORICO!$B:$B,'ANALISE DIARIA'!$B6)),"")</f>
        <v>0.73466819221967916</v>
      </c>
      <c r="H6" s="73">
        <f>IF($B6="","",IF(COUNTIF(HISTORICO!$A:$A,'ANALISE DIARIA'!H$5)=0,"",SUMIFS(HISTORICO!$C:$C,HISTORICO!$B:$B,'ANALISE DIARIA'!$B6,HISTORICO!$A:$A,'ANALISE DIARIA'!H$5)))</f>
        <v>0.91842105263157892</v>
      </c>
      <c r="I6" s="73">
        <f>IF($B6="","",IF(COUNTIF(HISTORICO!$A:$A,'ANALISE DIARIA'!I$5)=0,"",SUMIFS(HISTORICO!$C:$C,HISTORICO!$B:$B,'ANALISE DIARIA'!$B6,HISTORICO!$A:$A,'ANALISE DIARIA'!I$5)))</f>
        <v>0.9</v>
      </c>
      <c r="J6" s="73">
        <f>IF($B6="","",IF(COUNTIF(HISTORICO!$A:$A,'ANALISE DIARIA'!J$5)=0,"",SUMIFS(HISTORICO!$C:$C,HISTORICO!$B:$B,'ANALISE DIARIA'!$B6,HISTORICO!$A:$A,'ANALISE DIARIA'!J$5)))</f>
        <v>0.88421052631578945</v>
      </c>
      <c r="K6" s="73">
        <f>IF($B6="","",IF(COUNTIF(HISTORICO!$A:$A,'ANALISE DIARIA'!K$5)=0,"",SUMIFS(HISTORICO!$C:$C,HISTORICO!$B:$B,'ANALISE DIARIA'!$B6,HISTORICO!$A:$A,'ANALISE DIARIA'!K$5)))</f>
        <v>0.91842105263157892</v>
      </c>
      <c r="L6" s="73">
        <f>IF($B6="","",IF(COUNTIF(HISTORICO!$A:$A,'ANALISE DIARIA'!L$5)=0,"",SUMIFS(HISTORICO!$C:$C,HISTORICO!$B:$B,'ANALISE DIARIA'!$B6,HISTORICO!$A:$A,'ANALISE DIARIA'!L$5)))</f>
        <v>0.94473684210526321</v>
      </c>
      <c r="M6" s="73">
        <f>IF($B6="","",IF(COUNTIF(HISTORICO!$A:$A,'ANALISE DIARIA'!M$5)=0,"",SUMIFS(HISTORICO!$C:$C,HISTORICO!$B:$B,'ANALISE DIARIA'!$B6,HISTORICO!$A:$A,'ANALISE DIARIA'!M$5)))</f>
        <v>1</v>
      </c>
      <c r="N6" s="73" t="s">
        <v>127</v>
      </c>
      <c r="O6" s="73">
        <f>IF($B6="","",IF(COUNTIF(HISTORICO!$A:$A,'ANALISE DIARIA'!O$5)=0,"",SUMIFS(HISTORICO!$C:$C,HISTORICO!$B:$B,'ANALISE DIARIA'!$B6,HISTORICO!$A:$A,'ANALISE DIARIA'!O$5)))</f>
        <v>0.99473684210526314</v>
      </c>
      <c r="P6" s="73" t="s">
        <v>127</v>
      </c>
      <c r="Q6" s="73">
        <f>IF($B6="","",IF(COUNTIF(HISTORICO!$A:$A,'ANALISE DIARIA'!Q$5)=0,"",SUMIFS(HISTORICO!$C:$C,HISTORICO!$B:$B,'ANALISE DIARIA'!$B6,HISTORICO!$A:$A,'ANALISE DIARIA'!Q$5)))</f>
        <v>0.74736842105263157</v>
      </c>
      <c r="R6" s="73">
        <f>IF($B6="","",IF(COUNTIF(HISTORICO!$A:$A,'ANALISE DIARIA'!R$5)=0,"",SUMIFS(HISTORICO!$C:$C,HISTORICO!$B:$B,'ANALISE DIARIA'!$B6,HISTORICO!$A:$A,'ANALISE DIARIA'!R$5)))</f>
        <v>0.93421052631578949</v>
      </c>
      <c r="S6" s="73">
        <f>IF($B6="","",IF(COUNTIF(HISTORICO!$A:$A,'ANALISE DIARIA'!S$5)=0,"",SUMIFS(HISTORICO!$C:$C,HISTORICO!$B:$B,'ANALISE DIARIA'!$B6,HISTORICO!$A:$A,'ANALISE DIARIA'!S$5)))</f>
        <v>0.96052631578947367</v>
      </c>
      <c r="T6" s="73">
        <f>IF($B6="","",IF(COUNTIF(HISTORICO!$A:$A,'ANALISE DIARIA'!T$5)=0,"",SUMIFS(HISTORICO!$C:$C,HISTORICO!$B:$B,'ANALISE DIARIA'!$B6,HISTORICO!$A:$A,'ANALISE DIARIA'!T$5)))</f>
        <v>0.94736842105263153</v>
      </c>
      <c r="U6" s="73" t="s">
        <v>127</v>
      </c>
      <c r="V6" s="73">
        <f>IF($B6="","",IF(COUNTIF(HISTORICO!$A:$A,'ANALISE DIARIA'!V$5)=0,"",SUMIFS(HISTORICO!$C:$C,HISTORICO!$B:$B,'ANALISE DIARIA'!$B6,HISTORICO!$A:$A,'ANALISE DIARIA'!V$5)))</f>
        <v>0.97894736842105268</v>
      </c>
      <c r="W6" s="73">
        <f>IF($B6="","",IF(COUNTIF(HISTORICO!$A:$A,'ANALISE DIARIA'!W$5)=0,"",SUMIFS(HISTORICO!$C:$C,HISTORICO!$B:$B,'ANALISE DIARIA'!$B6,HISTORICO!$A:$A,'ANALISE DIARIA'!W$5)))</f>
        <v>0.98157894736842111</v>
      </c>
      <c r="X6" s="73">
        <f>IF($B6="","",IF(COUNTIF(HISTORICO!$A:$A,'ANALISE DIARIA'!X$5)=0,"",SUMIFS(HISTORICO!$C:$C,HISTORICO!$B:$B,'ANALISE DIARIA'!$B6,HISTORICO!$A:$A,'ANALISE DIARIA'!X$5)))</f>
        <v>0.97105263157894739</v>
      </c>
      <c r="Y6" s="73">
        <f>IF($B6="","",IF(COUNTIF(HISTORICO!$A:$A,'ANALISE DIARIA'!Y$5)=0,"",SUMIFS(HISTORICO!$C:$C,HISTORICO!$B:$B,'ANALISE DIARIA'!$B6,HISTORICO!$A:$A,'ANALISE DIARIA'!Y$5)))</f>
        <v>0</v>
      </c>
      <c r="Z6" s="73">
        <f>IF($B6="","",IF(COUNTIF(HISTORICO!$A:$A,'ANALISE DIARIA'!Z$5)=0,"",SUMIFS(HISTORICO!$C:$C,HISTORICO!$B:$B,'ANALISE DIARIA'!$B6,HISTORICO!$A:$A,'ANALISE DIARIA'!Z$5)))</f>
        <v>0.94210526315789478</v>
      </c>
      <c r="AA6" s="73">
        <f>IF($B6="","",IF(COUNTIF(HISTORICO!$A:$A,'ANALISE DIARIA'!AA$5)=0,"",SUMIFS(HISTORICO!$C:$C,HISTORICO!$B:$B,'ANALISE DIARIA'!$B6,HISTORICO!$A:$A,'ANALISE DIARIA'!AA$5)))</f>
        <v>0.99473684210526314</v>
      </c>
      <c r="AB6" s="73" t="s">
        <v>127</v>
      </c>
      <c r="AC6" s="73">
        <f>IF($B6="","",IF(COUNTIF(HISTORICO!$A:$A,'ANALISE DIARIA'!AC$5)=0,"",SUMIFS(HISTORICO!$C:$C,HISTORICO!$B:$B,'ANALISE DIARIA'!$B6,HISTORICO!$A:$A,'ANALISE DIARIA'!AC$5)))</f>
        <v>0.98421052631578942</v>
      </c>
      <c r="AD6" s="73">
        <f>IF($B6="","",IF(COUNTIF(HISTORICO!$A:$A,'ANALISE DIARIA'!AD$5)=0,"",SUMIFS(HISTORICO!$C:$C,HISTORICO!$B:$B,'ANALISE DIARIA'!$B6,HISTORICO!$A:$A,'ANALISE DIARIA'!AD$5)))</f>
        <v>0.89473684210526316</v>
      </c>
      <c r="AE6" s="73">
        <f>IF($B6="","",IF(COUNTIF(HISTORICO!$A:$A,'ANALISE DIARIA'!AE$5)=0,"",SUMIFS(HISTORICO!$C:$C,HISTORICO!$B:$B,'ANALISE DIARIA'!$B6,HISTORICO!$A:$A,'ANALISE DIARIA'!AE$5)))</f>
        <v>0</v>
      </c>
      <c r="AF6" s="73">
        <f>IF($B6="","",IF(COUNTIF(HISTORICO!$A:$A,'ANALISE DIARIA'!AF$5)=0,"",SUMIFS(HISTORICO!$C:$C,HISTORICO!$B:$B,'ANALISE DIARIA'!$B6,HISTORICO!$A:$A,'ANALISE DIARIA'!AF$5)))</f>
        <v>0</v>
      </c>
      <c r="AG6" s="73">
        <f>IF($B6="","",IF(COUNTIF(HISTORICO!$A:$A,'ANALISE DIARIA'!AG$5)=0,"",SUMIFS(HISTORICO!$C:$C,HISTORICO!$B:$B,'ANALISE DIARIA'!$B6,HISTORICO!$A:$A,'ANALISE DIARIA'!AG$5)))</f>
        <v>0</v>
      </c>
      <c r="AH6" s="73">
        <f>IF($B6="","",IF(COUNTIF(HISTORICO!$A:$A,'ANALISE DIARIA'!AH$5)=0,"",SUMIFS(HISTORICO!$C:$C,HISTORICO!$B:$B,'ANALISE DIARIA'!$B6,HISTORICO!$A:$A,'ANALISE DIARIA'!AH$5)))</f>
        <v>0</v>
      </c>
      <c r="AI6" s="73" t="str">
        <f>IF($B6="","",IF(COUNTIF(HISTORICO!$A:$A,'ANALISE DIARIA'!AI$5)=0,"",SUMIFS(HISTORICO!$C:$C,HISTORICO!$B:$B,'ANALISE DIARIA'!$B6,HISTORICO!$A:$A,'ANALISE DIARIA'!AI$5)))</f>
        <v/>
      </c>
      <c r="AJ6" s="73" t="str">
        <f>IF($B6="","",IF(COUNTIF(HISTORICO!$A:$A,'ANALISE DIARIA'!AJ$5)=0,"",SUMIFS(HISTORICO!$C:$C,HISTORICO!$B:$B,'ANALISE DIARIA'!$B6,HISTORICO!$A:$A,'ANALISE DIARIA'!AJ$5)))</f>
        <v/>
      </c>
      <c r="AK6" s="73" t="str">
        <f>IF($B6="","",IF(COUNTIF(HISTORICO!$A:$A,'ANALISE DIARIA'!AK$5)=0,"",SUMIFS(HISTORICO!$C:$C,HISTORICO!$B:$B,'ANALISE DIARIA'!$B6,HISTORICO!$A:$A,'ANALISE DIARIA'!AK$5)))</f>
        <v/>
      </c>
      <c r="AL6" s="73" t="str">
        <f>IF($B6="","",IF(COUNTIF(HISTORICO!$A:$A,'ANALISE DIARIA'!AL$5)=0,"",SUMIFS(HISTORICO!$C:$C,HISTORICO!$B:$B,'ANALISE DIARIA'!$B6,HISTORICO!$A:$A,'ANALISE DIARIA'!AL$5)))</f>
        <v/>
      </c>
    </row>
    <row r="7" spans="1:39" x14ac:dyDescent="0.25">
      <c r="B7" s="65">
        <v>92137</v>
      </c>
      <c r="C7" s="70" t="str">
        <f>IF($B7="","",UPPER(VLOOKUP($B7,SCHEDULLE!$B:$M,12,0)))</f>
        <v>ANA CELIA MARIANO RODRIGUES</v>
      </c>
      <c r="D7" s="64" t="str">
        <f>IF($B7="","",UPPER(VLOOKUP($B7,SCHEDULLE!$B:$M,11,0)))</f>
        <v>MANHÃ</v>
      </c>
      <c r="F7" s="71">
        <f>IFERROR(IF('ANALISE DIARIA'!$B7="","",SUMIFS(HISTORICO!$E:$E,HISTORICO!$B:$B,'ANALISE DIARIA'!$B7)/SUMIFS(HISTORICO!$D:$D,HISTORICO!$B:$B,'ANALISE DIARIA'!$B7)),"")</f>
        <v>0.69736842105263119</v>
      </c>
      <c r="H7" s="73">
        <f>IF($B7="","",IF(COUNTIF(HISTORICO!$A:$A,'ANALISE DIARIA'!H$5)=0,"",SUMIFS(HISTORICO!$C:$C,HISTORICO!$B:$B,'ANALISE DIARIA'!$B7,HISTORICO!$A:$A,'ANALISE DIARIA'!H$5)))</f>
        <v>0.96842105263157896</v>
      </c>
      <c r="I7" s="73">
        <f>IF($B7="","",IF(COUNTIF(HISTORICO!$A:$A,'ANALISE DIARIA'!I$5)=0,"",SUMIFS(HISTORICO!$C:$C,HISTORICO!$B:$B,'ANALISE DIARIA'!$B7,HISTORICO!$A:$A,'ANALISE DIARIA'!I$5)))</f>
        <v>0.99473684210526314</v>
      </c>
      <c r="J7" s="73">
        <f>IF($B7="","",IF(COUNTIF(HISTORICO!$A:$A,'ANALISE DIARIA'!J$5)=0,"",SUMIFS(HISTORICO!$C:$C,HISTORICO!$B:$B,'ANALISE DIARIA'!$B7,HISTORICO!$A:$A,'ANALISE DIARIA'!J$5)))</f>
        <v>0.97894736842105268</v>
      </c>
      <c r="K7" s="73">
        <f>IF($B7="","",IF(COUNTIF(HISTORICO!$A:$A,'ANALISE DIARIA'!K$5)=0,"",SUMIFS(HISTORICO!$C:$C,HISTORICO!$B:$B,'ANALISE DIARIA'!$B7,HISTORICO!$A:$A,'ANALISE DIARIA'!K$5)))</f>
        <v>0.92894736842105263</v>
      </c>
      <c r="L7" s="73">
        <f>IF($B7="","",IF(COUNTIF(HISTORICO!$A:$A,'ANALISE DIARIA'!L$5)=0,"",SUMIFS(HISTORICO!$C:$C,HISTORICO!$B:$B,'ANALISE DIARIA'!$B7,HISTORICO!$A:$A,'ANALISE DIARIA'!L$5)))</f>
        <v>0.76842105263157889</v>
      </c>
      <c r="M7" s="73">
        <f>IF($B7="","",IF(COUNTIF(HISTORICO!$A:$A,'ANALISE DIARIA'!M$5)=0,"",SUMIFS(HISTORICO!$C:$C,HISTORICO!$B:$B,'ANALISE DIARIA'!$B7,HISTORICO!$A:$A,'ANALISE DIARIA'!M$5)))</f>
        <v>0.85263157894736841</v>
      </c>
      <c r="N7" s="73" t="s">
        <v>127</v>
      </c>
      <c r="O7" s="73">
        <f>IF($B7="","",IF(COUNTIF(HISTORICO!$A:$A,'ANALISE DIARIA'!O$5)=0,"",SUMIFS(HISTORICO!$C:$C,HISTORICO!$B:$B,'ANALISE DIARIA'!$B7,HISTORICO!$A:$A,'ANALISE DIARIA'!O$5)))</f>
        <v>0.98421052631578942</v>
      </c>
      <c r="P7" s="73" t="s">
        <v>127</v>
      </c>
      <c r="Q7" s="73">
        <f>IF($B7="","",IF(COUNTIF(HISTORICO!$A:$A,'ANALISE DIARIA'!Q$5)=0,"",SUMIFS(HISTORICO!$C:$C,HISTORICO!$B:$B,'ANALISE DIARIA'!$B7,HISTORICO!$A:$A,'ANALISE DIARIA'!Q$5)))</f>
        <v>0.68421052631578949</v>
      </c>
      <c r="R7" s="73">
        <f>IF($B7="","",IF(COUNTIF(HISTORICO!$A:$A,'ANALISE DIARIA'!R$5)=0,"",SUMIFS(HISTORICO!$C:$C,HISTORICO!$B:$B,'ANALISE DIARIA'!$B7,HISTORICO!$A:$A,'ANALISE DIARIA'!R$5)))</f>
        <v>0.91578947368421049</v>
      </c>
      <c r="S7" s="73">
        <f>IF($B7="","",IF(COUNTIF(HISTORICO!$A:$A,'ANALISE DIARIA'!S$5)=0,"",SUMIFS(HISTORICO!$C:$C,HISTORICO!$B:$B,'ANALISE DIARIA'!$B7,HISTORICO!$A:$A,'ANALISE DIARIA'!S$5)))</f>
        <v>0.92105263157894735</v>
      </c>
      <c r="T7" s="73">
        <f>IF($B7="","",IF(COUNTIF(HISTORICO!$A:$A,'ANALISE DIARIA'!T$5)=0,"",SUMIFS(HISTORICO!$C:$C,HISTORICO!$B:$B,'ANALISE DIARIA'!$B7,HISTORICO!$A:$A,'ANALISE DIARIA'!T$5)))</f>
        <v>0.95789473684210524</v>
      </c>
      <c r="U7" s="73" t="s">
        <v>127</v>
      </c>
      <c r="V7" s="73">
        <f>IF($B7="","",IF(COUNTIF(HISTORICO!$A:$A,'ANALISE DIARIA'!V$5)=0,"",SUMIFS(HISTORICO!$C:$C,HISTORICO!$B:$B,'ANALISE DIARIA'!$B7,HISTORICO!$A:$A,'ANALISE DIARIA'!V$5)))</f>
        <v>0.93421052631578949</v>
      </c>
      <c r="W7" s="73">
        <f>IF($B7="","",IF(COUNTIF(HISTORICO!$A:$A,'ANALISE DIARIA'!W$5)=0,"",SUMIFS(HISTORICO!$C:$C,HISTORICO!$B:$B,'ANALISE DIARIA'!$B7,HISTORICO!$A:$A,'ANALISE DIARIA'!W$5)))</f>
        <v>0.95789473684210524</v>
      </c>
      <c r="X7" s="73">
        <f>IF($B7="","",IF(COUNTIF(HISTORICO!$A:$A,'ANALISE DIARIA'!X$5)=0,"",SUMIFS(HISTORICO!$C:$C,HISTORICO!$B:$B,'ANALISE DIARIA'!$B7,HISTORICO!$A:$A,'ANALISE DIARIA'!X$5)))</f>
        <v>0.96842105263157896</v>
      </c>
      <c r="Y7" s="73">
        <f>IF($B7="","",IF(COUNTIF(HISTORICO!$A:$A,'ANALISE DIARIA'!Y$5)=0,"",SUMIFS(HISTORICO!$C:$C,HISTORICO!$B:$B,'ANALISE DIARIA'!$B7,HISTORICO!$A:$A,'ANALISE DIARIA'!Y$5)))</f>
        <v>0.93947368421052635</v>
      </c>
      <c r="Z7" s="73">
        <f>IF($B7="","",IF(COUNTIF(HISTORICO!$A:$A,'ANALISE DIARIA'!Z$5)=0,"",SUMIFS(HISTORICO!$C:$C,HISTORICO!$B:$B,'ANALISE DIARIA'!$B7,HISTORICO!$A:$A,'ANALISE DIARIA'!Z$5)))</f>
        <v>0.95</v>
      </c>
      <c r="AA7" s="73">
        <f>IF($B7="","",IF(COUNTIF(HISTORICO!$A:$A,'ANALISE DIARIA'!AA$5)=0,"",SUMIFS(HISTORICO!$C:$C,HISTORICO!$B:$B,'ANALISE DIARIA'!$B7,HISTORICO!$A:$A,'ANALISE DIARIA'!AA$5)))</f>
        <v>0</v>
      </c>
      <c r="AB7" s="73" t="s">
        <v>127</v>
      </c>
      <c r="AC7" s="73">
        <f>IF($B7="","",IF(COUNTIF(HISTORICO!$A:$A,'ANALISE DIARIA'!AC$5)=0,"",SUMIFS(HISTORICO!$C:$C,HISTORICO!$B:$B,'ANALISE DIARIA'!$B7,HISTORICO!$A:$A,'ANALISE DIARIA'!AC$5)))</f>
        <v>0.34210526315789475</v>
      </c>
      <c r="AD7" s="73">
        <f>IF($B7="","",IF(COUNTIF(HISTORICO!$A:$A,'ANALISE DIARIA'!AD$5)=0,"",SUMIFS(HISTORICO!$C:$C,HISTORICO!$B:$B,'ANALISE DIARIA'!$B7,HISTORICO!$A:$A,'ANALISE DIARIA'!AD$5)))</f>
        <v>0</v>
      </c>
      <c r="AE7" s="73">
        <f>IF($B7="","",IF(COUNTIF(HISTORICO!$A:$A,'ANALISE DIARIA'!AE$5)=0,"",SUMIFS(HISTORICO!$C:$C,HISTORICO!$B:$B,'ANALISE DIARIA'!$B7,HISTORICO!$A:$A,'ANALISE DIARIA'!AE$5)))</f>
        <v>0</v>
      </c>
      <c r="AF7" s="73">
        <f>IF($B7="","",IF(COUNTIF(HISTORICO!$A:$A,'ANALISE DIARIA'!AF$5)=0,"",SUMIFS(HISTORICO!$C:$C,HISTORICO!$B:$B,'ANALISE DIARIA'!$B7,HISTORICO!$A:$A,'ANALISE DIARIA'!AF$5)))</f>
        <v>0.99210526315789471</v>
      </c>
      <c r="AG7" s="73">
        <f>IF($B7="","",IF(COUNTIF(HISTORICO!$A:$A,'ANALISE DIARIA'!AG$5)=0,"",SUMIFS(HISTORICO!$C:$C,HISTORICO!$B:$B,'ANALISE DIARIA'!$B7,HISTORICO!$A:$A,'ANALISE DIARIA'!AG$5)))</f>
        <v>0</v>
      </c>
      <c r="AH7" s="73">
        <f>IF($B7="","",IF(COUNTIF(HISTORICO!$A:$A,'ANALISE DIARIA'!AH$5)=0,"",SUMIFS(HISTORICO!$C:$C,HISTORICO!$B:$B,'ANALISE DIARIA'!$B7,HISTORICO!$A:$A,'ANALISE DIARIA'!AH$5)))</f>
        <v>0</v>
      </c>
      <c r="AI7" s="73" t="str">
        <f>IF($B7="","",IF(COUNTIF(HISTORICO!$A:$A,'ANALISE DIARIA'!AI$5)=0,"",SUMIFS(HISTORICO!$C:$C,HISTORICO!$B:$B,'ANALISE DIARIA'!$B7,HISTORICO!$A:$A,'ANALISE DIARIA'!AI$5)))</f>
        <v/>
      </c>
      <c r="AJ7" s="73" t="str">
        <f>IF($B7="","",IF(COUNTIF(HISTORICO!$A:$A,'ANALISE DIARIA'!AJ$5)=0,"",SUMIFS(HISTORICO!$C:$C,HISTORICO!$B:$B,'ANALISE DIARIA'!$B7,HISTORICO!$A:$A,'ANALISE DIARIA'!AJ$5)))</f>
        <v/>
      </c>
      <c r="AK7" s="73" t="str">
        <f>IF($B7="","",IF(COUNTIF(HISTORICO!$A:$A,'ANALISE DIARIA'!AK$5)=0,"",SUMIFS(HISTORICO!$C:$C,HISTORICO!$B:$B,'ANALISE DIARIA'!$B7,HISTORICO!$A:$A,'ANALISE DIARIA'!AK$5)))</f>
        <v/>
      </c>
      <c r="AL7" s="73" t="str">
        <f>IF($B7="","",IF(COUNTIF(HISTORICO!$A:$A,'ANALISE DIARIA'!AL$5)=0,"",SUMIFS(HISTORICO!$C:$C,HISTORICO!$B:$B,'ANALISE DIARIA'!$B7,HISTORICO!$A:$A,'ANALISE DIARIA'!AL$5)))</f>
        <v/>
      </c>
    </row>
    <row r="8" spans="1:39" x14ac:dyDescent="0.25">
      <c r="B8" s="65">
        <v>95005</v>
      </c>
      <c r="C8" s="70" t="str">
        <f>IF($B8="","",UPPER(VLOOKUP($B8,SCHEDULLE!$B:$M,12,0)))</f>
        <v>CLAUDIO CUENCA DIAS JUNIOR</v>
      </c>
      <c r="D8" s="64" t="str">
        <f>IF($B8="","",UPPER(VLOOKUP($B8,SCHEDULLE!$B:$M,11,0)))</f>
        <v>TARDE</v>
      </c>
      <c r="F8" s="71">
        <f>IFERROR(IF('ANALISE DIARIA'!$B8="","",SUMIFS(HISTORICO!$E:$E,HISTORICO!$B:$B,'ANALISE DIARIA'!$B8)/SUMIFS(HISTORICO!$D:$D,HISTORICO!$B:$B,'ANALISE DIARIA'!$B8)),"")</f>
        <v>0.75080091533180748</v>
      </c>
      <c r="H8" s="73">
        <f>IF($B8="","",IF(COUNTIF(HISTORICO!$A:$A,'ANALISE DIARIA'!H$5)=0,"",SUMIFS(HISTORICO!$C:$C,HISTORICO!$B:$B,'ANALISE DIARIA'!$B8,HISTORICO!$A:$A,'ANALISE DIARIA'!H$5)))</f>
        <v>0.92105263157894735</v>
      </c>
      <c r="I8" s="73">
        <f>IF($B8="","",IF(COUNTIF(HISTORICO!$A:$A,'ANALISE DIARIA'!I$5)=0,"",SUMIFS(HISTORICO!$C:$C,HISTORICO!$B:$B,'ANALISE DIARIA'!$B8,HISTORICO!$A:$A,'ANALISE DIARIA'!I$5)))</f>
        <v>0.92105263157894735</v>
      </c>
      <c r="J8" s="73">
        <f>IF($B8="","",IF(COUNTIF(HISTORICO!$A:$A,'ANALISE DIARIA'!J$5)=0,"",SUMIFS(HISTORICO!$C:$C,HISTORICO!$B:$B,'ANALISE DIARIA'!$B8,HISTORICO!$A:$A,'ANALISE DIARIA'!J$5)))</f>
        <v>0.90526315789473688</v>
      </c>
      <c r="K8" s="73">
        <f>IF($B8="","",IF(COUNTIF(HISTORICO!$A:$A,'ANALISE DIARIA'!K$5)=0,"",SUMIFS(HISTORICO!$C:$C,HISTORICO!$B:$B,'ANALISE DIARIA'!$B8,HISTORICO!$A:$A,'ANALISE DIARIA'!K$5)))</f>
        <v>0.94736842105263153</v>
      </c>
      <c r="L8" s="73">
        <f>IF($B8="","",IF(COUNTIF(HISTORICO!$A:$A,'ANALISE DIARIA'!L$5)=0,"",SUMIFS(HISTORICO!$C:$C,HISTORICO!$B:$B,'ANALISE DIARIA'!$B8,HISTORICO!$A:$A,'ANALISE DIARIA'!L$5)))</f>
        <v>0</v>
      </c>
      <c r="M8" s="73">
        <f>IF($B8="","",IF(COUNTIF(HISTORICO!$A:$A,'ANALISE DIARIA'!M$5)=0,"",SUMIFS(HISTORICO!$C:$C,HISTORICO!$B:$B,'ANALISE DIARIA'!$B8,HISTORICO!$A:$A,'ANALISE DIARIA'!M$5)))</f>
        <v>0.87631578947368416</v>
      </c>
      <c r="N8" s="73" t="s">
        <v>127</v>
      </c>
      <c r="O8" s="73">
        <f>IF($B8="","",IF(COUNTIF(HISTORICO!$A:$A,'ANALISE DIARIA'!O$5)=0,"",SUMIFS(HISTORICO!$C:$C,HISTORICO!$B:$B,'ANALISE DIARIA'!$B8,HISTORICO!$A:$A,'ANALISE DIARIA'!O$5)))</f>
        <v>0.83421052631578951</v>
      </c>
      <c r="P8" s="73" t="s">
        <v>127</v>
      </c>
      <c r="Q8" s="73">
        <f>IF($B8="","",IF(COUNTIF(HISTORICO!$A:$A,'ANALISE DIARIA'!Q$5)=0,"",SUMIFS(HISTORICO!$C:$C,HISTORICO!$B:$B,'ANALISE DIARIA'!$B8,HISTORICO!$A:$A,'ANALISE DIARIA'!Q$5)))</f>
        <v>0.8</v>
      </c>
      <c r="R8" s="73">
        <f>IF($B8="","",IF(COUNTIF(HISTORICO!$A:$A,'ANALISE DIARIA'!R$5)=0,"",SUMIFS(HISTORICO!$C:$C,HISTORICO!$B:$B,'ANALISE DIARIA'!$B8,HISTORICO!$A:$A,'ANALISE DIARIA'!R$5)))</f>
        <v>0.95</v>
      </c>
      <c r="S8" s="73">
        <f>IF($B8="","",IF(COUNTIF(HISTORICO!$A:$A,'ANALISE DIARIA'!S$5)=0,"",SUMIFS(HISTORICO!$C:$C,HISTORICO!$B:$B,'ANALISE DIARIA'!$B8,HISTORICO!$A:$A,'ANALISE DIARIA'!S$5)))</f>
        <v>0.95526315789473681</v>
      </c>
      <c r="T8" s="73">
        <f>IF($B8="","",IF(COUNTIF(HISTORICO!$A:$A,'ANALISE DIARIA'!T$5)=0,"",SUMIFS(HISTORICO!$C:$C,HISTORICO!$B:$B,'ANALISE DIARIA'!$B8,HISTORICO!$A:$A,'ANALISE DIARIA'!T$5)))</f>
        <v>0.85789473684210527</v>
      </c>
      <c r="U8" s="73" t="s">
        <v>127</v>
      </c>
      <c r="V8" s="73">
        <f>IF($B8="","",IF(COUNTIF(HISTORICO!$A:$A,'ANALISE DIARIA'!V$5)=0,"",SUMIFS(HISTORICO!$C:$C,HISTORICO!$B:$B,'ANALISE DIARIA'!$B8,HISTORICO!$A:$A,'ANALISE DIARIA'!V$5)))</f>
        <v>0.86842105263157898</v>
      </c>
      <c r="W8" s="73">
        <f>IF($B8="","",IF(COUNTIF(HISTORICO!$A:$A,'ANALISE DIARIA'!W$5)=0,"",SUMIFS(HISTORICO!$C:$C,HISTORICO!$B:$B,'ANALISE DIARIA'!$B8,HISTORICO!$A:$A,'ANALISE DIARIA'!W$5)))</f>
        <v>0.87894736842105259</v>
      </c>
      <c r="X8" s="73">
        <f>IF($B8="","",IF(COUNTIF(HISTORICO!$A:$A,'ANALISE DIARIA'!X$5)=0,"",SUMIFS(HISTORICO!$C:$C,HISTORICO!$B:$B,'ANALISE DIARIA'!$B8,HISTORICO!$A:$A,'ANALISE DIARIA'!X$5)))</f>
        <v>0.75526315789473686</v>
      </c>
      <c r="Y8" s="73">
        <f>IF($B8="","",IF(COUNTIF(HISTORICO!$A:$A,'ANALISE DIARIA'!Y$5)=0,"",SUMIFS(HISTORICO!$C:$C,HISTORICO!$B:$B,'ANALISE DIARIA'!$B8,HISTORICO!$A:$A,'ANALISE DIARIA'!Y$5)))</f>
        <v>0</v>
      </c>
      <c r="Z8" s="73">
        <f>IF($B8="","",IF(COUNTIF(HISTORICO!$A:$A,'ANALISE DIARIA'!Z$5)=0,"",SUMIFS(HISTORICO!$C:$C,HISTORICO!$B:$B,'ANALISE DIARIA'!$B8,HISTORICO!$A:$A,'ANALISE DIARIA'!Z$5)))</f>
        <v>0.91315789473684206</v>
      </c>
      <c r="AA8" s="73">
        <f>IF($B8="","",IF(COUNTIF(HISTORICO!$A:$A,'ANALISE DIARIA'!AA$5)=0,"",SUMIFS(HISTORICO!$C:$C,HISTORICO!$B:$B,'ANALISE DIARIA'!$B8,HISTORICO!$A:$A,'ANALISE DIARIA'!AA$5)))</f>
        <v>0.93421052631578949</v>
      </c>
      <c r="AB8" s="73" t="s">
        <v>127</v>
      </c>
      <c r="AC8" s="73">
        <f>IF($B8="","",IF(COUNTIF(HISTORICO!$A:$A,'ANALISE DIARIA'!AC$5)=0,"",SUMIFS(HISTORICO!$C:$C,HISTORICO!$B:$B,'ANALISE DIARIA'!$B8,HISTORICO!$A:$A,'ANALISE DIARIA'!AC$5)))</f>
        <v>0.86315789473684212</v>
      </c>
      <c r="AD8" s="73">
        <f>IF($B8="","",IF(COUNTIF(HISTORICO!$A:$A,'ANALISE DIARIA'!AD$5)=0,"",SUMIFS(HISTORICO!$C:$C,HISTORICO!$B:$B,'ANALISE DIARIA'!$B8,HISTORICO!$A:$A,'ANALISE DIARIA'!AD$5)))</f>
        <v>0.86052631578947369</v>
      </c>
      <c r="AE8" s="73">
        <f>IF($B8="","",IF(COUNTIF(HISTORICO!$A:$A,'ANALISE DIARIA'!AE$5)=0,"",SUMIFS(HISTORICO!$C:$C,HISTORICO!$B:$B,'ANALISE DIARIA'!$B8,HISTORICO!$A:$A,'ANALISE DIARIA'!AE$5)))</f>
        <v>0</v>
      </c>
      <c r="AF8" s="73">
        <f>IF($B8="","",IF(COUNTIF(HISTORICO!$A:$A,'ANALISE DIARIA'!AF$5)=0,"",SUMIFS(HISTORICO!$C:$C,HISTORICO!$B:$B,'ANALISE DIARIA'!$B8,HISTORICO!$A:$A,'ANALISE DIARIA'!AF$5)))</f>
        <v>0.76578947368421058</v>
      </c>
      <c r="AG8" s="73">
        <f>IF($B8="","",IF(COUNTIF(HISTORICO!$A:$A,'ANALISE DIARIA'!AG$5)=0,"",SUMIFS(HISTORICO!$C:$C,HISTORICO!$B:$B,'ANALISE DIARIA'!$B8,HISTORICO!$A:$A,'ANALISE DIARIA'!AG$5)))</f>
        <v>0.73157894736842111</v>
      </c>
      <c r="AH8" s="73">
        <f>IF($B8="","",IF(COUNTIF(HISTORICO!$A:$A,'ANALISE DIARIA'!AH$5)=0,"",SUMIFS(HISTORICO!$C:$C,HISTORICO!$B:$B,'ANALISE DIARIA'!$B8,HISTORICO!$A:$A,'ANALISE DIARIA'!AH$5)))</f>
        <v>0.72894736842105268</v>
      </c>
      <c r="AI8" s="73" t="str">
        <f>IF($B8="","",IF(COUNTIF(HISTORICO!$A:$A,'ANALISE DIARIA'!AI$5)=0,"",SUMIFS(HISTORICO!$C:$C,HISTORICO!$B:$B,'ANALISE DIARIA'!$B8,HISTORICO!$A:$A,'ANALISE DIARIA'!AI$5)))</f>
        <v/>
      </c>
      <c r="AJ8" s="73" t="str">
        <f>IF($B8="","",IF(COUNTIF(HISTORICO!$A:$A,'ANALISE DIARIA'!AJ$5)=0,"",SUMIFS(HISTORICO!$C:$C,HISTORICO!$B:$B,'ANALISE DIARIA'!$B8,HISTORICO!$A:$A,'ANALISE DIARIA'!AJ$5)))</f>
        <v/>
      </c>
      <c r="AK8" s="73" t="str">
        <f>IF($B8="","",IF(COUNTIF(HISTORICO!$A:$A,'ANALISE DIARIA'!AK$5)=0,"",SUMIFS(HISTORICO!$C:$C,HISTORICO!$B:$B,'ANALISE DIARIA'!$B8,HISTORICO!$A:$A,'ANALISE DIARIA'!AK$5)))</f>
        <v/>
      </c>
      <c r="AL8" s="73" t="str">
        <f>IF($B8="","",IF(COUNTIF(HISTORICO!$A:$A,'ANALISE DIARIA'!AL$5)=0,"",SUMIFS(HISTORICO!$C:$C,HISTORICO!$B:$B,'ANALISE DIARIA'!$B8,HISTORICO!$A:$A,'ANALISE DIARIA'!AL$5)))</f>
        <v/>
      </c>
    </row>
    <row r="9" spans="1:39" x14ac:dyDescent="0.25">
      <c r="B9" s="65">
        <v>92120</v>
      </c>
      <c r="C9" s="70" t="str">
        <f>IF($B9="","",UPPER(VLOOKUP($B9,SCHEDULLE!$B:$M,12,0)))</f>
        <v>DAIANY APARECIDA BEBIANO COSTA</v>
      </c>
      <c r="D9" s="64" t="str">
        <f>IF($B9="","",UPPER(VLOOKUP($B9,SCHEDULLE!$B:$M,11,0)))</f>
        <v>MANHÃ</v>
      </c>
      <c r="F9" s="71">
        <f>IFERROR(IF('ANALISE DIARIA'!$B9="","",SUMIFS(HISTORICO!$E:$E,HISTORICO!$B:$B,'ANALISE DIARIA'!$B9)/SUMIFS(HISTORICO!$D:$D,HISTORICO!$B:$B,'ANALISE DIARIA'!$B9)),"")</f>
        <v>0.8291762013729973</v>
      </c>
      <c r="H9" s="73">
        <f>IF($B9="","",IF(COUNTIF(HISTORICO!$A:$A,'ANALISE DIARIA'!H$5)=0,"",SUMIFS(HISTORICO!$C:$C,HISTORICO!$B:$B,'ANALISE DIARIA'!$B9,HISTORICO!$A:$A,'ANALISE DIARIA'!H$5)))</f>
        <v>0.99736842105263157</v>
      </c>
      <c r="I9" s="73">
        <f>IF($B9="","",IF(COUNTIF(HISTORICO!$A:$A,'ANALISE DIARIA'!I$5)=0,"",SUMIFS(HISTORICO!$C:$C,HISTORICO!$B:$B,'ANALISE DIARIA'!$B9,HISTORICO!$A:$A,'ANALISE DIARIA'!I$5)))</f>
        <v>0.94736842105263153</v>
      </c>
      <c r="J9" s="73">
        <f>IF($B9="","",IF(COUNTIF(HISTORICO!$A:$A,'ANALISE DIARIA'!J$5)=0,"",SUMIFS(HISTORICO!$C:$C,HISTORICO!$B:$B,'ANALISE DIARIA'!$B9,HISTORICO!$A:$A,'ANALISE DIARIA'!J$5)))</f>
        <v>0.99736842105263157</v>
      </c>
      <c r="K9" s="73">
        <f>IF($B9="","",IF(COUNTIF(HISTORICO!$A:$A,'ANALISE DIARIA'!K$5)=0,"",SUMIFS(HISTORICO!$C:$C,HISTORICO!$B:$B,'ANALISE DIARIA'!$B9,HISTORICO!$A:$A,'ANALISE DIARIA'!K$5)))</f>
        <v>0.86052631578947369</v>
      </c>
      <c r="L9" s="73">
        <f>IF($B9="","",IF(COUNTIF(HISTORICO!$A:$A,'ANALISE DIARIA'!L$5)=0,"",SUMIFS(HISTORICO!$C:$C,HISTORICO!$B:$B,'ANALISE DIARIA'!$B9,HISTORICO!$A:$A,'ANALISE DIARIA'!L$5)))</f>
        <v>0.8236842105263158</v>
      </c>
      <c r="M9" s="73">
        <f>IF($B9="","",IF(COUNTIF(HISTORICO!$A:$A,'ANALISE DIARIA'!M$5)=0,"",SUMIFS(HISTORICO!$C:$C,HISTORICO!$B:$B,'ANALISE DIARIA'!$B9,HISTORICO!$A:$A,'ANALISE DIARIA'!M$5)))</f>
        <v>1</v>
      </c>
      <c r="N9" s="73" t="s">
        <v>127</v>
      </c>
      <c r="O9" s="73">
        <f>IF($B9="","",IF(COUNTIF(HISTORICO!$A:$A,'ANALISE DIARIA'!O$5)=0,"",SUMIFS(HISTORICO!$C:$C,HISTORICO!$B:$B,'ANALISE DIARIA'!$B9,HISTORICO!$A:$A,'ANALISE DIARIA'!O$5)))</f>
        <v>0.87894736842105259</v>
      </c>
      <c r="P9" s="73" t="s">
        <v>127</v>
      </c>
      <c r="Q9" s="73">
        <f>IF($B9="","",IF(COUNTIF(HISTORICO!$A:$A,'ANALISE DIARIA'!Q$5)=0,"",SUMIFS(HISTORICO!$C:$C,HISTORICO!$B:$B,'ANALISE DIARIA'!$B9,HISTORICO!$A:$A,'ANALISE DIARIA'!Q$5)))</f>
        <v>1</v>
      </c>
      <c r="R9" s="73">
        <f>IF($B9="","",IF(COUNTIF(HISTORICO!$A:$A,'ANALISE DIARIA'!R$5)=0,"",SUMIFS(HISTORICO!$C:$C,HISTORICO!$B:$B,'ANALISE DIARIA'!$B9,HISTORICO!$A:$A,'ANALISE DIARIA'!R$5)))</f>
        <v>0.94210526315789478</v>
      </c>
      <c r="S9" s="73">
        <f>IF($B9="","",IF(COUNTIF(HISTORICO!$A:$A,'ANALISE DIARIA'!S$5)=0,"",SUMIFS(HISTORICO!$C:$C,HISTORICO!$B:$B,'ANALISE DIARIA'!$B9,HISTORICO!$A:$A,'ANALISE DIARIA'!S$5)))</f>
        <v>0.98421052631578942</v>
      </c>
      <c r="T9" s="73">
        <f>IF($B9="","",IF(COUNTIF(HISTORICO!$A:$A,'ANALISE DIARIA'!T$5)=0,"",SUMIFS(HISTORICO!$C:$C,HISTORICO!$B:$B,'ANALISE DIARIA'!$B9,HISTORICO!$A:$A,'ANALISE DIARIA'!T$5)))</f>
        <v>0.95789473684210524</v>
      </c>
      <c r="U9" s="73" t="s">
        <v>127</v>
      </c>
      <c r="V9" s="73">
        <f>IF($B9="","",IF(COUNTIF(HISTORICO!$A:$A,'ANALISE DIARIA'!V$5)=0,"",SUMIFS(HISTORICO!$C:$C,HISTORICO!$B:$B,'ANALISE DIARIA'!$B9,HISTORICO!$A:$A,'ANALISE DIARIA'!V$5)))</f>
        <v>0.9</v>
      </c>
      <c r="W9" s="73">
        <f>IF($B9="","",IF(COUNTIF(HISTORICO!$A:$A,'ANALISE DIARIA'!W$5)=0,"",SUMIFS(HISTORICO!$C:$C,HISTORICO!$B:$B,'ANALISE DIARIA'!$B9,HISTORICO!$A:$A,'ANALISE DIARIA'!W$5)))</f>
        <v>0.99210526315789471</v>
      </c>
      <c r="X9" s="73">
        <f>IF($B9="","",IF(COUNTIF(HISTORICO!$A:$A,'ANALISE DIARIA'!X$5)=0,"",SUMIFS(HISTORICO!$C:$C,HISTORICO!$B:$B,'ANALISE DIARIA'!$B9,HISTORICO!$A:$A,'ANALISE DIARIA'!X$5)))</f>
        <v>0.97631578947368425</v>
      </c>
      <c r="Y9" s="73">
        <f>IF($B9="","",IF(COUNTIF(HISTORICO!$A:$A,'ANALISE DIARIA'!Y$5)=0,"",SUMIFS(HISTORICO!$C:$C,HISTORICO!$B:$B,'ANALISE DIARIA'!$B9,HISTORICO!$A:$A,'ANALISE DIARIA'!Y$5)))</f>
        <v>0.95</v>
      </c>
      <c r="Z9" s="73">
        <f>IF($B9="","",IF(COUNTIF(HISTORICO!$A:$A,'ANALISE DIARIA'!Z$5)=0,"",SUMIFS(HISTORICO!$C:$C,HISTORICO!$B:$B,'ANALISE DIARIA'!$B9,HISTORICO!$A:$A,'ANALISE DIARIA'!Z$5)))</f>
        <v>0.98947368421052628</v>
      </c>
      <c r="AA9" s="73">
        <f>IF($B9="","",IF(COUNTIF(HISTORICO!$A:$A,'ANALISE DIARIA'!AA$5)=0,"",SUMIFS(HISTORICO!$C:$C,HISTORICO!$B:$B,'ANALISE DIARIA'!$B9,HISTORICO!$A:$A,'ANALISE DIARIA'!AA$5)))</f>
        <v>0.98421052631578942</v>
      </c>
      <c r="AB9" s="73" t="s">
        <v>127</v>
      </c>
      <c r="AC9" s="73">
        <f>IF($B9="","",IF(COUNTIF(HISTORICO!$A:$A,'ANALISE DIARIA'!AC$5)=0,"",SUMIFS(HISTORICO!$C:$C,HISTORICO!$B:$B,'ANALISE DIARIA'!$B9,HISTORICO!$A:$A,'ANALISE DIARIA'!AC$5)))</f>
        <v>0.96842105263157896</v>
      </c>
      <c r="AD9" s="73">
        <f>IF($B9="","",IF(COUNTIF(HISTORICO!$A:$A,'ANALISE DIARIA'!AD$5)=0,"",SUMIFS(HISTORICO!$C:$C,HISTORICO!$B:$B,'ANALISE DIARIA'!$B9,HISTORICO!$A:$A,'ANALISE DIARIA'!AD$5)))</f>
        <v>0.92368421052631577</v>
      </c>
      <c r="AE9" s="73">
        <f>IF($B9="","",IF(COUNTIF(HISTORICO!$A:$A,'ANALISE DIARIA'!AE$5)=0,"",SUMIFS(HISTORICO!$C:$C,HISTORICO!$B:$B,'ANALISE DIARIA'!$B9,HISTORICO!$A:$A,'ANALISE DIARIA'!AE$5)))</f>
        <v>0.99736842105263157</v>
      </c>
      <c r="AF9" s="73">
        <f>IF($B9="","",IF(COUNTIF(HISTORICO!$A:$A,'ANALISE DIARIA'!AF$5)=0,"",SUMIFS(HISTORICO!$C:$C,HISTORICO!$B:$B,'ANALISE DIARIA'!$B9,HISTORICO!$A:$A,'ANALISE DIARIA'!AF$5)))</f>
        <v>0</v>
      </c>
      <c r="AG9" s="73">
        <f>IF($B9="","",IF(COUNTIF(HISTORICO!$A:$A,'ANALISE DIARIA'!AG$5)=0,"",SUMIFS(HISTORICO!$C:$C,HISTORICO!$B:$B,'ANALISE DIARIA'!$B9,HISTORICO!$A:$A,'ANALISE DIARIA'!AG$5)))</f>
        <v>0</v>
      </c>
      <c r="AH9" s="73">
        <f>IF($B9="","",IF(COUNTIF(HISTORICO!$A:$A,'ANALISE DIARIA'!AH$5)=0,"",SUMIFS(HISTORICO!$C:$C,HISTORICO!$B:$B,'ANALISE DIARIA'!$B9,HISTORICO!$A:$A,'ANALISE DIARIA'!AH$5)))</f>
        <v>0</v>
      </c>
      <c r="AI9" s="73" t="str">
        <f>IF($B9="","",IF(COUNTIF(HISTORICO!$A:$A,'ANALISE DIARIA'!AI$5)=0,"",SUMIFS(HISTORICO!$C:$C,HISTORICO!$B:$B,'ANALISE DIARIA'!$B9,HISTORICO!$A:$A,'ANALISE DIARIA'!AI$5)))</f>
        <v/>
      </c>
      <c r="AJ9" s="73" t="str">
        <f>IF($B9="","",IF(COUNTIF(HISTORICO!$A:$A,'ANALISE DIARIA'!AJ$5)=0,"",SUMIFS(HISTORICO!$C:$C,HISTORICO!$B:$B,'ANALISE DIARIA'!$B9,HISTORICO!$A:$A,'ANALISE DIARIA'!AJ$5)))</f>
        <v/>
      </c>
      <c r="AK9" s="73" t="str">
        <f>IF($B9="","",IF(COUNTIF(HISTORICO!$A:$A,'ANALISE DIARIA'!AK$5)=0,"",SUMIFS(HISTORICO!$C:$C,HISTORICO!$B:$B,'ANALISE DIARIA'!$B9,HISTORICO!$A:$A,'ANALISE DIARIA'!AK$5)))</f>
        <v/>
      </c>
      <c r="AL9" s="73" t="str">
        <f>IF($B9="","",IF(COUNTIF(HISTORICO!$A:$A,'ANALISE DIARIA'!AL$5)=0,"",SUMIFS(HISTORICO!$C:$C,HISTORICO!$B:$B,'ANALISE DIARIA'!$B9,HISTORICO!$A:$A,'ANALISE DIARIA'!AL$5)))</f>
        <v/>
      </c>
    </row>
    <row r="10" spans="1:39" x14ac:dyDescent="0.25">
      <c r="B10" s="65">
        <v>95173</v>
      </c>
      <c r="C10" s="70" t="str">
        <f>IF($B10="","",UPPER(VLOOKUP($B10,SCHEDULLE!$B:$M,12,0)))</f>
        <v>DEBORA CRISTINA BATISTA OLIVEIRA</v>
      </c>
      <c r="D10" s="64" t="str">
        <f>IF($B10="","",UPPER(VLOOKUP($B10,SCHEDULLE!$B:$M,11,0)))</f>
        <v>MANHÃ</v>
      </c>
      <c r="F10" s="71">
        <f>IFERROR(IF('ANALISE DIARIA'!$B10="","",SUMIFS(HISTORICO!$E:$E,HISTORICO!$B:$B,'ANALISE DIARIA'!$B10)/SUMIFS(HISTORICO!$D:$D,HISTORICO!$B:$B,'ANALISE DIARIA'!$B10)),"")</f>
        <v>0.68318077803203636</v>
      </c>
      <c r="H10" s="73">
        <f>IF($B10="","",IF(COUNTIF(HISTORICO!$A:$A,'ANALISE DIARIA'!H$5)=0,"",SUMIFS(HISTORICO!$C:$C,HISTORICO!$B:$B,'ANALISE DIARIA'!$B10,HISTORICO!$A:$A,'ANALISE DIARIA'!H$5)))</f>
        <v>0.85</v>
      </c>
      <c r="I10" s="73">
        <f>IF($B10="","",IF(COUNTIF(HISTORICO!$A:$A,'ANALISE DIARIA'!I$5)=0,"",SUMIFS(HISTORICO!$C:$C,HISTORICO!$B:$B,'ANALISE DIARIA'!$B10,HISTORICO!$A:$A,'ANALISE DIARIA'!I$5)))</f>
        <v>0.96052631578947367</v>
      </c>
      <c r="J10" s="73">
        <f>IF($B10="","",IF(COUNTIF(HISTORICO!$A:$A,'ANALISE DIARIA'!J$5)=0,"",SUMIFS(HISTORICO!$C:$C,HISTORICO!$B:$B,'ANALISE DIARIA'!$B10,HISTORICO!$A:$A,'ANALISE DIARIA'!J$5)))</f>
        <v>0.91842105263157892</v>
      </c>
      <c r="K10" s="73">
        <f>IF($B10="","",IF(COUNTIF(HISTORICO!$A:$A,'ANALISE DIARIA'!K$5)=0,"",SUMIFS(HISTORICO!$C:$C,HISTORICO!$B:$B,'ANALISE DIARIA'!$B10,HISTORICO!$A:$A,'ANALISE DIARIA'!K$5)))</f>
        <v>0.68421052631578949</v>
      </c>
      <c r="L10" s="73">
        <f>IF($B10="","",IF(COUNTIF(HISTORICO!$A:$A,'ANALISE DIARIA'!L$5)=0,"",SUMIFS(HISTORICO!$C:$C,HISTORICO!$B:$B,'ANALISE DIARIA'!$B10,HISTORICO!$A:$A,'ANALISE DIARIA'!L$5)))</f>
        <v>0.86315789473684212</v>
      </c>
      <c r="M10" s="73">
        <f>IF($B10="","",IF(COUNTIF(HISTORICO!$A:$A,'ANALISE DIARIA'!M$5)=0,"",SUMIFS(HISTORICO!$C:$C,HISTORICO!$B:$B,'ANALISE DIARIA'!$B10,HISTORICO!$A:$A,'ANALISE DIARIA'!M$5)))</f>
        <v>0.94473684210526321</v>
      </c>
      <c r="N10" s="73" t="s">
        <v>127</v>
      </c>
      <c r="O10" s="73">
        <f>IF($B10="","",IF(COUNTIF(HISTORICO!$A:$A,'ANALISE DIARIA'!O$5)=0,"",SUMIFS(HISTORICO!$C:$C,HISTORICO!$B:$B,'ANALISE DIARIA'!$B10,HISTORICO!$A:$A,'ANALISE DIARIA'!O$5)))</f>
        <v>0</v>
      </c>
      <c r="P10" s="73" t="s">
        <v>127</v>
      </c>
      <c r="Q10" s="73">
        <f>IF($B10="","",IF(COUNTIF(HISTORICO!$A:$A,'ANALISE DIARIA'!Q$5)=0,"",SUMIFS(HISTORICO!$C:$C,HISTORICO!$B:$B,'ANALISE DIARIA'!$B10,HISTORICO!$A:$A,'ANALISE DIARIA'!Q$5)))</f>
        <v>0.98947368421052628</v>
      </c>
      <c r="R10" s="73">
        <f>IF($B10="","",IF(COUNTIF(HISTORICO!$A:$A,'ANALISE DIARIA'!R$5)=0,"",SUMIFS(HISTORICO!$C:$C,HISTORICO!$B:$B,'ANALISE DIARIA'!$B10,HISTORICO!$A:$A,'ANALISE DIARIA'!R$5)))</f>
        <v>0.80789473684210522</v>
      </c>
      <c r="S10" s="73">
        <f>IF($B10="","",IF(COUNTIF(HISTORICO!$A:$A,'ANALISE DIARIA'!S$5)=0,"",SUMIFS(HISTORICO!$C:$C,HISTORICO!$B:$B,'ANALISE DIARIA'!$B10,HISTORICO!$A:$A,'ANALISE DIARIA'!S$5)))</f>
        <v>0.92894736842105263</v>
      </c>
      <c r="T10" s="73">
        <f>IF($B10="","",IF(COUNTIF(HISTORICO!$A:$A,'ANALISE DIARIA'!T$5)=0,"",SUMIFS(HISTORICO!$C:$C,HISTORICO!$B:$B,'ANALISE DIARIA'!$B10,HISTORICO!$A:$A,'ANALISE DIARIA'!T$5)))</f>
        <v>0.91842105263157892</v>
      </c>
      <c r="U10" s="73" t="s">
        <v>127</v>
      </c>
      <c r="V10" s="73">
        <f>IF($B10="","",IF(COUNTIF(HISTORICO!$A:$A,'ANALISE DIARIA'!V$5)=0,"",SUMIFS(HISTORICO!$C:$C,HISTORICO!$B:$B,'ANALISE DIARIA'!$B10,HISTORICO!$A:$A,'ANALISE DIARIA'!V$5)))</f>
        <v>0.28421052631578947</v>
      </c>
      <c r="W10" s="73">
        <f>IF($B10="","",IF(COUNTIF(HISTORICO!$A:$A,'ANALISE DIARIA'!W$5)=0,"",SUMIFS(HISTORICO!$C:$C,HISTORICO!$B:$B,'ANALISE DIARIA'!$B10,HISTORICO!$A:$A,'ANALISE DIARIA'!W$5)))</f>
        <v>0.97631578947368425</v>
      </c>
      <c r="X10" s="73">
        <f>IF($B10="","",IF(COUNTIF(HISTORICO!$A:$A,'ANALISE DIARIA'!X$5)=0,"",SUMIFS(HISTORICO!$C:$C,HISTORICO!$B:$B,'ANALISE DIARIA'!$B10,HISTORICO!$A:$A,'ANALISE DIARIA'!X$5)))</f>
        <v>0.97105263157894739</v>
      </c>
      <c r="Y10" s="73">
        <f>IF($B10="","",IF(COUNTIF(HISTORICO!$A:$A,'ANALISE DIARIA'!Y$5)=0,"",SUMIFS(HISTORICO!$C:$C,HISTORICO!$B:$B,'ANALISE DIARIA'!$B10,HISTORICO!$A:$A,'ANALISE DIARIA'!Y$5)))</f>
        <v>0.92894736842105263</v>
      </c>
      <c r="Z10" s="73">
        <f>IF($B10="","",IF(COUNTIF(HISTORICO!$A:$A,'ANALISE DIARIA'!Z$5)=0,"",SUMIFS(HISTORICO!$C:$C,HISTORICO!$B:$B,'ANALISE DIARIA'!$B10,HISTORICO!$A:$A,'ANALISE DIARIA'!Z$5)))</f>
        <v>0.97894736842105268</v>
      </c>
      <c r="AA10" s="73">
        <f>IF($B10="","",IF(COUNTIF(HISTORICO!$A:$A,'ANALISE DIARIA'!AA$5)=0,"",SUMIFS(HISTORICO!$C:$C,HISTORICO!$B:$B,'ANALISE DIARIA'!$B10,HISTORICO!$A:$A,'ANALISE DIARIA'!AA$5)))</f>
        <v>0</v>
      </c>
      <c r="AB10" s="73" t="s">
        <v>127</v>
      </c>
      <c r="AC10" s="73">
        <f>IF($B10="","",IF(COUNTIF(HISTORICO!$A:$A,'ANALISE DIARIA'!AC$5)=0,"",SUMIFS(HISTORICO!$C:$C,HISTORICO!$B:$B,'ANALISE DIARIA'!$B10,HISTORICO!$A:$A,'ANALISE DIARIA'!AC$5)))</f>
        <v>0.87631578947368416</v>
      </c>
      <c r="AD10" s="73">
        <f>IF($B10="","",IF(COUNTIF(HISTORICO!$A:$A,'ANALISE DIARIA'!AD$5)=0,"",SUMIFS(HISTORICO!$C:$C,HISTORICO!$B:$B,'ANALISE DIARIA'!$B10,HISTORICO!$A:$A,'ANALISE DIARIA'!AD$5)))</f>
        <v>0.9263157894736842</v>
      </c>
      <c r="AE10" s="73">
        <f>IF($B10="","",IF(COUNTIF(HISTORICO!$A:$A,'ANALISE DIARIA'!AE$5)=0,"",SUMIFS(HISTORICO!$C:$C,HISTORICO!$B:$B,'ANALISE DIARIA'!$B10,HISTORICO!$A:$A,'ANALISE DIARIA'!AE$5)))</f>
        <v>0.90526315789473688</v>
      </c>
      <c r="AF10" s="73">
        <f>IF($B10="","",IF(COUNTIF(HISTORICO!$A:$A,'ANALISE DIARIA'!AF$5)=0,"",SUMIFS(HISTORICO!$C:$C,HISTORICO!$B:$B,'ANALISE DIARIA'!$B10,HISTORICO!$A:$A,'ANALISE DIARIA'!AF$5)))</f>
        <v>0</v>
      </c>
      <c r="AG10" s="73">
        <f>IF($B10="","",IF(COUNTIF(HISTORICO!$A:$A,'ANALISE DIARIA'!AG$5)=0,"",SUMIFS(HISTORICO!$C:$C,HISTORICO!$B:$B,'ANALISE DIARIA'!$B10,HISTORICO!$A:$A,'ANALISE DIARIA'!AG$5)))</f>
        <v>0</v>
      </c>
      <c r="AH10" s="73">
        <f>IF($B10="","",IF(COUNTIF(HISTORICO!$A:$A,'ANALISE DIARIA'!AH$5)=0,"",SUMIFS(HISTORICO!$C:$C,HISTORICO!$B:$B,'ANALISE DIARIA'!$B10,HISTORICO!$A:$A,'ANALISE DIARIA'!AH$5)))</f>
        <v>0</v>
      </c>
      <c r="AI10" s="73" t="str">
        <f>IF($B10="","",IF(COUNTIF(HISTORICO!$A:$A,'ANALISE DIARIA'!AI$5)=0,"",SUMIFS(HISTORICO!$C:$C,HISTORICO!$B:$B,'ANALISE DIARIA'!$B10,HISTORICO!$A:$A,'ANALISE DIARIA'!AI$5)))</f>
        <v/>
      </c>
      <c r="AJ10" s="73" t="str">
        <f>IF($B10="","",IF(COUNTIF(HISTORICO!$A:$A,'ANALISE DIARIA'!AJ$5)=0,"",SUMIFS(HISTORICO!$C:$C,HISTORICO!$B:$B,'ANALISE DIARIA'!$B10,HISTORICO!$A:$A,'ANALISE DIARIA'!AJ$5)))</f>
        <v/>
      </c>
      <c r="AK10" s="73" t="str">
        <f>IF($B10="","",IF(COUNTIF(HISTORICO!$A:$A,'ANALISE DIARIA'!AK$5)=0,"",SUMIFS(HISTORICO!$C:$C,HISTORICO!$B:$B,'ANALISE DIARIA'!$B10,HISTORICO!$A:$A,'ANALISE DIARIA'!AK$5)))</f>
        <v/>
      </c>
      <c r="AL10" s="73" t="str">
        <f>IF($B10="","",IF(COUNTIF(HISTORICO!$A:$A,'ANALISE DIARIA'!AL$5)=0,"",SUMIFS(HISTORICO!$C:$C,HISTORICO!$B:$B,'ANALISE DIARIA'!$B10,HISTORICO!$A:$A,'ANALISE DIARIA'!AL$5)))</f>
        <v/>
      </c>
    </row>
    <row r="11" spans="1:39" x14ac:dyDescent="0.25">
      <c r="B11" s="65">
        <v>92055</v>
      </c>
      <c r="C11" s="70" t="str">
        <f>IF($B11="","",UPPER(VLOOKUP($B11,SCHEDULLE!$B:$M,12,0)))</f>
        <v>DEISE OLIVEIRA SANTOS</v>
      </c>
      <c r="D11" s="64" t="str">
        <f>IF($B11="","",UPPER(VLOOKUP($B11,SCHEDULLE!$B:$M,11,0)))</f>
        <v>MANHÃ</v>
      </c>
      <c r="F11" s="71">
        <f>IFERROR(IF('ANALISE DIARIA'!$B11="","",SUMIFS(HISTORICO!$E:$E,HISTORICO!$B:$B,'ANALISE DIARIA'!$B11)/SUMIFS(HISTORICO!$D:$D,HISTORICO!$B:$B,'ANALISE DIARIA'!$B11)),"")</f>
        <v>0.93863636363636338</v>
      </c>
      <c r="H11" s="73">
        <f>IF($B11="","",IF(COUNTIF(HISTORICO!$A:$A,'ANALISE DIARIA'!H$5)=0,"",SUMIFS(HISTORICO!$C:$C,HISTORICO!$B:$B,'ANALISE DIARIA'!$B11,HISTORICO!$A:$A,'ANALISE DIARIA'!H$5)))</f>
        <v>1</v>
      </c>
      <c r="I11" s="73">
        <f>IF($B11="","",IF(COUNTIF(HISTORICO!$A:$A,'ANALISE DIARIA'!I$5)=0,"",SUMIFS(HISTORICO!$C:$C,HISTORICO!$B:$B,'ANALISE DIARIA'!$B11,HISTORICO!$A:$A,'ANALISE DIARIA'!I$5)))</f>
        <v>0.96842105263157896</v>
      </c>
      <c r="J11" s="73">
        <f>IF($B11="","",IF(COUNTIF(HISTORICO!$A:$A,'ANALISE DIARIA'!J$5)=0,"",SUMIFS(HISTORICO!$C:$C,HISTORICO!$B:$B,'ANALISE DIARIA'!$B11,HISTORICO!$A:$A,'ANALISE DIARIA'!J$5)))</f>
        <v>0.99210526315789471</v>
      </c>
      <c r="K11" s="73">
        <f>IF($B11="","",IF(COUNTIF(HISTORICO!$A:$A,'ANALISE DIARIA'!K$5)=0,"",SUMIFS(HISTORICO!$C:$C,HISTORICO!$B:$B,'ANALISE DIARIA'!$B11,HISTORICO!$A:$A,'ANALISE DIARIA'!K$5)))</f>
        <v>0.96578947368421053</v>
      </c>
      <c r="L11" s="73">
        <f>IF($B11="","",IF(COUNTIF(HISTORICO!$A:$A,'ANALISE DIARIA'!L$5)=0,"",SUMIFS(HISTORICO!$C:$C,HISTORICO!$B:$B,'ANALISE DIARIA'!$B11,HISTORICO!$A:$A,'ANALISE DIARIA'!L$5)))</f>
        <v>0.99736842105263157</v>
      </c>
      <c r="M11" s="73">
        <f>IF($B11="","",IF(COUNTIF(HISTORICO!$A:$A,'ANALISE DIARIA'!M$5)=0,"",SUMIFS(HISTORICO!$C:$C,HISTORICO!$B:$B,'ANALISE DIARIA'!$B11,HISTORICO!$A:$A,'ANALISE DIARIA'!M$5)))</f>
        <v>0.99210526315789471</v>
      </c>
      <c r="N11" s="73" t="s">
        <v>127</v>
      </c>
      <c r="O11" s="73" t="s">
        <v>127</v>
      </c>
      <c r="P11" s="73" t="s">
        <v>127</v>
      </c>
      <c r="Q11" s="73">
        <f>IF($B11="","",IF(COUNTIF(HISTORICO!$A:$A,'ANALISE DIARIA'!Q$5)=0,"",SUMIFS(HISTORICO!$C:$C,HISTORICO!$B:$B,'ANALISE DIARIA'!$B11,HISTORICO!$A:$A,'ANALISE DIARIA'!Q$5)))</f>
        <v>0.95789473684210524</v>
      </c>
      <c r="R11" s="73">
        <f>IF($B11="","",IF(COUNTIF(HISTORICO!$A:$A,'ANALISE DIARIA'!R$5)=0,"",SUMIFS(HISTORICO!$C:$C,HISTORICO!$B:$B,'ANALISE DIARIA'!$B11,HISTORICO!$A:$A,'ANALISE DIARIA'!R$5)))</f>
        <v>0.95526315789473681</v>
      </c>
      <c r="S11" s="73">
        <f>IF($B11="","",IF(COUNTIF(HISTORICO!$A:$A,'ANALISE DIARIA'!S$5)=0,"",SUMIFS(HISTORICO!$C:$C,HISTORICO!$B:$B,'ANALISE DIARIA'!$B11,HISTORICO!$A:$A,'ANALISE DIARIA'!S$5)))</f>
        <v>0.97631578947368425</v>
      </c>
      <c r="T11" s="73">
        <f>IF($B11="","",IF(COUNTIF(HISTORICO!$A:$A,'ANALISE DIARIA'!T$5)=0,"",SUMIFS(HISTORICO!$C:$C,HISTORICO!$B:$B,'ANALISE DIARIA'!$B11,HISTORICO!$A:$A,'ANALISE DIARIA'!T$5)))</f>
        <v>0.98947368421052628</v>
      </c>
      <c r="U11" s="73" t="s">
        <v>127</v>
      </c>
      <c r="V11" s="73">
        <f>IF($B11="","",IF(COUNTIF(HISTORICO!$A:$A,'ANALISE DIARIA'!V$5)=0,"",SUMIFS(HISTORICO!$C:$C,HISTORICO!$B:$B,'ANALISE DIARIA'!$B11,HISTORICO!$A:$A,'ANALISE DIARIA'!V$5)))</f>
        <v>0.93684210526315792</v>
      </c>
      <c r="W11" s="73">
        <f>IF($B11="","",IF(COUNTIF(HISTORICO!$A:$A,'ANALISE DIARIA'!W$5)=0,"",SUMIFS(HISTORICO!$C:$C,HISTORICO!$B:$B,'ANALISE DIARIA'!$B11,HISTORICO!$A:$A,'ANALISE DIARIA'!W$5)))</f>
        <v>0.98684210526315785</v>
      </c>
      <c r="X11" s="73">
        <f>IF($B11="","",IF(COUNTIF(HISTORICO!$A:$A,'ANALISE DIARIA'!X$5)=0,"",SUMIFS(HISTORICO!$C:$C,HISTORICO!$B:$B,'ANALISE DIARIA'!$B11,HISTORICO!$A:$A,'ANALISE DIARIA'!X$5)))</f>
        <v>0.96842105263157896</v>
      </c>
      <c r="Y11" s="73">
        <f>IF($B11="","",IF(COUNTIF(HISTORICO!$A:$A,'ANALISE DIARIA'!Y$5)=0,"",SUMIFS(HISTORICO!$C:$C,HISTORICO!$B:$B,'ANALISE DIARIA'!$B11,HISTORICO!$A:$A,'ANALISE DIARIA'!Y$5)))</f>
        <v>0.95263157894736838</v>
      </c>
      <c r="Z11" s="73">
        <f>IF($B11="","",IF(COUNTIF(HISTORICO!$A:$A,'ANALISE DIARIA'!Z$5)=0,"",SUMIFS(HISTORICO!$C:$C,HISTORICO!$B:$B,'ANALISE DIARIA'!$B11,HISTORICO!$A:$A,'ANALISE DIARIA'!Z$5)))</f>
        <v>0.86578947368421055</v>
      </c>
      <c r="AA11" s="73">
        <f>IF($B11="","",IF(COUNTIF(HISTORICO!$A:$A,'ANALISE DIARIA'!AA$5)=0,"",SUMIFS(HISTORICO!$C:$C,HISTORICO!$B:$B,'ANALISE DIARIA'!$B11,HISTORICO!$A:$A,'ANALISE DIARIA'!AA$5)))</f>
        <v>0.85526315789473684</v>
      </c>
      <c r="AB11" s="73" t="s">
        <v>127</v>
      </c>
      <c r="AC11" s="73">
        <f>IF($B11="","",IF(COUNTIF(HISTORICO!$A:$A,'ANALISE DIARIA'!AC$5)=0,"",SUMIFS(HISTORICO!$C:$C,HISTORICO!$B:$B,'ANALISE DIARIA'!$B11,HISTORICO!$A:$A,'ANALISE DIARIA'!AC$5)))</f>
        <v>0.95263157894736838</v>
      </c>
      <c r="AD11" s="73">
        <f>IF($B11="","",IF(COUNTIF(HISTORICO!$A:$A,'ANALISE DIARIA'!AD$5)=0,"",SUMIFS(HISTORICO!$C:$C,HISTORICO!$B:$B,'ANALISE DIARIA'!$B11,HISTORICO!$A:$A,'ANALISE DIARIA'!AD$5)))</f>
        <v>0.85263157894736841</v>
      </c>
      <c r="AE11" s="73">
        <f>IF($B11="","",IF(COUNTIF(HISTORICO!$A:$A,'ANALISE DIARIA'!AE$5)=0,"",SUMIFS(HISTORICO!$C:$C,HISTORICO!$B:$B,'ANALISE DIARIA'!$B11,HISTORICO!$A:$A,'ANALISE DIARIA'!AE$5)))</f>
        <v>0.97368421052631582</v>
      </c>
      <c r="AF11" s="73">
        <f>IF($B11="","",IF(COUNTIF(HISTORICO!$A:$A,'ANALISE DIARIA'!AF$5)=0,"",SUMIFS(HISTORICO!$C:$C,HISTORICO!$B:$B,'ANALISE DIARIA'!$B11,HISTORICO!$A:$A,'ANALISE DIARIA'!AF$5)))</f>
        <v>0.70263157894736838</v>
      </c>
      <c r="AG11" s="73">
        <f>IF($B11="","",IF(COUNTIF(HISTORICO!$A:$A,'ANALISE DIARIA'!AG$5)=0,"",SUMIFS(HISTORICO!$C:$C,HISTORICO!$B:$B,'ANALISE DIARIA'!$B11,HISTORICO!$A:$A,'ANALISE DIARIA'!AG$5)))</f>
        <v>0.84210526315789469</v>
      </c>
      <c r="AH11" s="73">
        <f>IF($B11="","",IF(COUNTIF(HISTORICO!$A:$A,'ANALISE DIARIA'!AH$5)=0,"",SUMIFS(HISTORICO!$C:$C,HISTORICO!$B:$B,'ANALISE DIARIA'!$B11,HISTORICO!$A:$A,'ANALISE DIARIA'!AH$5)))</f>
        <v>0.96578947368421053</v>
      </c>
      <c r="AI11" s="73" t="str">
        <f>IF($B11="","",IF(COUNTIF(HISTORICO!$A:$A,'ANALISE DIARIA'!AI$5)=0,"",SUMIFS(HISTORICO!$C:$C,HISTORICO!$B:$B,'ANALISE DIARIA'!$B11,HISTORICO!$A:$A,'ANALISE DIARIA'!AI$5)))</f>
        <v/>
      </c>
      <c r="AJ11" s="73" t="str">
        <f>IF($B11="","",IF(COUNTIF(HISTORICO!$A:$A,'ANALISE DIARIA'!AJ$5)=0,"",SUMIFS(HISTORICO!$C:$C,HISTORICO!$B:$B,'ANALISE DIARIA'!$B11,HISTORICO!$A:$A,'ANALISE DIARIA'!AJ$5)))</f>
        <v/>
      </c>
      <c r="AK11" s="73" t="str">
        <f>IF($B11="","",IF(COUNTIF(HISTORICO!$A:$A,'ANALISE DIARIA'!AK$5)=0,"",SUMIFS(HISTORICO!$C:$C,HISTORICO!$B:$B,'ANALISE DIARIA'!$B11,HISTORICO!$A:$A,'ANALISE DIARIA'!AK$5)))</f>
        <v/>
      </c>
      <c r="AL11" s="73" t="str">
        <f>IF($B11="","",IF(COUNTIF(HISTORICO!$A:$A,'ANALISE DIARIA'!AL$5)=0,"",SUMIFS(HISTORICO!$C:$C,HISTORICO!$B:$B,'ANALISE DIARIA'!$B11,HISTORICO!$A:$A,'ANALISE DIARIA'!AL$5)))</f>
        <v/>
      </c>
    </row>
    <row r="12" spans="1:39" x14ac:dyDescent="0.25">
      <c r="B12" s="65">
        <v>92065</v>
      </c>
      <c r="C12" s="70" t="str">
        <f>IF($B12="","",UPPER(VLOOKUP($B12,SCHEDULLE!$B:$M,12,0)))</f>
        <v>DINAELLE DE MELO COELHO SOUSA</v>
      </c>
      <c r="D12" s="64" t="str">
        <f>IF($B12="","",UPPER(VLOOKUP($B12,SCHEDULLE!$B:$M,11,0)))</f>
        <v>TARDE</v>
      </c>
      <c r="F12" s="71">
        <f>IFERROR(IF('ANALISE DIARIA'!$B12="","",SUMIFS(HISTORICO!$E:$E,HISTORICO!$B:$B,'ANALISE DIARIA'!$B12)/SUMIFS(HISTORICO!$D:$D,HISTORICO!$B:$B,'ANALISE DIARIA'!$B12)),"")</f>
        <v>0.77368421052631542</v>
      </c>
      <c r="H12" s="73">
        <f>IF($B12="","",IF(COUNTIF(HISTORICO!$A:$A,'ANALISE DIARIA'!H$5)=0,"",SUMIFS(HISTORICO!$C:$C,HISTORICO!$B:$B,'ANALISE DIARIA'!$B12,HISTORICO!$A:$A,'ANALISE DIARIA'!H$5)))</f>
        <v>0.95</v>
      </c>
      <c r="I12" s="73">
        <f>IF($B12="","",IF(COUNTIF(HISTORICO!$A:$A,'ANALISE DIARIA'!I$5)=0,"",SUMIFS(HISTORICO!$C:$C,HISTORICO!$B:$B,'ANALISE DIARIA'!$B12,HISTORICO!$A:$A,'ANALISE DIARIA'!I$5)))</f>
        <v>0.96842105263157896</v>
      </c>
      <c r="J12" s="73">
        <f>IF($B12="","",IF(COUNTIF(HISTORICO!$A:$A,'ANALISE DIARIA'!J$5)=0,"",SUMIFS(HISTORICO!$C:$C,HISTORICO!$B:$B,'ANALISE DIARIA'!$B12,HISTORICO!$A:$A,'ANALISE DIARIA'!J$5)))</f>
        <v>0.96842105263157896</v>
      </c>
      <c r="K12" s="73">
        <f>IF($B12="","",IF(COUNTIF(HISTORICO!$A:$A,'ANALISE DIARIA'!K$5)=0,"",SUMIFS(HISTORICO!$C:$C,HISTORICO!$B:$B,'ANALISE DIARIA'!$B12,HISTORICO!$A:$A,'ANALISE DIARIA'!K$5)))</f>
        <v>0.85</v>
      </c>
      <c r="L12" s="73">
        <f>IF($B12="","",IF(COUNTIF(HISTORICO!$A:$A,'ANALISE DIARIA'!L$5)=0,"",SUMIFS(HISTORICO!$C:$C,HISTORICO!$B:$B,'ANALISE DIARIA'!$B12,HISTORICO!$A:$A,'ANALISE DIARIA'!L$5)))</f>
        <v>0.91842105263157892</v>
      </c>
      <c r="M12" s="73">
        <f>IF($B12="","",IF(COUNTIF(HISTORICO!$A:$A,'ANALISE DIARIA'!M$5)=0,"",SUMIFS(HISTORICO!$C:$C,HISTORICO!$B:$B,'ANALISE DIARIA'!$B12,HISTORICO!$A:$A,'ANALISE DIARIA'!M$5)))</f>
        <v>0.94473684210526321</v>
      </c>
      <c r="N12" s="73" t="s">
        <v>127</v>
      </c>
      <c r="O12" s="73" t="s">
        <v>127</v>
      </c>
      <c r="P12" s="73" t="s">
        <v>127</v>
      </c>
      <c r="Q12" s="73">
        <f>IF($B12="","",IF(COUNTIF(HISTORICO!$A:$A,'ANALISE DIARIA'!Q$5)=0,"",SUMIFS(HISTORICO!$C:$C,HISTORICO!$B:$B,'ANALISE DIARIA'!$B12,HISTORICO!$A:$A,'ANALISE DIARIA'!Q$5)))</f>
        <v>0.9631578947368421</v>
      </c>
      <c r="R12" s="73">
        <f>IF($B12="","",IF(COUNTIF(HISTORICO!$A:$A,'ANALISE DIARIA'!R$5)=0,"",SUMIFS(HISTORICO!$C:$C,HISTORICO!$B:$B,'ANALISE DIARIA'!$B12,HISTORICO!$A:$A,'ANALISE DIARIA'!R$5)))</f>
        <v>0.96052631578947367</v>
      </c>
      <c r="S12" s="73">
        <f>IF($B12="","",IF(COUNTIF(HISTORICO!$A:$A,'ANALISE DIARIA'!S$5)=0,"",SUMIFS(HISTORICO!$C:$C,HISTORICO!$B:$B,'ANALISE DIARIA'!$B12,HISTORICO!$A:$A,'ANALISE DIARIA'!S$5)))</f>
        <v>0</v>
      </c>
      <c r="T12" s="73">
        <f>IF($B12="","",IF(COUNTIF(HISTORICO!$A:$A,'ANALISE DIARIA'!T$5)=0,"",SUMIFS(HISTORICO!$C:$C,HISTORICO!$B:$B,'ANALISE DIARIA'!$B12,HISTORICO!$A:$A,'ANALISE DIARIA'!T$5)))</f>
        <v>0.92368421052631577</v>
      </c>
      <c r="U12" s="73" t="s">
        <v>127</v>
      </c>
      <c r="V12" s="73">
        <f>IF($B12="","",IF(COUNTIF(HISTORICO!$A:$A,'ANALISE DIARIA'!V$5)=0,"",SUMIFS(HISTORICO!$C:$C,HISTORICO!$B:$B,'ANALISE DIARIA'!$B12,HISTORICO!$A:$A,'ANALISE DIARIA'!V$5)))</f>
        <v>0.73947368421052628</v>
      </c>
      <c r="W12" s="73">
        <f>IF($B12="","",IF(COUNTIF(HISTORICO!$A:$A,'ANALISE DIARIA'!W$5)=0,"",SUMIFS(HISTORICO!$C:$C,HISTORICO!$B:$B,'ANALISE DIARIA'!$B12,HISTORICO!$A:$A,'ANALISE DIARIA'!W$5)))</f>
        <v>0.62368421052631584</v>
      </c>
      <c r="X12" s="73">
        <f>IF($B12="","",IF(COUNTIF(HISTORICO!$A:$A,'ANALISE DIARIA'!X$5)=0,"",SUMIFS(HISTORICO!$C:$C,HISTORICO!$B:$B,'ANALISE DIARIA'!$B12,HISTORICO!$A:$A,'ANALISE DIARIA'!X$5)))</f>
        <v>0.9631578947368421</v>
      </c>
      <c r="Y12" s="73">
        <f>IF($B12="","",IF(COUNTIF(HISTORICO!$A:$A,'ANALISE DIARIA'!Y$5)=0,"",SUMIFS(HISTORICO!$C:$C,HISTORICO!$B:$B,'ANALISE DIARIA'!$B12,HISTORICO!$A:$A,'ANALISE DIARIA'!Y$5)))</f>
        <v>0.74210526315789471</v>
      </c>
      <c r="Z12" s="73">
        <f>IF($B12="","",IF(COUNTIF(HISTORICO!$A:$A,'ANALISE DIARIA'!Z$5)=0,"",SUMIFS(HISTORICO!$C:$C,HISTORICO!$B:$B,'ANALISE DIARIA'!$B12,HISTORICO!$A:$A,'ANALISE DIARIA'!Z$5)))</f>
        <v>0.86842105263157898</v>
      </c>
      <c r="AA12" s="73">
        <f>IF($B12="","",IF(COUNTIF(HISTORICO!$A:$A,'ANALISE DIARIA'!AA$5)=0,"",SUMIFS(HISTORICO!$C:$C,HISTORICO!$B:$B,'ANALISE DIARIA'!$B12,HISTORICO!$A:$A,'ANALISE DIARIA'!AA$5)))</f>
        <v>0.68157894736842106</v>
      </c>
      <c r="AB12" s="73" t="s">
        <v>127</v>
      </c>
      <c r="AC12" s="73">
        <f>IF($B12="","",IF(COUNTIF(HISTORICO!$A:$A,'ANALISE DIARIA'!AC$5)=0,"",SUMIFS(HISTORICO!$C:$C,HISTORICO!$B:$B,'ANALISE DIARIA'!$B12,HISTORICO!$A:$A,'ANALISE DIARIA'!AC$5)))</f>
        <v>0.91842105263157892</v>
      </c>
      <c r="AD12" s="73">
        <f>IF($B12="","",IF(COUNTIF(HISTORICO!$A:$A,'ANALISE DIARIA'!AD$5)=0,"",SUMIFS(HISTORICO!$C:$C,HISTORICO!$B:$B,'ANALISE DIARIA'!$B12,HISTORICO!$A:$A,'ANALISE DIARIA'!AD$5)))</f>
        <v>0.28157894736842104</v>
      </c>
      <c r="AE12" s="73">
        <f>IF($B12="","",IF(COUNTIF(HISTORICO!$A:$A,'ANALISE DIARIA'!AE$5)=0,"",SUMIFS(HISTORICO!$C:$C,HISTORICO!$B:$B,'ANALISE DIARIA'!$B12,HISTORICO!$A:$A,'ANALISE DIARIA'!AE$5)))</f>
        <v>0.88157894736842102</v>
      </c>
      <c r="AF12" s="73">
        <f>IF($B12="","",IF(COUNTIF(HISTORICO!$A:$A,'ANALISE DIARIA'!AF$5)=0,"",SUMIFS(HISTORICO!$C:$C,HISTORICO!$B:$B,'ANALISE DIARIA'!$B12,HISTORICO!$A:$A,'ANALISE DIARIA'!AF$5)))</f>
        <v>0.95526315789473681</v>
      </c>
      <c r="AG12" s="73">
        <f>IF($B12="","",IF(COUNTIF(HISTORICO!$A:$A,'ANALISE DIARIA'!AG$5)=0,"",SUMIFS(HISTORICO!$C:$C,HISTORICO!$B:$B,'ANALISE DIARIA'!$B12,HISTORICO!$A:$A,'ANALISE DIARIA'!AG$5)))</f>
        <v>0.91842105263157892</v>
      </c>
      <c r="AH12" s="73">
        <f>IF($B12="","",IF(COUNTIF(HISTORICO!$A:$A,'ANALISE DIARIA'!AH$5)=0,"",SUMIFS(HISTORICO!$C:$C,HISTORICO!$B:$B,'ANALISE DIARIA'!$B12,HISTORICO!$A:$A,'ANALISE DIARIA'!AH$5)))</f>
        <v>0</v>
      </c>
      <c r="AI12" s="73" t="str">
        <f>IF($B12="","",IF(COUNTIF(HISTORICO!$A:$A,'ANALISE DIARIA'!AI$5)=0,"",SUMIFS(HISTORICO!$C:$C,HISTORICO!$B:$B,'ANALISE DIARIA'!$B12,HISTORICO!$A:$A,'ANALISE DIARIA'!AI$5)))</f>
        <v/>
      </c>
      <c r="AJ12" s="73" t="str">
        <f>IF($B12="","",IF(COUNTIF(HISTORICO!$A:$A,'ANALISE DIARIA'!AJ$5)=0,"",SUMIFS(HISTORICO!$C:$C,HISTORICO!$B:$B,'ANALISE DIARIA'!$B12,HISTORICO!$A:$A,'ANALISE DIARIA'!AJ$5)))</f>
        <v/>
      </c>
      <c r="AK12" s="73" t="str">
        <f>IF($B12="","",IF(COUNTIF(HISTORICO!$A:$A,'ANALISE DIARIA'!AK$5)=0,"",SUMIFS(HISTORICO!$C:$C,HISTORICO!$B:$B,'ANALISE DIARIA'!$B12,HISTORICO!$A:$A,'ANALISE DIARIA'!AK$5)))</f>
        <v/>
      </c>
      <c r="AL12" s="73" t="str">
        <f>IF($B12="","",IF(COUNTIF(HISTORICO!$A:$A,'ANALISE DIARIA'!AL$5)=0,"",SUMIFS(HISTORICO!$C:$C,HISTORICO!$B:$B,'ANALISE DIARIA'!$B12,HISTORICO!$A:$A,'ANALISE DIARIA'!AL$5)))</f>
        <v/>
      </c>
    </row>
    <row r="13" spans="1:39" x14ac:dyDescent="0.25">
      <c r="B13" s="65">
        <v>92125</v>
      </c>
      <c r="C13" s="70" t="str">
        <f>IF($B13="","",UPPER(VLOOKUP($B13,SCHEDULLE!$B:$M,12,0)))</f>
        <v>EVERTON DE MOURA SOUTELO</v>
      </c>
      <c r="D13" s="64" t="str">
        <f>IF($B13="","",UPPER(VLOOKUP($B13,SCHEDULLE!$B:$M,11,0)))</f>
        <v>MANHÃ</v>
      </c>
      <c r="F13" s="71">
        <f>IFERROR(IF('ANALISE DIARIA'!$B13="","",SUMIFS(HISTORICO!$E:$E,HISTORICO!$B:$B,'ANALISE DIARIA'!$B13)/SUMIFS(HISTORICO!$D:$D,HISTORICO!$B:$B,'ANALISE DIARIA'!$B13)),"")</f>
        <v>0.78375286041189884</v>
      </c>
      <c r="H13" s="73">
        <f>IF($B13="","",IF(COUNTIF(HISTORICO!$A:$A,'ANALISE DIARIA'!H$5)=0,"",SUMIFS(HISTORICO!$C:$C,HISTORICO!$B:$B,'ANALISE DIARIA'!$B13,HISTORICO!$A:$A,'ANALISE DIARIA'!H$5)))</f>
        <v>1</v>
      </c>
      <c r="I13" s="73">
        <f>IF($B13="","",IF(COUNTIF(HISTORICO!$A:$A,'ANALISE DIARIA'!I$5)=0,"",SUMIFS(HISTORICO!$C:$C,HISTORICO!$B:$B,'ANALISE DIARIA'!$B13,HISTORICO!$A:$A,'ANALISE DIARIA'!I$5)))</f>
        <v>0.98421052631578942</v>
      </c>
      <c r="J13" s="73">
        <f>IF($B13="","",IF(COUNTIF(HISTORICO!$A:$A,'ANALISE DIARIA'!J$5)=0,"",SUMIFS(HISTORICO!$C:$C,HISTORICO!$B:$B,'ANALISE DIARIA'!$B13,HISTORICO!$A:$A,'ANALISE DIARIA'!J$5)))</f>
        <v>0.98157894736842111</v>
      </c>
      <c r="K13" s="73">
        <f>IF($B13="","",IF(COUNTIF(HISTORICO!$A:$A,'ANALISE DIARIA'!K$5)=0,"",SUMIFS(HISTORICO!$C:$C,HISTORICO!$B:$B,'ANALISE DIARIA'!$B13,HISTORICO!$A:$A,'ANALISE DIARIA'!K$5)))</f>
        <v>0.78421052631578947</v>
      </c>
      <c r="L13" s="73">
        <f>IF($B13="","",IF(COUNTIF(HISTORICO!$A:$A,'ANALISE DIARIA'!L$5)=0,"",SUMIFS(HISTORICO!$C:$C,HISTORICO!$B:$B,'ANALISE DIARIA'!$B13,HISTORICO!$A:$A,'ANALISE DIARIA'!L$5)))</f>
        <v>0.94473684210526321</v>
      </c>
      <c r="M13" s="73">
        <f>IF($B13="","",IF(COUNTIF(HISTORICO!$A:$A,'ANALISE DIARIA'!M$5)=0,"",SUMIFS(HISTORICO!$C:$C,HISTORICO!$B:$B,'ANALISE DIARIA'!$B13,HISTORICO!$A:$A,'ANALISE DIARIA'!M$5)))</f>
        <v>0.98421052631578942</v>
      </c>
      <c r="N13" s="73" t="s">
        <v>127</v>
      </c>
      <c r="O13" s="73">
        <f>IF($B13="","",IF(COUNTIF(HISTORICO!$A:$A,'ANALISE DIARIA'!O$5)=0,"",SUMIFS(HISTORICO!$C:$C,HISTORICO!$B:$B,'ANALISE DIARIA'!$B13,HISTORICO!$A:$A,'ANALISE DIARIA'!O$5)))</f>
        <v>0.97894736842105268</v>
      </c>
      <c r="P13" s="73" t="s">
        <v>127</v>
      </c>
      <c r="Q13" s="73">
        <f>IF($B13="","",IF(COUNTIF(HISTORICO!$A:$A,'ANALISE DIARIA'!Q$5)=0,"",SUMIFS(HISTORICO!$C:$C,HISTORICO!$B:$B,'ANALISE DIARIA'!$B13,HISTORICO!$A:$A,'ANALISE DIARIA'!Q$5)))</f>
        <v>0.85</v>
      </c>
      <c r="R13" s="73">
        <f>IF($B13="","",IF(COUNTIF(HISTORICO!$A:$A,'ANALISE DIARIA'!R$5)=0,"",SUMIFS(HISTORICO!$C:$C,HISTORICO!$B:$B,'ANALISE DIARIA'!$B13,HISTORICO!$A:$A,'ANALISE DIARIA'!R$5)))</f>
        <v>0.97368421052631582</v>
      </c>
      <c r="S13" s="73">
        <f>IF($B13="","",IF(COUNTIF(HISTORICO!$A:$A,'ANALISE DIARIA'!S$5)=0,"",SUMIFS(HISTORICO!$C:$C,HISTORICO!$B:$B,'ANALISE DIARIA'!$B13,HISTORICO!$A:$A,'ANALISE DIARIA'!S$5)))</f>
        <v>0.88947368421052631</v>
      </c>
      <c r="T13" s="73">
        <f>IF($B13="","",IF(COUNTIF(HISTORICO!$A:$A,'ANALISE DIARIA'!T$5)=0,"",SUMIFS(HISTORICO!$C:$C,HISTORICO!$B:$B,'ANALISE DIARIA'!$B13,HISTORICO!$A:$A,'ANALISE DIARIA'!T$5)))</f>
        <v>0.98947368421052628</v>
      </c>
      <c r="U13" s="73" t="s">
        <v>127</v>
      </c>
      <c r="V13" s="73">
        <f>IF($B13="","",IF(COUNTIF(HISTORICO!$A:$A,'ANALISE DIARIA'!V$5)=0,"",SUMIFS(HISTORICO!$C:$C,HISTORICO!$B:$B,'ANALISE DIARIA'!$B13,HISTORICO!$A:$A,'ANALISE DIARIA'!V$5)))</f>
        <v>0.94210526315789478</v>
      </c>
      <c r="W13" s="73">
        <f>IF($B13="","",IF(COUNTIF(HISTORICO!$A:$A,'ANALISE DIARIA'!W$5)=0,"",SUMIFS(HISTORICO!$C:$C,HISTORICO!$B:$B,'ANALISE DIARIA'!$B13,HISTORICO!$A:$A,'ANALISE DIARIA'!W$5)))</f>
        <v>0.98157894736842111</v>
      </c>
      <c r="X13" s="73">
        <f>IF($B13="","",IF(COUNTIF(HISTORICO!$A:$A,'ANALISE DIARIA'!X$5)=0,"",SUMIFS(HISTORICO!$C:$C,HISTORICO!$B:$B,'ANALISE DIARIA'!$B13,HISTORICO!$A:$A,'ANALISE DIARIA'!X$5)))</f>
        <v>0.89736842105263159</v>
      </c>
      <c r="Y13" s="73">
        <f>IF($B13="","",IF(COUNTIF(HISTORICO!$A:$A,'ANALISE DIARIA'!Y$5)=0,"",SUMIFS(HISTORICO!$C:$C,HISTORICO!$B:$B,'ANALISE DIARIA'!$B13,HISTORICO!$A:$A,'ANALISE DIARIA'!Y$5)))</f>
        <v>0.95526315789473681</v>
      </c>
      <c r="Z13" s="73">
        <f>IF($B13="","",IF(COUNTIF(HISTORICO!$A:$A,'ANALISE DIARIA'!Z$5)=0,"",SUMIFS(HISTORICO!$C:$C,HISTORICO!$B:$B,'ANALISE DIARIA'!$B13,HISTORICO!$A:$A,'ANALISE DIARIA'!Z$5)))</f>
        <v>1</v>
      </c>
      <c r="AA13" s="73">
        <f>IF($B13="","",IF(COUNTIF(HISTORICO!$A:$A,'ANALISE DIARIA'!AA$5)=0,"",SUMIFS(HISTORICO!$C:$C,HISTORICO!$B:$B,'ANALISE DIARIA'!$B13,HISTORICO!$A:$A,'ANALISE DIARIA'!AA$5)))</f>
        <v>0.94473684210526321</v>
      </c>
      <c r="AB13" s="73" t="s">
        <v>127</v>
      </c>
      <c r="AC13" s="73">
        <f>IF($B13="","",IF(COUNTIF(HISTORICO!$A:$A,'ANALISE DIARIA'!AC$5)=0,"",SUMIFS(HISTORICO!$C:$C,HISTORICO!$B:$B,'ANALISE DIARIA'!$B13,HISTORICO!$A:$A,'ANALISE DIARIA'!AC$5)))</f>
        <v>0.96578947368421053</v>
      </c>
      <c r="AD13" s="73">
        <f>IF($B13="","",IF(COUNTIF(HISTORICO!$A:$A,'ANALISE DIARIA'!AD$5)=0,"",SUMIFS(HISTORICO!$C:$C,HISTORICO!$B:$B,'ANALISE DIARIA'!$B13,HISTORICO!$A:$A,'ANALISE DIARIA'!AD$5)))</f>
        <v>0.78947368421052633</v>
      </c>
      <c r="AE13" s="73">
        <f>IF($B13="","",IF(COUNTIF(HISTORICO!$A:$A,'ANALISE DIARIA'!AE$5)=0,"",SUMIFS(HISTORICO!$C:$C,HISTORICO!$B:$B,'ANALISE DIARIA'!$B13,HISTORICO!$A:$A,'ANALISE DIARIA'!AE$5)))</f>
        <v>0.18947368421052632</v>
      </c>
      <c r="AF13" s="73">
        <f>IF($B13="","",IF(COUNTIF(HISTORICO!$A:$A,'ANALISE DIARIA'!AF$5)=0,"",SUMIFS(HISTORICO!$C:$C,HISTORICO!$B:$B,'ANALISE DIARIA'!$B13,HISTORICO!$A:$A,'ANALISE DIARIA'!AF$5)))</f>
        <v>0</v>
      </c>
      <c r="AG13" s="73">
        <f>IF($B13="","",IF(COUNTIF(HISTORICO!$A:$A,'ANALISE DIARIA'!AG$5)=0,"",SUMIFS(HISTORICO!$C:$C,HISTORICO!$B:$B,'ANALISE DIARIA'!$B13,HISTORICO!$A:$A,'ANALISE DIARIA'!AG$5)))</f>
        <v>0</v>
      </c>
      <c r="AH13" s="73">
        <f>IF($B13="","",IF(COUNTIF(HISTORICO!$A:$A,'ANALISE DIARIA'!AH$5)=0,"",SUMIFS(HISTORICO!$C:$C,HISTORICO!$B:$B,'ANALISE DIARIA'!$B13,HISTORICO!$A:$A,'ANALISE DIARIA'!AH$5)))</f>
        <v>0</v>
      </c>
      <c r="AI13" s="73" t="str">
        <f>IF($B13="","",IF(COUNTIF(HISTORICO!$A:$A,'ANALISE DIARIA'!AI$5)=0,"",SUMIFS(HISTORICO!$C:$C,HISTORICO!$B:$B,'ANALISE DIARIA'!$B13,HISTORICO!$A:$A,'ANALISE DIARIA'!AI$5)))</f>
        <v/>
      </c>
      <c r="AJ13" s="73" t="str">
        <f>IF($B13="","",IF(COUNTIF(HISTORICO!$A:$A,'ANALISE DIARIA'!AJ$5)=0,"",SUMIFS(HISTORICO!$C:$C,HISTORICO!$B:$B,'ANALISE DIARIA'!$B13,HISTORICO!$A:$A,'ANALISE DIARIA'!AJ$5)))</f>
        <v/>
      </c>
      <c r="AK13" s="73" t="str">
        <f>IF($B13="","",IF(COUNTIF(HISTORICO!$A:$A,'ANALISE DIARIA'!AK$5)=0,"",SUMIFS(HISTORICO!$C:$C,HISTORICO!$B:$B,'ANALISE DIARIA'!$B13,HISTORICO!$A:$A,'ANALISE DIARIA'!AK$5)))</f>
        <v/>
      </c>
      <c r="AL13" s="73" t="str">
        <f>IF($B13="","",IF(COUNTIF(HISTORICO!$A:$A,'ANALISE DIARIA'!AL$5)=0,"",SUMIFS(HISTORICO!$C:$C,HISTORICO!$B:$B,'ANALISE DIARIA'!$B13,HISTORICO!$A:$A,'ANALISE DIARIA'!AL$5)))</f>
        <v/>
      </c>
    </row>
    <row r="14" spans="1:39" x14ac:dyDescent="0.25">
      <c r="B14" s="65">
        <v>93247</v>
      </c>
      <c r="C14" s="70" t="str">
        <f>IF($B14="","",UPPER(VLOOKUP($B14,SCHEDULLE!$B:$M,12,0)))</f>
        <v>JESSICA ALESSANDRA LIMA MOURA</v>
      </c>
      <c r="D14" s="64" t="str">
        <f>IF($B14="","",UPPER(VLOOKUP($B14,SCHEDULLE!$B:$M,11,0)))</f>
        <v>MANHÃ</v>
      </c>
      <c r="E14" s="88"/>
      <c r="F14" s="71">
        <f>IFERROR(IF('ANALISE DIARIA'!$B14="","",SUMIFS(HISTORICO!$E:$E,HISTORICO!$B:$B,'ANALISE DIARIA'!$B14)/SUMIFS(HISTORICO!$D:$D,HISTORICO!$B:$B,'ANALISE DIARIA'!$B14)),"")</f>
        <v>0.11670480549199078</v>
      </c>
      <c r="G14" s="88"/>
      <c r="H14" s="73">
        <f>IF($B14="","",IF(COUNTIF(HISTORICO!$A:$A,'ANALISE DIARIA'!H$5)=0,"",SUMIFS(HISTORICO!$C:$C,HISTORICO!$B:$B,'ANALISE DIARIA'!$B14,HISTORICO!$A:$A,'ANALISE DIARIA'!H$5)))</f>
        <v>0</v>
      </c>
      <c r="I14" s="73">
        <f>IF($B14="","",IF(COUNTIF(HISTORICO!$A:$A,'ANALISE DIARIA'!I$5)=0,"",SUMIFS(HISTORICO!$C:$C,HISTORICO!$B:$B,'ANALISE DIARIA'!$B14,HISTORICO!$A:$A,'ANALISE DIARIA'!I$5)))</f>
        <v>0.94473684210526321</v>
      </c>
      <c r="J14" s="73">
        <f>IF($B14="","",IF(COUNTIF(HISTORICO!$A:$A,'ANALISE DIARIA'!J$5)=0,"",SUMIFS(HISTORICO!$C:$C,HISTORICO!$B:$B,'ANALISE DIARIA'!$B14,HISTORICO!$A:$A,'ANALISE DIARIA'!J$5)))</f>
        <v>0</v>
      </c>
      <c r="K14" s="73">
        <f>IF($B14="","",IF(COUNTIF(HISTORICO!$A:$A,'ANALISE DIARIA'!K$5)=0,"",SUMIFS(HISTORICO!$C:$C,HISTORICO!$B:$B,'ANALISE DIARIA'!$B14,HISTORICO!$A:$A,'ANALISE DIARIA'!K$5)))</f>
        <v>0</v>
      </c>
      <c r="L14" s="73">
        <f>IF($B14="","",IF(COUNTIF(HISTORICO!$A:$A,'ANALISE DIARIA'!L$5)=0,"",SUMIFS(HISTORICO!$C:$C,HISTORICO!$B:$B,'ANALISE DIARIA'!$B14,HISTORICO!$A:$A,'ANALISE DIARIA'!L$5)))</f>
        <v>0</v>
      </c>
      <c r="M14" s="73">
        <f>IF($B14="","",IF(COUNTIF(HISTORICO!$A:$A,'ANALISE DIARIA'!M$5)=0,"",SUMIFS(HISTORICO!$C:$C,HISTORICO!$B:$B,'ANALISE DIARIA'!$B14,HISTORICO!$A:$A,'ANALISE DIARIA'!M$5)))</f>
        <v>0</v>
      </c>
      <c r="N14" s="73" t="s">
        <v>127</v>
      </c>
      <c r="O14" s="73">
        <f>IF($B14="","",IF(COUNTIF(HISTORICO!$A:$A,'ANALISE DIARIA'!O$5)=0,"",SUMIFS(HISTORICO!$C:$C,HISTORICO!$B:$B,'ANALISE DIARIA'!$B14,HISTORICO!$A:$A,'ANALISE DIARIA'!O$5)))</f>
        <v>0</v>
      </c>
      <c r="P14" s="73" t="s">
        <v>127</v>
      </c>
      <c r="Q14" s="73">
        <f>IF($B14="","",IF(COUNTIF(HISTORICO!$A:$A,'ANALISE DIARIA'!Q$5)=0,"",SUMIFS(HISTORICO!$C:$C,HISTORICO!$B:$B,'ANALISE DIARIA'!$B14,HISTORICO!$A:$A,'ANALISE DIARIA'!Q$5)))</f>
        <v>0</v>
      </c>
      <c r="R14" s="73">
        <f>IF($B14="","",IF(COUNTIF(HISTORICO!$A:$A,'ANALISE DIARIA'!R$5)=0,"",SUMIFS(HISTORICO!$C:$C,HISTORICO!$B:$B,'ANALISE DIARIA'!$B14,HISTORICO!$A:$A,'ANALISE DIARIA'!R$5)))</f>
        <v>0</v>
      </c>
      <c r="S14" s="73">
        <f>IF($B14="","",IF(COUNTIF(HISTORICO!$A:$A,'ANALISE DIARIA'!S$5)=0,"",SUMIFS(HISTORICO!$C:$C,HISTORICO!$B:$B,'ANALISE DIARIA'!$B14,HISTORICO!$A:$A,'ANALISE DIARIA'!S$5)))</f>
        <v>0</v>
      </c>
      <c r="T14" s="73">
        <f>IF($B14="","",IF(COUNTIF(HISTORICO!$A:$A,'ANALISE DIARIA'!T$5)=0,"",SUMIFS(HISTORICO!$C:$C,HISTORICO!$B:$B,'ANALISE DIARIA'!$B14,HISTORICO!$A:$A,'ANALISE DIARIA'!T$5)))</f>
        <v>0</v>
      </c>
      <c r="U14" s="73" t="s">
        <v>127</v>
      </c>
      <c r="V14" s="73">
        <f>IF($B14="","",IF(COUNTIF(HISTORICO!$A:$A,'ANALISE DIARIA'!V$5)=0,"",SUMIFS(HISTORICO!$C:$C,HISTORICO!$B:$B,'ANALISE DIARIA'!$B14,HISTORICO!$A:$A,'ANALISE DIARIA'!V$5)))</f>
        <v>0</v>
      </c>
      <c r="W14" s="73">
        <f>IF($B14="","",IF(COUNTIF(HISTORICO!$A:$A,'ANALISE DIARIA'!W$5)=0,"",SUMIFS(HISTORICO!$C:$C,HISTORICO!$B:$B,'ANALISE DIARIA'!$B14,HISTORICO!$A:$A,'ANALISE DIARIA'!W$5)))</f>
        <v>0</v>
      </c>
      <c r="X14" s="73">
        <f>IF($B14="","",IF(COUNTIF(HISTORICO!$A:$A,'ANALISE DIARIA'!X$5)=0,"",SUMIFS(HISTORICO!$C:$C,HISTORICO!$B:$B,'ANALISE DIARIA'!$B14,HISTORICO!$A:$A,'ANALISE DIARIA'!X$5)))</f>
        <v>0</v>
      </c>
      <c r="Y14" s="73">
        <f>IF($B14="","",IF(COUNTIF(HISTORICO!$A:$A,'ANALISE DIARIA'!Y$5)=0,"",SUMIFS(HISTORICO!$C:$C,HISTORICO!$B:$B,'ANALISE DIARIA'!$B14,HISTORICO!$A:$A,'ANALISE DIARIA'!Y$5)))</f>
        <v>0</v>
      </c>
      <c r="Z14" s="73">
        <f>IF($B14="","",IF(COUNTIF(HISTORICO!$A:$A,'ANALISE DIARIA'!Z$5)=0,"",SUMIFS(HISTORICO!$C:$C,HISTORICO!$B:$B,'ANALISE DIARIA'!$B14,HISTORICO!$A:$A,'ANALISE DIARIA'!Z$5)))</f>
        <v>0</v>
      </c>
      <c r="AA14" s="73">
        <f>IF($B14="","",IF(COUNTIF(HISTORICO!$A:$A,'ANALISE DIARIA'!AA$5)=0,"",SUMIFS(HISTORICO!$C:$C,HISTORICO!$B:$B,'ANALISE DIARIA'!$B14,HISTORICO!$A:$A,'ANALISE DIARIA'!AA$5)))</f>
        <v>0</v>
      </c>
      <c r="AB14" s="73" t="s">
        <v>127</v>
      </c>
      <c r="AC14" s="73">
        <f>IF($B14="","",IF(COUNTIF(HISTORICO!$A:$A,'ANALISE DIARIA'!AC$5)=0,"",SUMIFS(HISTORICO!$C:$C,HISTORICO!$B:$B,'ANALISE DIARIA'!$B14,HISTORICO!$A:$A,'ANALISE DIARIA'!AC$5)))</f>
        <v>0.84473684210526312</v>
      </c>
      <c r="AD14" s="73">
        <f>IF($B14="","",IF(COUNTIF(HISTORICO!$A:$A,'ANALISE DIARIA'!AD$5)=0,"",SUMIFS(HISTORICO!$C:$C,HISTORICO!$B:$B,'ANALISE DIARIA'!$B14,HISTORICO!$A:$A,'ANALISE DIARIA'!AD$5)))</f>
        <v>0</v>
      </c>
      <c r="AE14" s="73">
        <f>IF($B14="","",IF(COUNTIF(HISTORICO!$A:$A,'ANALISE DIARIA'!AE$5)=0,"",SUMIFS(HISTORICO!$C:$C,HISTORICO!$B:$B,'ANALISE DIARIA'!$B14,HISTORICO!$A:$A,'ANALISE DIARIA'!AE$5)))</f>
        <v>0</v>
      </c>
      <c r="AF14" s="73">
        <f>IF($B14="","",IF(COUNTIF(HISTORICO!$A:$A,'ANALISE DIARIA'!AF$5)=0,"",SUMIFS(HISTORICO!$C:$C,HISTORICO!$B:$B,'ANALISE DIARIA'!$B14,HISTORICO!$A:$A,'ANALISE DIARIA'!AF$5)))</f>
        <v>0</v>
      </c>
      <c r="AG14" s="73">
        <f>IF($B14="","",IF(COUNTIF(HISTORICO!$A:$A,'ANALISE DIARIA'!AG$5)=0,"",SUMIFS(HISTORICO!$C:$C,HISTORICO!$B:$B,'ANALISE DIARIA'!$B14,HISTORICO!$A:$A,'ANALISE DIARIA'!AG$5)))</f>
        <v>0</v>
      </c>
      <c r="AH14" s="73">
        <f>IF($B14="","",IF(COUNTIF(HISTORICO!$A:$A,'ANALISE DIARIA'!AH$5)=0,"",SUMIFS(HISTORICO!$C:$C,HISTORICO!$B:$B,'ANALISE DIARIA'!$B14,HISTORICO!$A:$A,'ANALISE DIARIA'!AH$5)))</f>
        <v>0.89473684210526316</v>
      </c>
      <c r="AI14" s="73" t="str">
        <f>IF($B14="","",IF(COUNTIF(HISTORICO!$A:$A,'ANALISE DIARIA'!AI$5)=0,"",SUMIFS(HISTORICO!$C:$C,HISTORICO!$B:$B,'ANALISE DIARIA'!$B14,HISTORICO!$A:$A,'ANALISE DIARIA'!AI$5)))</f>
        <v/>
      </c>
      <c r="AJ14" s="73" t="str">
        <f>IF($B14="","",IF(COUNTIF(HISTORICO!$A:$A,'ANALISE DIARIA'!AJ$5)=0,"",SUMIFS(HISTORICO!$C:$C,HISTORICO!$B:$B,'ANALISE DIARIA'!$B14,HISTORICO!$A:$A,'ANALISE DIARIA'!AJ$5)))</f>
        <v/>
      </c>
      <c r="AK14" s="73" t="str">
        <f>IF($B14="","",IF(COUNTIF(HISTORICO!$A:$A,'ANALISE DIARIA'!AK$5)=0,"",SUMIFS(HISTORICO!$C:$C,HISTORICO!$B:$B,'ANALISE DIARIA'!$B14,HISTORICO!$A:$A,'ANALISE DIARIA'!AK$5)))</f>
        <v/>
      </c>
      <c r="AL14" s="73" t="str">
        <f>IF($B14="","",IF(COUNTIF(HISTORICO!$A:$A,'ANALISE DIARIA'!AL$5)=0,"",SUMIFS(HISTORICO!$C:$C,HISTORICO!$B:$B,'ANALISE DIARIA'!$B14,HISTORICO!$A:$A,'ANALISE DIARIA'!AL$5)))</f>
        <v/>
      </c>
    </row>
    <row r="15" spans="1:39" x14ac:dyDescent="0.25">
      <c r="A15" s="88"/>
      <c r="B15" s="65">
        <v>92044</v>
      </c>
      <c r="C15" s="70" t="str">
        <f>IF($B15="","",UPPER(VLOOKUP($B15,SCHEDULLE!$B:$M,12,0)))</f>
        <v>KARINA SILVA DINIZ</v>
      </c>
      <c r="D15" s="64" t="str">
        <f>IF($B15="","",UPPER(VLOOKUP($B15,SCHEDULLE!$B:$M,11,0)))</f>
        <v>MANHÃ</v>
      </c>
      <c r="E15" s="88"/>
      <c r="F15" s="71">
        <f>IFERROR(IF('ANALISE DIARIA'!$B15="","",SUMIFS(HISTORICO!$E:$E,HISTORICO!$B:$B,'ANALISE DIARIA'!$B15)/SUMIFS(HISTORICO!$D:$D,HISTORICO!$B:$B,'ANALISE DIARIA'!$B15)),"")</f>
        <v>0.87951945080091487</v>
      </c>
      <c r="G15" s="88"/>
      <c r="H15" s="73">
        <f>IF($B15="","",IF(COUNTIF(HISTORICO!$A:$A,'ANALISE DIARIA'!H$5)=0,"",SUMIFS(HISTORICO!$C:$C,HISTORICO!$B:$B,'ANALISE DIARIA'!$B15,HISTORICO!$A:$A,'ANALISE DIARIA'!H$5)))</f>
        <v>1</v>
      </c>
      <c r="I15" s="73">
        <f>IF($B15="","",IF(COUNTIF(HISTORICO!$A:$A,'ANALISE DIARIA'!I$5)=0,"",SUMIFS(HISTORICO!$C:$C,HISTORICO!$B:$B,'ANALISE DIARIA'!$B15,HISTORICO!$A:$A,'ANALISE DIARIA'!I$5)))</f>
        <v>0.98684210526315785</v>
      </c>
      <c r="J15" s="73">
        <f>IF($B15="","",IF(COUNTIF(HISTORICO!$A:$A,'ANALISE DIARIA'!J$5)=0,"",SUMIFS(HISTORICO!$C:$C,HISTORICO!$B:$B,'ANALISE DIARIA'!$B15,HISTORICO!$A:$A,'ANALISE DIARIA'!J$5)))</f>
        <v>0.97894736842105268</v>
      </c>
      <c r="K15" s="73">
        <f>IF($B15="","",IF(COUNTIF(HISTORICO!$A:$A,'ANALISE DIARIA'!K$5)=0,"",SUMIFS(HISTORICO!$C:$C,HISTORICO!$B:$B,'ANALISE DIARIA'!$B15,HISTORICO!$A:$A,'ANALISE DIARIA'!K$5)))</f>
        <v>0.98947368421052628</v>
      </c>
      <c r="L15" s="73">
        <f>IF($B15="","",IF(COUNTIF(HISTORICO!$A:$A,'ANALISE DIARIA'!L$5)=0,"",SUMIFS(HISTORICO!$C:$C,HISTORICO!$B:$B,'ANALISE DIARIA'!$B15,HISTORICO!$A:$A,'ANALISE DIARIA'!L$5)))</f>
        <v>0.98684210526315785</v>
      </c>
      <c r="M15" s="73">
        <f>IF($B15="","",IF(COUNTIF(HISTORICO!$A:$A,'ANALISE DIARIA'!M$5)=0,"",SUMIFS(HISTORICO!$C:$C,HISTORICO!$B:$B,'ANALISE DIARIA'!$B15,HISTORICO!$A:$A,'ANALISE DIARIA'!M$5)))</f>
        <v>0.99736842105263157</v>
      </c>
      <c r="N15" s="73" t="s">
        <v>127</v>
      </c>
      <c r="O15" s="73">
        <f>IF($B15="","",IF(COUNTIF(HISTORICO!$A:$A,'ANALISE DIARIA'!O$5)=0,"",SUMIFS(HISTORICO!$C:$C,HISTORICO!$B:$B,'ANALISE DIARIA'!$B15,HISTORICO!$A:$A,'ANALISE DIARIA'!O$5)))</f>
        <v>0</v>
      </c>
      <c r="P15" s="73" t="s">
        <v>127</v>
      </c>
      <c r="Q15" s="73">
        <f>IF($B15="","",IF(COUNTIF(HISTORICO!$A:$A,'ANALISE DIARIA'!Q$5)=0,"",SUMIFS(HISTORICO!$C:$C,HISTORICO!$B:$B,'ANALISE DIARIA'!$B15,HISTORICO!$A:$A,'ANALISE DIARIA'!Q$5)))</f>
        <v>0.99736842105263157</v>
      </c>
      <c r="R15" s="73">
        <f>IF($B15="","",IF(COUNTIF(HISTORICO!$A:$A,'ANALISE DIARIA'!R$5)=0,"",SUMIFS(HISTORICO!$C:$C,HISTORICO!$B:$B,'ANALISE DIARIA'!$B15,HISTORICO!$A:$A,'ANALISE DIARIA'!R$5)))</f>
        <v>0.99736842105263157</v>
      </c>
      <c r="S15" s="73">
        <f>IF($B15="","",IF(COUNTIF(HISTORICO!$A:$A,'ANALISE DIARIA'!S$5)=0,"",SUMIFS(HISTORICO!$C:$C,HISTORICO!$B:$B,'ANALISE DIARIA'!$B15,HISTORICO!$A:$A,'ANALISE DIARIA'!S$5)))</f>
        <v>0.99736842105263157</v>
      </c>
      <c r="T15" s="73">
        <f>IF($B15="","",IF(COUNTIF(HISTORICO!$A:$A,'ANALISE DIARIA'!T$5)=0,"",SUMIFS(HISTORICO!$C:$C,HISTORICO!$B:$B,'ANALISE DIARIA'!$B15,HISTORICO!$A:$A,'ANALISE DIARIA'!T$5)))</f>
        <v>0.97894736842105268</v>
      </c>
      <c r="U15" s="73" t="s">
        <v>127</v>
      </c>
      <c r="V15" s="73">
        <f>IF($B15="","",IF(COUNTIF(HISTORICO!$A:$A,'ANALISE DIARIA'!V$5)=0,"",SUMIFS(HISTORICO!$C:$C,HISTORICO!$B:$B,'ANALISE DIARIA'!$B15,HISTORICO!$A:$A,'ANALISE DIARIA'!V$5)))</f>
        <v>0.94736842105263153</v>
      </c>
      <c r="W15" s="73">
        <f>IF($B15="","",IF(COUNTIF(HISTORICO!$A:$A,'ANALISE DIARIA'!W$5)=0,"",SUMIFS(HISTORICO!$C:$C,HISTORICO!$B:$B,'ANALISE DIARIA'!$B15,HISTORICO!$A:$A,'ANALISE DIARIA'!W$5)))</f>
        <v>0.99210526315789471</v>
      </c>
      <c r="X15" s="73">
        <f>IF($B15="","",IF(COUNTIF(HISTORICO!$A:$A,'ANALISE DIARIA'!X$5)=0,"",SUMIFS(HISTORICO!$C:$C,HISTORICO!$B:$B,'ANALISE DIARIA'!$B15,HISTORICO!$A:$A,'ANALISE DIARIA'!X$5)))</f>
        <v>0.99210526315789471</v>
      </c>
      <c r="Y15" s="73">
        <f>IF($B15="","",IF(COUNTIF(HISTORICO!$A:$A,'ANALISE DIARIA'!Y$5)=0,"",SUMIFS(HISTORICO!$C:$C,HISTORICO!$B:$B,'ANALISE DIARIA'!$B15,HISTORICO!$A:$A,'ANALISE DIARIA'!Y$5)))</f>
        <v>0.98947368421052628</v>
      </c>
      <c r="Z15" s="73">
        <f>IF($B15="","",IF(COUNTIF(HISTORICO!$A:$A,'ANALISE DIARIA'!Z$5)=0,"",SUMIFS(HISTORICO!$C:$C,HISTORICO!$B:$B,'ANALISE DIARIA'!$B15,HISTORICO!$A:$A,'ANALISE DIARIA'!Z$5)))</f>
        <v>0.59473684210526312</v>
      </c>
      <c r="AA15" s="73">
        <f>IF($B15="","",IF(COUNTIF(HISTORICO!$A:$A,'ANALISE DIARIA'!AA$5)=0,"",SUMIFS(HISTORICO!$C:$C,HISTORICO!$B:$B,'ANALISE DIARIA'!$B15,HISTORICO!$A:$A,'ANALISE DIARIA'!AA$5)))</f>
        <v>0.97894736842105268</v>
      </c>
      <c r="AB15" s="73" t="s">
        <v>127</v>
      </c>
      <c r="AC15" s="73">
        <f>IF($B15="","",IF(COUNTIF(HISTORICO!$A:$A,'ANALISE DIARIA'!AC$5)=0,"",SUMIFS(HISTORICO!$C:$C,HISTORICO!$B:$B,'ANALISE DIARIA'!$B15,HISTORICO!$A:$A,'ANALISE DIARIA'!AC$5)))</f>
        <v>0.94210526315789478</v>
      </c>
      <c r="AD15" s="73">
        <f>IF($B15="","",IF(COUNTIF(HISTORICO!$A:$A,'ANALISE DIARIA'!AD$5)=0,"",SUMIFS(HISTORICO!$C:$C,HISTORICO!$B:$B,'ANALISE DIARIA'!$B15,HISTORICO!$A:$A,'ANALISE DIARIA'!AD$5)))</f>
        <v>0.97894736842105268</v>
      </c>
      <c r="AE15" s="73">
        <f>IF($B15="","",IF(COUNTIF(HISTORICO!$A:$A,'ANALISE DIARIA'!AE$5)=0,"",SUMIFS(HISTORICO!$C:$C,HISTORICO!$B:$B,'ANALISE DIARIA'!$B15,HISTORICO!$A:$A,'ANALISE DIARIA'!AE$5)))</f>
        <v>0.95526315789473681</v>
      </c>
      <c r="AF15" s="73">
        <f>IF($B15="","",IF(COUNTIF(HISTORICO!$A:$A,'ANALISE DIARIA'!AF$5)=0,"",SUMIFS(HISTORICO!$C:$C,HISTORICO!$B:$B,'ANALISE DIARIA'!$B15,HISTORICO!$A:$A,'ANALISE DIARIA'!AF$5)))</f>
        <v>0.99736842105263157</v>
      </c>
      <c r="AG15" s="73">
        <f>IF($B15="","",IF(COUNTIF(HISTORICO!$A:$A,'ANALISE DIARIA'!AG$5)=0,"",SUMIFS(HISTORICO!$C:$C,HISTORICO!$B:$B,'ANALISE DIARIA'!$B15,HISTORICO!$A:$A,'ANALISE DIARIA'!AG$5)))</f>
        <v>0.95</v>
      </c>
      <c r="AH15" s="73">
        <f>IF($B15="","",IF(COUNTIF(HISTORICO!$A:$A,'ANALISE DIARIA'!AH$5)=0,"",SUMIFS(HISTORICO!$C:$C,HISTORICO!$B:$B,'ANALISE DIARIA'!$B15,HISTORICO!$A:$A,'ANALISE DIARIA'!AH$5)))</f>
        <v>0</v>
      </c>
      <c r="AI15" s="73" t="str">
        <f>IF($B15="","",IF(COUNTIF(HISTORICO!$A:$A,'ANALISE DIARIA'!AI$5)=0,"",SUMIFS(HISTORICO!$C:$C,HISTORICO!$B:$B,'ANALISE DIARIA'!$B15,HISTORICO!$A:$A,'ANALISE DIARIA'!AI$5)))</f>
        <v/>
      </c>
      <c r="AJ15" s="73" t="str">
        <f>IF($B15="","",IF(COUNTIF(HISTORICO!$A:$A,'ANALISE DIARIA'!AJ$5)=0,"",SUMIFS(HISTORICO!$C:$C,HISTORICO!$B:$B,'ANALISE DIARIA'!$B15,HISTORICO!$A:$A,'ANALISE DIARIA'!AJ$5)))</f>
        <v/>
      </c>
      <c r="AK15" s="73" t="str">
        <f>IF($B15="","",IF(COUNTIF(HISTORICO!$A:$A,'ANALISE DIARIA'!AK$5)=0,"",SUMIFS(HISTORICO!$C:$C,HISTORICO!$B:$B,'ANALISE DIARIA'!$B15,HISTORICO!$A:$A,'ANALISE DIARIA'!AK$5)))</f>
        <v/>
      </c>
      <c r="AL15" s="73" t="str">
        <f>IF($B15="","",IF(COUNTIF(HISTORICO!$A:$A,'ANALISE DIARIA'!AL$5)=0,"",SUMIFS(HISTORICO!$C:$C,HISTORICO!$B:$B,'ANALISE DIARIA'!$B15,HISTORICO!$A:$A,'ANALISE DIARIA'!AL$5)))</f>
        <v/>
      </c>
      <c r="AM15" s="87"/>
    </row>
    <row r="16" spans="1:39" x14ac:dyDescent="0.25">
      <c r="A16" s="88"/>
      <c r="B16" s="65">
        <v>93346</v>
      </c>
      <c r="C16" s="70" t="str">
        <f>IF($B16="","",UPPER(VLOOKUP($B16,SCHEDULLE!$B:$M,12,0)))</f>
        <v>KATIA SANTOS DA SILVA</v>
      </c>
      <c r="D16" s="64" t="str">
        <f>IF($B16="","",UPPER(VLOOKUP($B16,SCHEDULLE!$B:$M,11,0)))</f>
        <v>TARDE</v>
      </c>
      <c r="E16" s="88"/>
      <c r="F16" s="71">
        <f>IFERROR(IF('ANALISE DIARIA'!$B16="","",SUMIFS(HISTORICO!$E:$E,HISTORICO!$B:$B,'ANALISE DIARIA'!$B16)/SUMIFS(HISTORICO!$D:$D,HISTORICO!$B:$B,'ANALISE DIARIA'!$B16)),"")</f>
        <v>0.94066985645932977</v>
      </c>
      <c r="G16" s="88"/>
      <c r="H16" s="73">
        <f>IF($B16="","",IF(COUNTIF(HISTORICO!$A:$A,'ANALISE DIARIA'!H$5)=0,"",SUMIFS(HISTORICO!$C:$C,HISTORICO!$B:$B,'ANALISE DIARIA'!$B16,HISTORICO!$A:$A,'ANALISE DIARIA'!H$5)))</f>
        <v>0.91052631578947374</v>
      </c>
      <c r="I16" s="73">
        <f>IF($B16="","",IF(COUNTIF(HISTORICO!$A:$A,'ANALISE DIARIA'!I$5)=0,"",SUMIFS(HISTORICO!$C:$C,HISTORICO!$B:$B,'ANALISE DIARIA'!$B16,HISTORICO!$A:$A,'ANALISE DIARIA'!I$5)))</f>
        <v>0.97894736842105268</v>
      </c>
      <c r="J16" s="73">
        <f>IF($B16="","",IF(COUNTIF(HISTORICO!$A:$A,'ANALISE DIARIA'!J$5)=0,"",SUMIFS(HISTORICO!$C:$C,HISTORICO!$B:$B,'ANALISE DIARIA'!$B16,HISTORICO!$A:$A,'ANALISE DIARIA'!J$5)))</f>
        <v>0.90526315789473688</v>
      </c>
      <c r="K16" s="73">
        <f>IF($B16="","",IF(COUNTIF(HISTORICO!$A:$A,'ANALISE DIARIA'!K$5)=0,"",SUMIFS(HISTORICO!$C:$C,HISTORICO!$B:$B,'ANALISE DIARIA'!$B16,HISTORICO!$A:$A,'ANALISE DIARIA'!K$5)))</f>
        <v>0.93421052631578949</v>
      </c>
      <c r="L16" s="73">
        <f>IF($B16="","",IF(COUNTIF(HISTORICO!$A:$A,'ANALISE DIARIA'!L$5)=0,"",SUMIFS(HISTORICO!$C:$C,HISTORICO!$B:$B,'ANALISE DIARIA'!$B16,HISTORICO!$A:$A,'ANALISE DIARIA'!L$5)))</f>
        <v>0.97368421052631582</v>
      </c>
      <c r="M16" s="73">
        <f>IF($B16="","",IF(COUNTIF(HISTORICO!$A:$A,'ANALISE DIARIA'!M$5)=0,"",SUMIFS(HISTORICO!$C:$C,HISTORICO!$B:$B,'ANALISE DIARIA'!$B16,HISTORICO!$A:$A,'ANALISE DIARIA'!M$5)))</f>
        <v>0.94210526315789478</v>
      </c>
      <c r="N16" s="73" t="s">
        <v>127</v>
      </c>
      <c r="O16" s="73" t="s">
        <v>127</v>
      </c>
      <c r="P16" s="73" t="s">
        <v>127</v>
      </c>
      <c r="Q16" s="73">
        <f>IF($B16="","",IF(COUNTIF(HISTORICO!$A:$A,'ANALISE DIARIA'!Q$5)=0,"",SUMIFS(HISTORICO!$C:$C,HISTORICO!$B:$B,'ANALISE DIARIA'!$B16,HISTORICO!$A:$A,'ANALISE DIARIA'!Q$5)))</f>
        <v>0.96578947368421053</v>
      </c>
      <c r="R16" s="73">
        <f>IF($B16="","",IF(COUNTIF(HISTORICO!$A:$A,'ANALISE DIARIA'!R$5)=0,"",SUMIFS(HISTORICO!$C:$C,HISTORICO!$B:$B,'ANALISE DIARIA'!$B16,HISTORICO!$A:$A,'ANALISE DIARIA'!R$5)))</f>
        <v>0.98684210526315785</v>
      </c>
      <c r="S16" s="73">
        <f>IF($B16="","",IF(COUNTIF(HISTORICO!$A:$A,'ANALISE DIARIA'!S$5)=0,"",SUMIFS(HISTORICO!$C:$C,HISTORICO!$B:$B,'ANALISE DIARIA'!$B16,HISTORICO!$A:$A,'ANALISE DIARIA'!S$5)))</f>
        <v>0.98684210526315785</v>
      </c>
      <c r="T16" s="73">
        <f>IF($B16="","",IF(COUNTIF(HISTORICO!$A:$A,'ANALISE DIARIA'!T$5)=0,"",SUMIFS(HISTORICO!$C:$C,HISTORICO!$B:$B,'ANALISE DIARIA'!$B16,HISTORICO!$A:$A,'ANALISE DIARIA'!T$5)))</f>
        <v>0.99473684210526314</v>
      </c>
      <c r="U16" s="73" t="s">
        <v>127</v>
      </c>
      <c r="V16" s="73">
        <f>IF($B16="","",IF(COUNTIF(HISTORICO!$A:$A,'ANALISE DIARIA'!V$5)=0,"",SUMIFS(HISTORICO!$C:$C,HISTORICO!$B:$B,'ANALISE DIARIA'!$B16,HISTORICO!$A:$A,'ANALISE DIARIA'!V$5)))</f>
        <v>0.95526315789473681</v>
      </c>
      <c r="W16" s="73">
        <f>IF($B16="","",IF(COUNTIF(HISTORICO!$A:$A,'ANALISE DIARIA'!W$5)=0,"",SUMIFS(HISTORICO!$C:$C,HISTORICO!$B:$B,'ANALISE DIARIA'!$B16,HISTORICO!$A:$A,'ANALISE DIARIA'!W$5)))</f>
        <v>0.93947368421052635</v>
      </c>
      <c r="X16" s="73">
        <f>IF($B16="","",IF(COUNTIF(HISTORICO!$A:$A,'ANALISE DIARIA'!X$5)=0,"",SUMIFS(HISTORICO!$C:$C,HISTORICO!$B:$B,'ANALISE DIARIA'!$B16,HISTORICO!$A:$A,'ANALISE DIARIA'!X$5)))</f>
        <v>0.94736842105263153</v>
      </c>
      <c r="Y16" s="73">
        <f>IF($B16="","",IF(COUNTIF(HISTORICO!$A:$A,'ANALISE DIARIA'!Y$5)=0,"",SUMIFS(HISTORICO!$C:$C,HISTORICO!$B:$B,'ANALISE DIARIA'!$B16,HISTORICO!$A:$A,'ANALISE DIARIA'!Y$5)))</f>
        <v>0.93947368421052635</v>
      </c>
      <c r="Z16" s="73">
        <f>IF($B16="","",IF(COUNTIF(HISTORICO!$A:$A,'ANALISE DIARIA'!Z$5)=0,"",SUMIFS(HISTORICO!$C:$C,HISTORICO!$B:$B,'ANALISE DIARIA'!$B16,HISTORICO!$A:$A,'ANALISE DIARIA'!Z$5)))</f>
        <v>0.98684210526315785</v>
      </c>
      <c r="AA16" s="73">
        <f>IF($B16="","",IF(COUNTIF(HISTORICO!$A:$A,'ANALISE DIARIA'!AA$5)=0,"",SUMIFS(HISTORICO!$C:$C,HISTORICO!$B:$B,'ANALISE DIARIA'!$B16,HISTORICO!$A:$A,'ANALISE DIARIA'!AA$5)))</f>
        <v>0.99473684210526314</v>
      </c>
      <c r="AB16" s="73" t="s">
        <v>127</v>
      </c>
      <c r="AC16" s="73">
        <f>IF($B16="","",IF(COUNTIF(HISTORICO!$A:$A,'ANALISE DIARIA'!AC$5)=0,"",SUMIFS(HISTORICO!$C:$C,HISTORICO!$B:$B,'ANALISE DIARIA'!$B16,HISTORICO!$A:$A,'ANALISE DIARIA'!AC$5)))</f>
        <v>0.99736842105263157</v>
      </c>
      <c r="AD16" s="73">
        <f>IF($B16="","",IF(COUNTIF(HISTORICO!$A:$A,'ANALISE DIARIA'!AD$5)=0,"",SUMIFS(HISTORICO!$C:$C,HISTORICO!$B:$B,'ANALISE DIARIA'!$B16,HISTORICO!$A:$A,'ANALISE DIARIA'!AD$5)))</f>
        <v>0.63421052631578945</v>
      </c>
      <c r="AE16" s="73">
        <f>IF($B16="","",IF(COUNTIF(HISTORICO!$A:$A,'ANALISE DIARIA'!AE$5)=0,"",SUMIFS(HISTORICO!$C:$C,HISTORICO!$B:$B,'ANALISE DIARIA'!$B16,HISTORICO!$A:$A,'ANALISE DIARIA'!AE$5)))</f>
        <v>0.97894736842105268</v>
      </c>
      <c r="AF16" s="73">
        <f>IF($B16="","",IF(COUNTIF(HISTORICO!$A:$A,'ANALISE DIARIA'!AF$5)=0,"",SUMIFS(HISTORICO!$C:$C,HISTORICO!$B:$B,'ANALISE DIARIA'!$B16,HISTORICO!$A:$A,'ANALISE DIARIA'!AF$5)))</f>
        <v>0.97368421052631582</v>
      </c>
      <c r="AG16" s="73">
        <f>IF($B16="","",IF(COUNTIF(HISTORICO!$A:$A,'ANALISE DIARIA'!AG$5)=0,"",SUMIFS(HISTORICO!$C:$C,HISTORICO!$B:$B,'ANALISE DIARIA'!$B16,HISTORICO!$A:$A,'ANALISE DIARIA'!AG$5)))</f>
        <v>0.95263157894736838</v>
      </c>
      <c r="AH16" s="73">
        <f>IF($B16="","",IF(COUNTIF(HISTORICO!$A:$A,'ANALISE DIARIA'!AH$5)=0,"",SUMIFS(HISTORICO!$C:$C,HISTORICO!$B:$B,'ANALISE DIARIA'!$B16,HISTORICO!$A:$A,'ANALISE DIARIA'!AH$5)))</f>
        <v>0.81578947368421051</v>
      </c>
      <c r="AI16" s="73" t="str">
        <f>IF($B16="","",IF(COUNTIF(HISTORICO!$A:$A,'ANALISE DIARIA'!AI$5)=0,"",SUMIFS(HISTORICO!$C:$C,HISTORICO!$B:$B,'ANALISE DIARIA'!$B16,HISTORICO!$A:$A,'ANALISE DIARIA'!AI$5)))</f>
        <v/>
      </c>
      <c r="AJ16" s="73" t="str">
        <f>IF($B16="","",IF(COUNTIF(HISTORICO!$A:$A,'ANALISE DIARIA'!AJ$5)=0,"",SUMIFS(HISTORICO!$C:$C,HISTORICO!$B:$B,'ANALISE DIARIA'!$B16,HISTORICO!$A:$A,'ANALISE DIARIA'!AJ$5)))</f>
        <v/>
      </c>
      <c r="AK16" s="73" t="str">
        <f>IF($B16="","",IF(COUNTIF(HISTORICO!$A:$A,'ANALISE DIARIA'!AK$5)=0,"",SUMIFS(HISTORICO!$C:$C,HISTORICO!$B:$B,'ANALISE DIARIA'!$B16,HISTORICO!$A:$A,'ANALISE DIARIA'!AK$5)))</f>
        <v/>
      </c>
      <c r="AL16" s="73" t="str">
        <f>IF($B16="","",IF(COUNTIF(HISTORICO!$A:$A,'ANALISE DIARIA'!AL$5)=0,"",SUMIFS(HISTORICO!$C:$C,HISTORICO!$B:$B,'ANALISE DIARIA'!$B16,HISTORICO!$A:$A,'ANALISE DIARIA'!AL$5)))</f>
        <v/>
      </c>
      <c r="AM16" s="87"/>
    </row>
    <row r="17" spans="1:39" x14ac:dyDescent="0.25">
      <c r="A17" s="88"/>
      <c r="B17" s="65">
        <v>93528</v>
      </c>
      <c r="C17" s="70" t="str">
        <f>IF($B17="","",UPPER(VLOOKUP($B17,SCHEDULLE!$B:$M,12,0)))</f>
        <v>KEVIN DUARTE LEMOS DOS SANTOS</v>
      </c>
      <c r="D17" s="64" t="str">
        <f>IF($B17="","",UPPER(VLOOKUP($B17,SCHEDULLE!$B:$M,11,0)))</f>
        <v>TARDE</v>
      </c>
      <c r="E17" s="88"/>
      <c r="F17" s="71">
        <f>IFERROR(IF('ANALISE DIARIA'!$B17="","",SUMIFS(HISTORICO!$E:$E,HISTORICO!$B:$B,'ANALISE DIARIA'!$B17)/SUMIFS(HISTORICO!$D:$D,HISTORICO!$B:$B,'ANALISE DIARIA'!$B17)),"")</f>
        <v>0.89462242562929017</v>
      </c>
      <c r="G17" s="88"/>
      <c r="H17" s="73">
        <f>IF($B17="","",IF(COUNTIF(HISTORICO!$A:$A,'ANALISE DIARIA'!H$5)=0,"",SUMIFS(HISTORICO!$C:$C,HISTORICO!$B:$B,'ANALISE DIARIA'!$B17,HISTORICO!$A:$A,'ANALISE DIARIA'!H$5)))</f>
        <v>0.95789473684210524</v>
      </c>
      <c r="I17" s="73">
        <f>IF($B17="","",IF(COUNTIF(HISTORICO!$A:$A,'ANALISE DIARIA'!I$5)=0,"",SUMIFS(HISTORICO!$C:$C,HISTORICO!$B:$B,'ANALISE DIARIA'!$B17,HISTORICO!$A:$A,'ANALISE DIARIA'!I$5)))</f>
        <v>0.9631578947368421</v>
      </c>
      <c r="J17" s="73">
        <f>IF($B17="","",IF(COUNTIF(HISTORICO!$A:$A,'ANALISE DIARIA'!J$5)=0,"",SUMIFS(HISTORICO!$C:$C,HISTORICO!$B:$B,'ANALISE DIARIA'!$B17,HISTORICO!$A:$A,'ANALISE DIARIA'!J$5)))</f>
        <v>0.95</v>
      </c>
      <c r="K17" s="73">
        <f>IF($B17="","",IF(COUNTIF(HISTORICO!$A:$A,'ANALISE DIARIA'!K$5)=0,"",SUMIFS(HISTORICO!$C:$C,HISTORICO!$B:$B,'ANALISE DIARIA'!$B17,HISTORICO!$A:$A,'ANALISE DIARIA'!K$5)))</f>
        <v>0.94736842105263153</v>
      </c>
      <c r="L17" s="73">
        <f>IF($B17="","",IF(COUNTIF(HISTORICO!$A:$A,'ANALISE DIARIA'!L$5)=0,"",SUMIFS(HISTORICO!$C:$C,HISTORICO!$B:$B,'ANALISE DIARIA'!$B17,HISTORICO!$A:$A,'ANALISE DIARIA'!L$5)))</f>
        <v>0.86315789473684212</v>
      </c>
      <c r="M17" s="73">
        <f>IF($B17="","",IF(COUNTIF(HISTORICO!$A:$A,'ANALISE DIARIA'!M$5)=0,"",SUMIFS(HISTORICO!$C:$C,HISTORICO!$B:$B,'ANALISE DIARIA'!$B17,HISTORICO!$A:$A,'ANALISE DIARIA'!M$5)))</f>
        <v>0.9631578947368421</v>
      </c>
      <c r="N17" s="73" t="s">
        <v>127</v>
      </c>
      <c r="O17" s="73">
        <f>IF($B17="","",IF(COUNTIF(HISTORICO!$A:$A,'ANALISE DIARIA'!O$5)=0,"",SUMIFS(HISTORICO!$C:$C,HISTORICO!$B:$B,'ANALISE DIARIA'!$B17,HISTORICO!$A:$A,'ANALISE DIARIA'!O$5)))</f>
        <v>0.86315789473684212</v>
      </c>
      <c r="P17" s="73" t="s">
        <v>127</v>
      </c>
      <c r="Q17" s="73">
        <f>IF($B17="","",IF(COUNTIF(HISTORICO!$A:$A,'ANALISE DIARIA'!Q$5)=0,"",SUMIFS(HISTORICO!$C:$C,HISTORICO!$B:$B,'ANALISE DIARIA'!$B17,HISTORICO!$A:$A,'ANALISE DIARIA'!Q$5)))</f>
        <v>0.96842105263157896</v>
      </c>
      <c r="R17" s="73">
        <f>IF($B17="","",IF(COUNTIF(HISTORICO!$A:$A,'ANALISE DIARIA'!R$5)=0,"",SUMIFS(HISTORICO!$C:$C,HISTORICO!$B:$B,'ANALISE DIARIA'!$B17,HISTORICO!$A:$A,'ANALISE DIARIA'!R$5)))</f>
        <v>0.89473684210526316</v>
      </c>
      <c r="S17" s="73">
        <f>IF($B17="","",IF(COUNTIF(HISTORICO!$A:$A,'ANALISE DIARIA'!S$5)=0,"",SUMIFS(HISTORICO!$C:$C,HISTORICO!$B:$B,'ANALISE DIARIA'!$B17,HISTORICO!$A:$A,'ANALISE DIARIA'!S$5)))</f>
        <v>0.96052631578947367</v>
      </c>
      <c r="T17" s="73">
        <f>IF($B17="","",IF(COUNTIF(HISTORICO!$A:$A,'ANALISE DIARIA'!T$5)=0,"",SUMIFS(HISTORICO!$C:$C,HISTORICO!$B:$B,'ANALISE DIARIA'!$B17,HISTORICO!$A:$A,'ANALISE DIARIA'!T$5)))</f>
        <v>0.96052631578947367</v>
      </c>
      <c r="U17" s="73" t="s">
        <v>127</v>
      </c>
      <c r="V17" s="73">
        <f>IF($B17="","",IF(COUNTIF(HISTORICO!$A:$A,'ANALISE DIARIA'!V$5)=0,"",SUMIFS(HISTORICO!$C:$C,HISTORICO!$B:$B,'ANALISE DIARIA'!$B17,HISTORICO!$A:$A,'ANALISE DIARIA'!V$5)))</f>
        <v>0.96578947368421053</v>
      </c>
      <c r="W17" s="73">
        <f>IF($B17="","",IF(COUNTIF(HISTORICO!$A:$A,'ANALISE DIARIA'!W$5)=0,"",SUMIFS(HISTORICO!$C:$C,HISTORICO!$B:$B,'ANALISE DIARIA'!$B17,HISTORICO!$A:$A,'ANALISE DIARIA'!W$5)))</f>
        <v>0.95789473684210524</v>
      </c>
      <c r="X17" s="73">
        <f>IF($B17="","",IF(COUNTIF(HISTORICO!$A:$A,'ANALISE DIARIA'!X$5)=0,"",SUMIFS(HISTORICO!$C:$C,HISTORICO!$B:$B,'ANALISE DIARIA'!$B17,HISTORICO!$A:$A,'ANALISE DIARIA'!X$5)))</f>
        <v>0.96578947368421053</v>
      </c>
      <c r="Y17" s="73">
        <f>IF($B17="","",IF(COUNTIF(HISTORICO!$A:$A,'ANALISE DIARIA'!Y$5)=0,"",SUMIFS(HISTORICO!$C:$C,HISTORICO!$B:$B,'ANALISE DIARIA'!$B17,HISTORICO!$A:$A,'ANALISE DIARIA'!Y$5)))</f>
        <v>0.92105263157894735</v>
      </c>
      <c r="Z17" s="73">
        <f>IF($B17="","",IF(COUNTIF(HISTORICO!$A:$A,'ANALISE DIARIA'!Z$5)=0,"",SUMIFS(HISTORICO!$C:$C,HISTORICO!$B:$B,'ANALISE DIARIA'!$B17,HISTORICO!$A:$A,'ANALISE DIARIA'!Z$5)))</f>
        <v>0.96578947368421053</v>
      </c>
      <c r="AA17" s="73">
        <f>IF($B17="","",IF(COUNTIF(HISTORICO!$A:$A,'ANALISE DIARIA'!AA$5)=0,"",SUMIFS(HISTORICO!$C:$C,HISTORICO!$B:$B,'ANALISE DIARIA'!$B17,HISTORICO!$A:$A,'ANALISE DIARIA'!AA$5)))</f>
        <v>0.87894736842105259</v>
      </c>
      <c r="AB17" s="73" t="s">
        <v>127</v>
      </c>
      <c r="AC17" s="73">
        <f>IF($B17="","",IF(COUNTIF(HISTORICO!$A:$A,'ANALISE DIARIA'!AC$5)=0,"",SUMIFS(HISTORICO!$C:$C,HISTORICO!$B:$B,'ANALISE DIARIA'!$B17,HISTORICO!$A:$A,'ANALISE DIARIA'!AC$5)))</f>
        <v>0.91315789473684206</v>
      </c>
      <c r="AD17" s="73">
        <f>IF($B17="","",IF(COUNTIF(HISTORICO!$A:$A,'ANALISE DIARIA'!AD$5)=0,"",SUMIFS(HISTORICO!$C:$C,HISTORICO!$B:$B,'ANALISE DIARIA'!$B17,HISTORICO!$A:$A,'ANALISE DIARIA'!AD$5)))</f>
        <v>0</v>
      </c>
      <c r="AE17" s="73">
        <f>IF($B17="","",IF(COUNTIF(HISTORICO!$A:$A,'ANALISE DIARIA'!AE$5)=0,"",SUMIFS(HISTORICO!$C:$C,HISTORICO!$B:$B,'ANALISE DIARIA'!$B17,HISTORICO!$A:$A,'ANALISE DIARIA'!AE$5)))</f>
        <v>0.9631578947368421</v>
      </c>
      <c r="AF17" s="73">
        <f>IF($B17="","",IF(COUNTIF(HISTORICO!$A:$A,'ANALISE DIARIA'!AF$5)=0,"",SUMIFS(HISTORICO!$C:$C,HISTORICO!$B:$B,'ANALISE DIARIA'!$B17,HISTORICO!$A:$A,'ANALISE DIARIA'!AF$5)))</f>
        <v>0.93947368421052635</v>
      </c>
      <c r="AG17" s="73">
        <f>IF($B17="","",IF(COUNTIF(HISTORICO!$A:$A,'ANALISE DIARIA'!AG$5)=0,"",SUMIFS(HISTORICO!$C:$C,HISTORICO!$B:$B,'ANALISE DIARIA'!$B17,HISTORICO!$A:$A,'ANALISE DIARIA'!AG$5)))</f>
        <v>0.96578947368421053</v>
      </c>
      <c r="AH17" s="73">
        <f>IF($B17="","",IF(COUNTIF(HISTORICO!$A:$A,'ANALISE DIARIA'!AH$5)=0,"",SUMIFS(HISTORICO!$C:$C,HISTORICO!$B:$B,'ANALISE DIARIA'!$B17,HISTORICO!$A:$A,'ANALISE DIARIA'!AH$5)))</f>
        <v>0.84736842105263155</v>
      </c>
      <c r="AI17" s="73" t="str">
        <f>IF($B17="","",IF(COUNTIF(HISTORICO!$A:$A,'ANALISE DIARIA'!AI$5)=0,"",SUMIFS(HISTORICO!$C:$C,HISTORICO!$B:$B,'ANALISE DIARIA'!$B17,HISTORICO!$A:$A,'ANALISE DIARIA'!AI$5)))</f>
        <v/>
      </c>
      <c r="AJ17" s="73" t="str">
        <f>IF($B17="","",IF(COUNTIF(HISTORICO!$A:$A,'ANALISE DIARIA'!AJ$5)=0,"",SUMIFS(HISTORICO!$C:$C,HISTORICO!$B:$B,'ANALISE DIARIA'!$B17,HISTORICO!$A:$A,'ANALISE DIARIA'!AJ$5)))</f>
        <v/>
      </c>
      <c r="AK17" s="73" t="str">
        <f>IF($B17="","",IF(COUNTIF(HISTORICO!$A:$A,'ANALISE DIARIA'!AK$5)=0,"",SUMIFS(HISTORICO!$C:$C,HISTORICO!$B:$B,'ANALISE DIARIA'!$B17,HISTORICO!$A:$A,'ANALISE DIARIA'!AK$5)))</f>
        <v/>
      </c>
      <c r="AL17" s="73" t="str">
        <f>IF($B17="","",IF(COUNTIF(HISTORICO!$A:$A,'ANALISE DIARIA'!AL$5)=0,"",SUMIFS(HISTORICO!$C:$C,HISTORICO!$B:$B,'ANALISE DIARIA'!$B17,HISTORICO!$A:$A,'ANALISE DIARIA'!AL$5)))</f>
        <v/>
      </c>
      <c r="AM17" s="87"/>
    </row>
    <row r="18" spans="1:39" x14ac:dyDescent="0.25">
      <c r="A18" s="88"/>
      <c r="B18" s="65">
        <v>95049</v>
      </c>
      <c r="C18" s="70" t="str">
        <f>IF($B18="","",UPPER(VLOOKUP($B18,SCHEDULLE!$B:$M,12,0)))</f>
        <v>LARISSA BRITO DE LIMA</v>
      </c>
      <c r="D18" s="64" t="str">
        <f>IF($B18="","",UPPER(VLOOKUP($B18,SCHEDULLE!$B:$M,11,0)))</f>
        <v>TARDE</v>
      </c>
      <c r="E18" s="88"/>
      <c r="F18" s="71">
        <f>IFERROR(IF('ANALISE DIARIA'!$B18="","",SUMIFS(HISTORICO!$E:$E,HISTORICO!$B:$B,'ANALISE DIARIA'!$B18)/SUMIFS(HISTORICO!$D:$D,HISTORICO!$B:$B,'ANALISE DIARIA'!$B18)),"")</f>
        <v>0.82585812356979382</v>
      </c>
      <c r="G18" s="88"/>
      <c r="H18" s="73">
        <f>IF($B18="","",IF(COUNTIF(HISTORICO!$A:$A,'ANALISE DIARIA'!H$5)=0,"",SUMIFS(HISTORICO!$C:$C,HISTORICO!$B:$B,'ANALISE DIARIA'!$B18,HISTORICO!$A:$A,'ANALISE DIARIA'!H$5)))</f>
        <v>0.98947368421052628</v>
      </c>
      <c r="I18" s="73">
        <f>IF($B18="","",IF(COUNTIF(HISTORICO!$A:$A,'ANALISE DIARIA'!I$5)=0,"",SUMIFS(HISTORICO!$C:$C,HISTORICO!$B:$B,'ANALISE DIARIA'!$B18,HISTORICO!$A:$A,'ANALISE DIARIA'!I$5)))</f>
        <v>0.95</v>
      </c>
      <c r="J18" s="73">
        <f>IF($B18="","",IF(COUNTIF(HISTORICO!$A:$A,'ANALISE DIARIA'!J$5)=0,"",SUMIFS(HISTORICO!$C:$C,HISTORICO!$B:$B,'ANALISE DIARIA'!$B18,HISTORICO!$A:$A,'ANALISE DIARIA'!J$5)))</f>
        <v>0.99210526315789471</v>
      </c>
      <c r="K18" s="73">
        <f>IF($B18="","",IF(COUNTIF(HISTORICO!$A:$A,'ANALISE DIARIA'!K$5)=0,"",SUMIFS(HISTORICO!$C:$C,HISTORICO!$B:$B,'ANALISE DIARIA'!$B18,HISTORICO!$A:$A,'ANALISE DIARIA'!K$5)))</f>
        <v>0.94210526315789478</v>
      </c>
      <c r="L18" s="73">
        <f>IF($B18="","",IF(COUNTIF(HISTORICO!$A:$A,'ANALISE DIARIA'!L$5)=0,"",SUMIFS(HISTORICO!$C:$C,HISTORICO!$B:$B,'ANALISE DIARIA'!$B18,HISTORICO!$A:$A,'ANALISE DIARIA'!L$5)))</f>
        <v>0.94473684210526321</v>
      </c>
      <c r="M18" s="73">
        <f>IF($B18="","",IF(COUNTIF(HISTORICO!$A:$A,'ANALISE DIARIA'!M$5)=0,"",SUMIFS(HISTORICO!$C:$C,HISTORICO!$B:$B,'ANALISE DIARIA'!$B18,HISTORICO!$A:$A,'ANALISE DIARIA'!M$5)))</f>
        <v>0.99210526315789471</v>
      </c>
      <c r="N18" s="73" t="s">
        <v>127</v>
      </c>
      <c r="O18" s="73">
        <f>IF($B18="","",IF(COUNTIF(HISTORICO!$A:$A,'ANALISE DIARIA'!O$5)=0,"",SUMIFS(HISTORICO!$C:$C,HISTORICO!$B:$B,'ANALISE DIARIA'!$B18,HISTORICO!$A:$A,'ANALISE DIARIA'!O$5)))</f>
        <v>0.93947368421052635</v>
      </c>
      <c r="P18" s="73" t="s">
        <v>127</v>
      </c>
      <c r="Q18" s="73">
        <f>IF($B18="","",IF(COUNTIF(HISTORICO!$A:$A,'ANALISE DIARIA'!Q$5)=0,"",SUMIFS(HISTORICO!$C:$C,HISTORICO!$B:$B,'ANALISE DIARIA'!$B18,HISTORICO!$A:$A,'ANALISE DIARIA'!Q$5)))</f>
        <v>0.99210526315789471</v>
      </c>
      <c r="R18" s="73">
        <f>IF($B18="","",IF(COUNTIF(HISTORICO!$A:$A,'ANALISE DIARIA'!R$5)=0,"",SUMIFS(HISTORICO!$C:$C,HISTORICO!$B:$B,'ANALISE DIARIA'!$B18,HISTORICO!$A:$A,'ANALISE DIARIA'!R$5)))</f>
        <v>0.99210526315789471</v>
      </c>
      <c r="S18" s="73">
        <f>IF($B18="","",IF(COUNTIF(HISTORICO!$A:$A,'ANALISE DIARIA'!S$5)=0,"",SUMIFS(HISTORICO!$C:$C,HISTORICO!$B:$B,'ANALISE DIARIA'!$B18,HISTORICO!$A:$A,'ANALISE DIARIA'!S$5)))</f>
        <v>0.99473684210526314</v>
      </c>
      <c r="T18" s="73">
        <f>IF($B18="","",IF(COUNTIF(HISTORICO!$A:$A,'ANALISE DIARIA'!T$5)=0,"",SUMIFS(HISTORICO!$C:$C,HISTORICO!$B:$B,'ANALISE DIARIA'!$B18,HISTORICO!$A:$A,'ANALISE DIARIA'!T$5)))</f>
        <v>0.97105263157894739</v>
      </c>
      <c r="U18" s="73" t="s">
        <v>127</v>
      </c>
      <c r="V18" s="73">
        <f>IF($B18="","",IF(COUNTIF(HISTORICO!$A:$A,'ANALISE DIARIA'!V$5)=0,"",SUMIFS(HISTORICO!$C:$C,HISTORICO!$B:$B,'ANALISE DIARIA'!$B18,HISTORICO!$A:$A,'ANALISE DIARIA'!V$5)))</f>
        <v>0.99210526315789471</v>
      </c>
      <c r="W18" s="73">
        <f>IF($B18="","",IF(COUNTIF(HISTORICO!$A:$A,'ANALISE DIARIA'!W$5)=0,"",SUMIFS(HISTORICO!$C:$C,HISTORICO!$B:$B,'ANALISE DIARIA'!$B18,HISTORICO!$A:$A,'ANALISE DIARIA'!W$5)))</f>
        <v>0.88157894736842102</v>
      </c>
      <c r="X18" s="73">
        <f>IF($B18="","",IF(COUNTIF(HISTORICO!$A:$A,'ANALISE DIARIA'!X$5)=0,"",SUMIFS(HISTORICO!$C:$C,HISTORICO!$B:$B,'ANALISE DIARIA'!$B18,HISTORICO!$A:$A,'ANALISE DIARIA'!X$5)))</f>
        <v>0.96052631578947367</v>
      </c>
      <c r="Y18" s="73">
        <f>IF($B18="","",IF(COUNTIF(HISTORICO!$A:$A,'ANALISE DIARIA'!Y$5)=0,"",SUMIFS(HISTORICO!$C:$C,HISTORICO!$B:$B,'ANALISE DIARIA'!$B18,HISTORICO!$A:$A,'ANALISE DIARIA'!Y$5)))</f>
        <v>0.77894736842105261</v>
      </c>
      <c r="Z18" s="73">
        <f>IF($B18="","",IF(COUNTIF(HISTORICO!$A:$A,'ANALISE DIARIA'!Z$5)=0,"",SUMIFS(HISTORICO!$C:$C,HISTORICO!$B:$B,'ANALISE DIARIA'!$B18,HISTORICO!$A:$A,'ANALISE DIARIA'!Z$5)))</f>
        <v>0.97368421052631582</v>
      </c>
      <c r="AA18" s="73">
        <f>IF($B18="","",IF(COUNTIF(HISTORICO!$A:$A,'ANALISE DIARIA'!AA$5)=0,"",SUMIFS(HISTORICO!$C:$C,HISTORICO!$B:$B,'ANALISE DIARIA'!$B18,HISTORICO!$A:$A,'ANALISE DIARIA'!AA$5)))</f>
        <v>0.95526315789473681</v>
      </c>
      <c r="AB18" s="73" t="s">
        <v>127</v>
      </c>
      <c r="AC18" s="73">
        <f>IF($B18="","",IF(COUNTIF(HISTORICO!$A:$A,'ANALISE DIARIA'!AC$5)=0,"",SUMIFS(HISTORICO!$C:$C,HISTORICO!$B:$B,'ANALISE DIARIA'!$B18,HISTORICO!$A:$A,'ANALISE DIARIA'!AC$5)))</f>
        <v>0.94210526315789478</v>
      </c>
      <c r="AD18" s="73">
        <f>IF($B18="","",IF(COUNTIF(HISTORICO!$A:$A,'ANALISE DIARIA'!AD$5)=0,"",SUMIFS(HISTORICO!$C:$C,HISTORICO!$B:$B,'ANALISE DIARIA'!$B18,HISTORICO!$A:$A,'ANALISE DIARIA'!AD$5)))</f>
        <v>0.98684210526315785</v>
      </c>
      <c r="AE18" s="73">
        <f>IF($B18="","",IF(COUNTIF(HISTORICO!$A:$A,'ANALISE DIARIA'!AE$5)=0,"",SUMIFS(HISTORICO!$C:$C,HISTORICO!$B:$B,'ANALISE DIARIA'!$B18,HISTORICO!$A:$A,'ANALISE DIARIA'!AE$5)))</f>
        <v>0.8236842105263158</v>
      </c>
      <c r="AF18" s="73">
        <f>IF($B18="","",IF(COUNTIF(HISTORICO!$A:$A,'ANALISE DIARIA'!AF$5)=0,"",SUMIFS(HISTORICO!$C:$C,HISTORICO!$B:$B,'ANALISE DIARIA'!$B18,HISTORICO!$A:$A,'ANALISE DIARIA'!AF$5)))</f>
        <v>0</v>
      </c>
      <c r="AG18" s="73">
        <f>IF($B18="","",IF(COUNTIF(HISTORICO!$A:$A,'ANALISE DIARIA'!AG$5)=0,"",SUMIFS(HISTORICO!$C:$C,HISTORICO!$B:$B,'ANALISE DIARIA'!$B18,HISTORICO!$A:$A,'ANALISE DIARIA'!AG$5)))</f>
        <v>0</v>
      </c>
      <c r="AH18" s="73">
        <f>IF($B18="","",IF(COUNTIF(HISTORICO!$A:$A,'ANALISE DIARIA'!AH$5)=0,"",SUMIFS(HISTORICO!$C:$C,HISTORICO!$B:$B,'ANALISE DIARIA'!$B18,HISTORICO!$A:$A,'ANALISE DIARIA'!AH$5)))</f>
        <v>0</v>
      </c>
      <c r="AI18" s="73" t="str">
        <f>IF($B18="","",IF(COUNTIF(HISTORICO!$A:$A,'ANALISE DIARIA'!AI$5)=0,"",SUMIFS(HISTORICO!$C:$C,HISTORICO!$B:$B,'ANALISE DIARIA'!$B18,HISTORICO!$A:$A,'ANALISE DIARIA'!AI$5)))</f>
        <v/>
      </c>
      <c r="AJ18" s="73" t="str">
        <f>IF($B18="","",IF(COUNTIF(HISTORICO!$A:$A,'ANALISE DIARIA'!AJ$5)=0,"",SUMIFS(HISTORICO!$C:$C,HISTORICO!$B:$B,'ANALISE DIARIA'!$B18,HISTORICO!$A:$A,'ANALISE DIARIA'!AJ$5)))</f>
        <v/>
      </c>
      <c r="AK18" s="73" t="str">
        <f>IF($B18="","",IF(COUNTIF(HISTORICO!$A:$A,'ANALISE DIARIA'!AK$5)=0,"",SUMIFS(HISTORICO!$C:$C,HISTORICO!$B:$B,'ANALISE DIARIA'!$B18,HISTORICO!$A:$A,'ANALISE DIARIA'!AK$5)))</f>
        <v/>
      </c>
      <c r="AL18" s="73" t="str">
        <f>IF($B18="","",IF(COUNTIF(HISTORICO!$A:$A,'ANALISE DIARIA'!AL$5)=0,"",SUMIFS(HISTORICO!$C:$C,HISTORICO!$B:$B,'ANALISE DIARIA'!$B18,HISTORICO!$A:$A,'ANALISE DIARIA'!AL$5)))</f>
        <v/>
      </c>
      <c r="AM18" s="87"/>
    </row>
    <row r="19" spans="1:39" s="80" customFormat="1" x14ac:dyDescent="0.25">
      <c r="A19" s="88"/>
      <c r="B19" s="65">
        <v>92031</v>
      </c>
      <c r="C19" s="70" t="str">
        <f>IF($B19="","",UPPER(VLOOKUP($B19,SCHEDULLE!$B:$M,12,0)))</f>
        <v>RUTH RAMOS COSTA</v>
      </c>
      <c r="D19" s="64" t="str">
        <f>IF($B19="","",UPPER(VLOOKUP($B19,SCHEDULLE!$B:$M,11,0)))</f>
        <v>TARDE</v>
      </c>
      <c r="E19" s="88"/>
      <c r="F19" s="71">
        <f>IFERROR(IF('ANALISE DIARIA'!$B19="","",SUMIFS(HISTORICO!$E:$E,HISTORICO!$B:$B,'ANALISE DIARIA'!$B19)/SUMIFS(HISTORICO!$D:$D,HISTORICO!$B:$B,'ANALISE DIARIA'!$B19)),"")</f>
        <v>0.9229665071770331</v>
      </c>
      <c r="G19" s="88"/>
      <c r="H19" s="73">
        <f>IF($B19="","",IF(COUNTIF(HISTORICO!$A:$A,'ANALISE DIARIA'!H$5)=0,"",SUMIFS(HISTORICO!$C:$C,HISTORICO!$B:$B,'ANALISE DIARIA'!$B19,HISTORICO!$A:$A,'ANALISE DIARIA'!H$5)))</f>
        <v>0.88684210526315788</v>
      </c>
      <c r="I19" s="73">
        <f>IF($B19="","",IF(COUNTIF(HISTORICO!$A:$A,'ANALISE DIARIA'!I$5)=0,"",SUMIFS(HISTORICO!$C:$C,HISTORICO!$B:$B,'ANALISE DIARIA'!$B19,HISTORICO!$A:$A,'ANALISE DIARIA'!I$5)))</f>
        <v>0.88947368421052631</v>
      </c>
      <c r="J19" s="73">
        <f>IF($B19="","",IF(COUNTIF(HISTORICO!$A:$A,'ANALISE DIARIA'!J$5)=0,"",SUMIFS(HISTORICO!$C:$C,HISTORICO!$B:$B,'ANALISE DIARIA'!$B19,HISTORICO!$A:$A,'ANALISE DIARIA'!J$5)))</f>
        <v>0.96578947368421053</v>
      </c>
      <c r="K19" s="73">
        <f>IF($B19="","",IF(COUNTIF(HISTORICO!$A:$A,'ANALISE DIARIA'!K$5)=0,"",SUMIFS(HISTORICO!$C:$C,HISTORICO!$B:$B,'ANALISE DIARIA'!$B19,HISTORICO!$A:$A,'ANALISE DIARIA'!K$5)))</f>
        <v>0.93947368421052635</v>
      </c>
      <c r="L19" s="73">
        <f>IF($B19="","",IF(COUNTIF(HISTORICO!$A:$A,'ANALISE DIARIA'!L$5)=0,"",SUMIFS(HISTORICO!$C:$C,HISTORICO!$B:$B,'ANALISE DIARIA'!$B19,HISTORICO!$A:$A,'ANALISE DIARIA'!L$5)))</f>
        <v>0.88157894736842102</v>
      </c>
      <c r="M19" s="73">
        <f>IF($B19="","",IF(COUNTIF(HISTORICO!$A:$A,'ANALISE DIARIA'!M$5)=0,"",SUMIFS(HISTORICO!$C:$C,HISTORICO!$B:$B,'ANALISE DIARIA'!$B19,HISTORICO!$A:$A,'ANALISE DIARIA'!M$5)))</f>
        <v>0.93421052631578949</v>
      </c>
      <c r="N19" s="73" t="s">
        <v>127</v>
      </c>
      <c r="O19" s="73" t="s">
        <v>127</v>
      </c>
      <c r="P19" s="73" t="s">
        <v>127</v>
      </c>
      <c r="Q19" s="73">
        <f>IF($B19="","",IF(COUNTIF(HISTORICO!$A:$A,'ANALISE DIARIA'!Q$5)=0,"",SUMIFS(HISTORICO!$C:$C,HISTORICO!$B:$B,'ANALISE DIARIA'!$B19,HISTORICO!$A:$A,'ANALISE DIARIA'!Q$5)))</f>
        <v>0.96052631578947367</v>
      </c>
      <c r="R19" s="73">
        <f>IF($B19="","",IF(COUNTIF(HISTORICO!$A:$A,'ANALISE DIARIA'!R$5)=0,"",SUMIFS(HISTORICO!$C:$C,HISTORICO!$B:$B,'ANALISE DIARIA'!$B19,HISTORICO!$A:$A,'ANALISE DIARIA'!R$5)))</f>
        <v>0.97894736842105268</v>
      </c>
      <c r="S19" s="73">
        <f>IF($B19="","",IF(COUNTIF(HISTORICO!$A:$A,'ANALISE DIARIA'!S$5)=0,"",SUMIFS(HISTORICO!$C:$C,HISTORICO!$B:$B,'ANALISE DIARIA'!$B19,HISTORICO!$A:$A,'ANALISE DIARIA'!S$5)))</f>
        <v>0.98157894736842111</v>
      </c>
      <c r="T19" s="73">
        <f>IF($B19="","",IF(COUNTIF(HISTORICO!$A:$A,'ANALISE DIARIA'!T$5)=0,"",SUMIFS(HISTORICO!$C:$C,HISTORICO!$B:$B,'ANALISE DIARIA'!$B19,HISTORICO!$A:$A,'ANALISE DIARIA'!T$5)))</f>
        <v>0.94473684210526321</v>
      </c>
      <c r="U19" s="73" t="s">
        <v>127</v>
      </c>
      <c r="V19" s="73">
        <f>IF($B19="","",IF(COUNTIF(HISTORICO!$A:$A,'ANALISE DIARIA'!V$5)=0,"",SUMIFS(HISTORICO!$C:$C,HISTORICO!$B:$B,'ANALISE DIARIA'!$B19,HISTORICO!$A:$A,'ANALISE DIARIA'!V$5)))</f>
        <v>0.93947368421052635</v>
      </c>
      <c r="W19" s="73">
        <f>IF($B19="","",IF(COUNTIF(HISTORICO!$A:$A,'ANALISE DIARIA'!W$5)=0,"",SUMIFS(HISTORICO!$C:$C,HISTORICO!$B:$B,'ANALISE DIARIA'!$B19,HISTORICO!$A:$A,'ANALISE DIARIA'!W$5)))</f>
        <v>0.91578947368421049</v>
      </c>
      <c r="X19" s="73">
        <f>IF($B19="","",IF(COUNTIF(HISTORICO!$A:$A,'ANALISE DIARIA'!X$5)=0,"",SUMIFS(HISTORICO!$C:$C,HISTORICO!$B:$B,'ANALISE DIARIA'!$B19,HISTORICO!$A:$A,'ANALISE DIARIA'!X$5)))</f>
        <v>0.97894736842105268</v>
      </c>
      <c r="Y19" s="73">
        <f>IF($B19="","",IF(COUNTIF(HISTORICO!$A:$A,'ANALISE DIARIA'!Y$5)=0,"",SUMIFS(HISTORICO!$C:$C,HISTORICO!$B:$B,'ANALISE DIARIA'!$B19,HISTORICO!$A:$A,'ANALISE DIARIA'!Y$5)))</f>
        <v>0.87894736842105259</v>
      </c>
      <c r="Z19" s="73">
        <f>IF($B19="","",IF(COUNTIF(HISTORICO!$A:$A,'ANALISE DIARIA'!Z$5)=0,"",SUMIFS(HISTORICO!$C:$C,HISTORICO!$B:$B,'ANALISE DIARIA'!$B19,HISTORICO!$A:$A,'ANALISE DIARIA'!Z$5)))</f>
        <v>0.99473684210526314</v>
      </c>
      <c r="AA19" s="73">
        <f>IF($B19="","",IF(COUNTIF(HISTORICO!$A:$A,'ANALISE DIARIA'!AA$5)=0,"",SUMIFS(HISTORICO!$C:$C,HISTORICO!$B:$B,'ANALISE DIARIA'!$B19,HISTORICO!$A:$A,'ANALISE DIARIA'!AA$5)))</f>
        <v>0.98684210526315785</v>
      </c>
      <c r="AB19" s="73" t="s">
        <v>127</v>
      </c>
      <c r="AC19" s="73">
        <f>IF($B19="","",IF(COUNTIF(HISTORICO!$A:$A,'ANALISE DIARIA'!AC$5)=0,"",SUMIFS(HISTORICO!$C:$C,HISTORICO!$B:$B,'ANALISE DIARIA'!$B19,HISTORICO!$A:$A,'ANALISE DIARIA'!AC$5)))</f>
        <v>0.97894736842105268</v>
      </c>
      <c r="AD19" s="73">
        <f>IF($B19="","",IF(COUNTIF(HISTORICO!$A:$A,'ANALISE DIARIA'!AD$5)=0,"",SUMIFS(HISTORICO!$C:$C,HISTORICO!$B:$B,'ANALISE DIARIA'!$B19,HISTORICO!$A:$A,'ANALISE DIARIA'!AD$5)))</f>
        <v>0.92894736842105263</v>
      </c>
      <c r="AE19" s="73">
        <f>IF($B19="","",IF(COUNTIF(HISTORICO!$A:$A,'ANALISE DIARIA'!AE$5)=0,"",SUMIFS(HISTORICO!$C:$C,HISTORICO!$B:$B,'ANALISE DIARIA'!$B19,HISTORICO!$A:$A,'ANALISE DIARIA'!AE$5)))</f>
        <v>0.78421052631578947</v>
      </c>
      <c r="AF19" s="73">
        <f>IF($B19="","",IF(COUNTIF(HISTORICO!$A:$A,'ANALISE DIARIA'!AF$5)=0,"",SUMIFS(HISTORICO!$C:$C,HISTORICO!$B:$B,'ANALISE DIARIA'!$B19,HISTORICO!$A:$A,'ANALISE DIARIA'!AF$5)))</f>
        <v>0.93947368421052635</v>
      </c>
      <c r="AG19" s="73">
        <f>IF($B19="","",IF(COUNTIF(HISTORICO!$A:$A,'ANALISE DIARIA'!AG$5)=0,"",SUMIFS(HISTORICO!$C:$C,HISTORICO!$B:$B,'ANALISE DIARIA'!$B19,HISTORICO!$A:$A,'ANALISE DIARIA'!AG$5)))</f>
        <v>0.87105263157894741</v>
      </c>
      <c r="AH19" s="73">
        <f>IF($B19="","",IF(COUNTIF(HISTORICO!$A:$A,'ANALISE DIARIA'!AH$5)=0,"",SUMIFS(HISTORICO!$C:$C,HISTORICO!$B:$B,'ANALISE DIARIA'!$B19,HISTORICO!$A:$A,'ANALISE DIARIA'!AH$5)))</f>
        <v>0.74473684210526314</v>
      </c>
      <c r="AI19" s="73" t="str">
        <f>IF($B19="","",IF(COUNTIF(HISTORICO!$A:$A,'ANALISE DIARIA'!AI$5)=0,"",SUMIFS(HISTORICO!$C:$C,HISTORICO!$B:$B,'ANALISE DIARIA'!$B19,HISTORICO!$A:$A,'ANALISE DIARIA'!AI$5)))</f>
        <v/>
      </c>
      <c r="AJ19" s="73" t="str">
        <f>IF($B19="","",IF(COUNTIF(HISTORICO!$A:$A,'ANALISE DIARIA'!AJ$5)=0,"",SUMIFS(HISTORICO!$C:$C,HISTORICO!$B:$B,'ANALISE DIARIA'!$B19,HISTORICO!$A:$A,'ANALISE DIARIA'!AJ$5)))</f>
        <v/>
      </c>
      <c r="AK19" s="73" t="str">
        <f>IF($B19="","",IF(COUNTIF(HISTORICO!$A:$A,'ANALISE DIARIA'!AK$5)=0,"",SUMIFS(HISTORICO!$C:$C,HISTORICO!$B:$B,'ANALISE DIARIA'!$B19,HISTORICO!$A:$A,'ANALISE DIARIA'!AK$5)))</f>
        <v/>
      </c>
      <c r="AL19" s="73" t="str">
        <f>IF($B19="","",IF(COUNTIF(HISTORICO!$A:$A,'ANALISE DIARIA'!AL$5)=0,"",SUMIFS(HISTORICO!$C:$C,HISTORICO!$B:$B,'ANALISE DIARIA'!$B19,HISTORICO!$A:$A,'ANALISE DIARIA'!AL$5)))</f>
        <v/>
      </c>
      <c r="AM19" s="87"/>
    </row>
    <row r="20" spans="1:39" s="80" customFormat="1" x14ac:dyDescent="0.25">
      <c r="A20" s="88"/>
      <c r="B20" s="65">
        <v>92030</v>
      </c>
      <c r="C20" s="70" t="str">
        <f>IF($B20="","",UPPER(VLOOKUP($B20,SCHEDULLE!$B:$M,12,0)))</f>
        <v>STEPHANIE INACIO ALVES</v>
      </c>
      <c r="D20" s="64" t="str">
        <f>IF($B20="","",UPPER(VLOOKUP($B20,SCHEDULLE!$B:$M,11,0)))</f>
        <v>TARDE</v>
      </c>
      <c r="E20" s="88"/>
      <c r="F20" s="71">
        <f>IFERROR(IF('ANALISE DIARIA'!$B20="","",SUMIFS(HISTORICO!$E:$E,HISTORICO!$B:$B,'ANALISE DIARIA'!$B20)/SUMIFS(HISTORICO!$D:$D,HISTORICO!$B:$B,'ANALISE DIARIA'!$B20)),"")</f>
        <v>0.73564593301435366</v>
      </c>
      <c r="G20" s="88"/>
      <c r="H20" s="73">
        <f>IF($B20="","",IF(COUNTIF(HISTORICO!$A:$A,'ANALISE DIARIA'!H$5)=0,"",SUMIFS(HISTORICO!$C:$C,HISTORICO!$B:$B,'ANALISE DIARIA'!$B20,HISTORICO!$A:$A,'ANALISE DIARIA'!H$5)))</f>
        <v>0.94210526315789478</v>
      </c>
      <c r="I20" s="73">
        <f>IF($B20="","",IF(COUNTIF(HISTORICO!$A:$A,'ANALISE DIARIA'!I$5)=0,"",SUMIFS(HISTORICO!$C:$C,HISTORICO!$B:$B,'ANALISE DIARIA'!$B20,HISTORICO!$A:$A,'ANALISE DIARIA'!I$5)))</f>
        <v>0.90789473684210531</v>
      </c>
      <c r="J20" s="73">
        <f>IF($B20="","",IF(COUNTIF(HISTORICO!$A:$A,'ANALISE DIARIA'!J$5)=0,"",SUMIFS(HISTORICO!$C:$C,HISTORICO!$B:$B,'ANALISE DIARIA'!$B20,HISTORICO!$A:$A,'ANALISE DIARIA'!J$5)))</f>
        <v>0.98947368421052628</v>
      </c>
      <c r="K20" s="73">
        <f>IF($B20="","",IF(COUNTIF(HISTORICO!$A:$A,'ANALISE DIARIA'!K$5)=0,"",SUMIFS(HISTORICO!$C:$C,HISTORICO!$B:$B,'ANALISE DIARIA'!$B20,HISTORICO!$A:$A,'ANALISE DIARIA'!K$5)))</f>
        <v>0.93421052631578949</v>
      </c>
      <c r="L20" s="73">
        <f>IF($B20="","",IF(COUNTIF(HISTORICO!$A:$A,'ANALISE DIARIA'!L$5)=0,"",SUMIFS(HISTORICO!$C:$C,HISTORICO!$B:$B,'ANALISE DIARIA'!$B20,HISTORICO!$A:$A,'ANALISE DIARIA'!L$5)))</f>
        <v>0.97368421052631582</v>
      </c>
      <c r="M20" s="73">
        <f>IF($B20="","",IF(COUNTIF(HISTORICO!$A:$A,'ANALISE DIARIA'!M$5)=0,"",SUMIFS(HISTORICO!$C:$C,HISTORICO!$B:$B,'ANALISE DIARIA'!$B20,HISTORICO!$A:$A,'ANALISE DIARIA'!M$5)))</f>
        <v>0.99473684210526314</v>
      </c>
      <c r="N20" s="73" t="s">
        <v>127</v>
      </c>
      <c r="O20" s="73" t="s">
        <v>127</v>
      </c>
      <c r="P20" s="73" t="s">
        <v>127</v>
      </c>
      <c r="Q20" s="73">
        <f>IF($B20="","",IF(COUNTIF(HISTORICO!$A:$A,'ANALISE DIARIA'!Q$5)=0,"",SUMIFS(HISTORICO!$C:$C,HISTORICO!$B:$B,'ANALISE DIARIA'!$B20,HISTORICO!$A:$A,'ANALISE DIARIA'!Q$5)))</f>
        <v>0.88421052631578945</v>
      </c>
      <c r="R20" s="73">
        <f>IF($B20="","",IF(COUNTIF(HISTORICO!$A:$A,'ANALISE DIARIA'!R$5)=0,"",SUMIFS(HISTORICO!$C:$C,HISTORICO!$B:$B,'ANALISE DIARIA'!$B20,HISTORICO!$A:$A,'ANALISE DIARIA'!R$5)))</f>
        <v>0.87631578947368416</v>
      </c>
      <c r="S20" s="73">
        <f>IF($B20="","",IF(COUNTIF(HISTORICO!$A:$A,'ANALISE DIARIA'!S$5)=0,"",SUMIFS(HISTORICO!$C:$C,HISTORICO!$B:$B,'ANALISE DIARIA'!$B20,HISTORICO!$A:$A,'ANALISE DIARIA'!S$5)))</f>
        <v>0.79473684210526319</v>
      </c>
      <c r="T20" s="73">
        <f>IF($B20="","",IF(COUNTIF(HISTORICO!$A:$A,'ANALISE DIARIA'!T$5)=0,"",SUMIFS(HISTORICO!$C:$C,HISTORICO!$B:$B,'ANALISE DIARIA'!$B20,HISTORICO!$A:$A,'ANALISE DIARIA'!T$5)))</f>
        <v>0.94473684210526321</v>
      </c>
      <c r="U20" s="73" t="s">
        <v>127</v>
      </c>
      <c r="V20" s="73">
        <f>IF($B20="","",IF(COUNTIF(HISTORICO!$A:$A,'ANALISE DIARIA'!V$5)=0,"",SUMIFS(HISTORICO!$C:$C,HISTORICO!$B:$B,'ANALISE DIARIA'!$B20,HISTORICO!$A:$A,'ANALISE DIARIA'!V$5)))</f>
        <v>0.31842105263157894</v>
      </c>
      <c r="W20" s="73">
        <f>IF($B20="","",IF(COUNTIF(HISTORICO!$A:$A,'ANALISE DIARIA'!W$5)=0,"",SUMIFS(HISTORICO!$C:$C,HISTORICO!$B:$B,'ANALISE DIARIA'!$B20,HISTORICO!$A:$A,'ANALISE DIARIA'!W$5)))</f>
        <v>0.87894736842105259</v>
      </c>
      <c r="X20" s="73">
        <f>IF($B20="","",IF(COUNTIF(HISTORICO!$A:$A,'ANALISE DIARIA'!X$5)=0,"",SUMIFS(HISTORICO!$C:$C,HISTORICO!$B:$B,'ANALISE DIARIA'!$B20,HISTORICO!$A:$A,'ANALISE DIARIA'!X$5)))</f>
        <v>0.8</v>
      </c>
      <c r="Y20" s="73">
        <f>IF($B20="","",IF(COUNTIF(HISTORICO!$A:$A,'ANALISE DIARIA'!Y$5)=0,"",SUMIFS(HISTORICO!$C:$C,HISTORICO!$B:$B,'ANALISE DIARIA'!$B20,HISTORICO!$A:$A,'ANALISE DIARIA'!Y$5)))</f>
        <v>0.86052631578947369</v>
      </c>
      <c r="Z20" s="73">
        <f>IF($B20="","",IF(COUNTIF(HISTORICO!$A:$A,'ANALISE DIARIA'!Z$5)=0,"",SUMIFS(HISTORICO!$C:$C,HISTORICO!$B:$B,'ANALISE DIARIA'!$B20,HISTORICO!$A:$A,'ANALISE DIARIA'!Z$5)))</f>
        <v>0.77894736842105261</v>
      </c>
      <c r="AA20" s="73">
        <f>IF($B20="","",IF(COUNTIF(HISTORICO!$A:$A,'ANALISE DIARIA'!AA$5)=0,"",SUMIFS(HISTORICO!$C:$C,HISTORICO!$B:$B,'ANALISE DIARIA'!$B20,HISTORICO!$A:$A,'ANALISE DIARIA'!AA$5)))</f>
        <v>0.83684210526315794</v>
      </c>
      <c r="AB20" s="73" t="s">
        <v>127</v>
      </c>
      <c r="AC20" s="73">
        <f>IF($B20="","",IF(COUNTIF(HISTORICO!$A:$A,'ANALISE DIARIA'!AC$5)=0,"",SUMIFS(HISTORICO!$C:$C,HISTORICO!$B:$B,'ANALISE DIARIA'!$B20,HISTORICO!$A:$A,'ANALISE DIARIA'!AC$5)))</f>
        <v>0.84210526315789469</v>
      </c>
      <c r="AD20" s="73">
        <f>IF($B20="","",IF(COUNTIF(HISTORICO!$A:$A,'ANALISE DIARIA'!AD$5)=0,"",SUMIFS(HISTORICO!$C:$C,HISTORICO!$B:$B,'ANALISE DIARIA'!$B20,HISTORICO!$A:$A,'ANALISE DIARIA'!AD$5)))</f>
        <v>0.80263157894736847</v>
      </c>
      <c r="AE20" s="73">
        <f>IF($B20="","",IF(COUNTIF(HISTORICO!$A:$A,'ANALISE DIARIA'!AE$5)=0,"",SUMIFS(HISTORICO!$C:$C,HISTORICO!$B:$B,'ANALISE DIARIA'!$B20,HISTORICO!$A:$A,'ANALISE DIARIA'!AE$5)))</f>
        <v>0.8236842105263158</v>
      </c>
      <c r="AF20" s="73">
        <f>IF($B20="","",IF(COUNTIF(HISTORICO!$A:$A,'ANALISE DIARIA'!AF$5)=0,"",SUMIFS(HISTORICO!$C:$C,HISTORICO!$B:$B,'ANALISE DIARIA'!$B20,HISTORICO!$A:$A,'ANALISE DIARIA'!AF$5)))</f>
        <v>0</v>
      </c>
      <c r="AG20" s="73">
        <f>IF($B20="","",IF(COUNTIF(HISTORICO!$A:$A,'ANALISE DIARIA'!AG$5)=0,"",SUMIFS(HISTORICO!$C:$C,HISTORICO!$B:$B,'ANALISE DIARIA'!$B20,HISTORICO!$A:$A,'ANALISE DIARIA'!AG$5)))</f>
        <v>0</v>
      </c>
      <c r="AH20" s="73">
        <f>IF($B20="","",IF(COUNTIF(HISTORICO!$A:$A,'ANALISE DIARIA'!AH$5)=0,"",SUMIFS(HISTORICO!$C:$C,HISTORICO!$B:$B,'ANALISE DIARIA'!$B20,HISTORICO!$A:$A,'ANALISE DIARIA'!AH$5)))</f>
        <v>0</v>
      </c>
      <c r="AI20" s="73" t="str">
        <f>IF($B20="","",IF(COUNTIF(HISTORICO!$A:$A,'ANALISE DIARIA'!AI$5)=0,"",SUMIFS(HISTORICO!$C:$C,HISTORICO!$B:$B,'ANALISE DIARIA'!$B20,HISTORICO!$A:$A,'ANALISE DIARIA'!AI$5)))</f>
        <v/>
      </c>
      <c r="AJ20" s="73" t="str">
        <f>IF($B20="","",IF(COUNTIF(HISTORICO!$A:$A,'ANALISE DIARIA'!AJ$5)=0,"",SUMIFS(HISTORICO!$C:$C,HISTORICO!$B:$B,'ANALISE DIARIA'!$B20,HISTORICO!$A:$A,'ANALISE DIARIA'!AJ$5)))</f>
        <v/>
      </c>
      <c r="AK20" s="73" t="str">
        <f>IF($B20="","",IF(COUNTIF(HISTORICO!$A:$A,'ANALISE DIARIA'!AK$5)=0,"",SUMIFS(HISTORICO!$C:$C,HISTORICO!$B:$B,'ANALISE DIARIA'!$B20,HISTORICO!$A:$A,'ANALISE DIARIA'!AK$5)))</f>
        <v/>
      </c>
      <c r="AL20" s="73" t="str">
        <f>IF($B20="","",IF(COUNTIF(HISTORICO!$A:$A,'ANALISE DIARIA'!AL$5)=0,"",SUMIFS(HISTORICO!$C:$C,HISTORICO!$B:$B,'ANALISE DIARIA'!$B20,HISTORICO!$A:$A,'ANALISE DIARIA'!AL$5)))</f>
        <v/>
      </c>
      <c r="AM20" s="87"/>
    </row>
    <row r="21" spans="1:39" s="80" customFormat="1" x14ac:dyDescent="0.25">
      <c r="A21" s="88"/>
      <c r="B21" s="65">
        <v>92217</v>
      </c>
      <c r="C21" s="70" t="str">
        <f>IF($B21="","",UPPER(VLOOKUP($B21,SCHEDULLE!$B:$M,12,0)))</f>
        <v>THAIS CRISTINE QUAGUIO VIEIRA</v>
      </c>
      <c r="D21" s="64" t="str">
        <f>IF($B21="","",UPPER(VLOOKUP($B21,SCHEDULLE!$B:$M,11,0)))</f>
        <v>TARDE</v>
      </c>
      <c r="E21" s="88"/>
      <c r="F21" s="71">
        <f>IFERROR(IF('ANALISE DIARIA'!$B21="","",SUMIFS(HISTORICO!$E:$E,HISTORICO!$B:$B,'ANALISE DIARIA'!$B21)/SUMIFS(HISTORICO!$D:$D,HISTORICO!$B:$B,'ANALISE DIARIA'!$B21)),"")</f>
        <v>0.59633867276887864</v>
      </c>
      <c r="G21" s="88"/>
      <c r="H21" s="73">
        <f>IF($B21="","",IF(COUNTIF(HISTORICO!$A:$A,'ANALISE DIARIA'!H$5)=0,"",SUMIFS(HISTORICO!$C:$C,HISTORICO!$B:$B,'ANALISE DIARIA'!$B21,HISTORICO!$A:$A,'ANALISE DIARIA'!H$5)))</f>
        <v>0.90263157894736845</v>
      </c>
      <c r="I21" s="73">
        <f>IF($B21="","",IF(COUNTIF(HISTORICO!$A:$A,'ANALISE DIARIA'!I$5)=0,"",SUMIFS(HISTORICO!$C:$C,HISTORICO!$B:$B,'ANALISE DIARIA'!$B21,HISTORICO!$A:$A,'ANALISE DIARIA'!I$5)))</f>
        <v>0.98684210526315785</v>
      </c>
      <c r="J21" s="73">
        <f>IF($B21="","",IF(COUNTIF(HISTORICO!$A:$A,'ANALISE DIARIA'!J$5)=0,"",SUMIFS(HISTORICO!$C:$C,HISTORICO!$B:$B,'ANALISE DIARIA'!$B21,HISTORICO!$A:$A,'ANALISE DIARIA'!J$5)))</f>
        <v>0.96052631578947367</v>
      </c>
      <c r="K21" s="73">
        <f>IF($B21="","",IF(COUNTIF(HISTORICO!$A:$A,'ANALISE DIARIA'!K$5)=0,"",SUMIFS(HISTORICO!$C:$C,HISTORICO!$B:$B,'ANALISE DIARIA'!$B21,HISTORICO!$A:$A,'ANALISE DIARIA'!K$5)))</f>
        <v>0.5</v>
      </c>
      <c r="L21" s="73">
        <f>IF($B21="","",IF(COUNTIF(HISTORICO!$A:$A,'ANALISE DIARIA'!L$5)=0,"",SUMIFS(HISTORICO!$C:$C,HISTORICO!$B:$B,'ANALISE DIARIA'!$B21,HISTORICO!$A:$A,'ANALISE DIARIA'!L$5)))</f>
        <v>0.88157894736842102</v>
      </c>
      <c r="M21" s="73">
        <f>IF($B21="","",IF(COUNTIF(HISTORICO!$A:$A,'ANALISE DIARIA'!M$5)=0,"",SUMIFS(HISTORICO!$C:$C,HISTORICO!$B:$B,'ANALISE DIARIA'!$B21,HISTORICO!$A:$A,'ANALISE DIARIA'!M$5)))</f>
        <v>0.94473684210526321</v>
      </c>
      <c r="N21" s="73" t="s">
        <v>127</v>
      </c>
      <c r="O21" s="73">
        <f>IF($B21="","",IF(COUNTIF(HISTORICO!$A:$A,'ANALISE DIARIA'!O$5)=0,"",SUMIFS(HISTORICO!$C:$C,HISTORICO!$B:$B,'ANALISE DIARIA'!$B21,HISTORICO!$A:$A,'ANALISE DIARIA'!O$5)))</f>
        <v>0.85</v>
      </c>
      <c r="P21" s="73" t="s">
        <v>127</v>
      </c>
      <c r="Q21" s="73">
        <f>IF($B21="","",IF(COUNTIF(HISTORICO!$A:$A,'ANALISE DIARIA'!Q$5)=0,"",SUMIFS(HISTORICO!$C:$C,HISTORICO!$B:$B,'ANALISE DIARIA'!$B21,HISTORICO!$A:$A,'ANALISE DIARIA'!Q$5)))</f>
        <v>0.89210526315789473</v>
      </c>
      <c r="R21" s="73">
        <f>IF($B21="","",IF(COUNTIF(HISTORICO!$A:$A,'ANALISE DIARIA'!R$5)=0,"",SUMIFS(HISTORICO!$C:$C,HISTORICO!$B:$B,'ANALISE DIARIA'!$B21,HISTORICO!$A:$A,'ANALISE DIARIA'!R$5)))</f>
        <v>0.81578947368421051</v>
      </c>
      <c r="S21" s="73">
        <f>IF($B21="","",IF(COUNTIF(HISTORICO!$A:$A,'ANALISE DIARIA'!S$5)=0,"",SUMIFS(HISTORICO!$C:$C,HISTORICO!$B:$B,'ANALISE DIARIA'!$B21,HISTORICO!$A:$A,'ANALISE DIARIA'!S$5)))</f>
        <v>0.91578947368421049</v>
      </c>
      <c r="T21" s="73">
        <f>IF($B21="","",IF(COUNTIF(HISTORICO!$A:$A,'ANALISE DIARIA'!T$5)=0,"",SUMIFS(HISTORICO!$C:$C,HISTORICO!$B:$B,'ANALISE DIARIA'!$B21,HISTORICO!$A:$A,'ANALISE DIARIA'!T$5)))</f>
        <v>0.93947368421052635</v>
      </c>
      <c r="U21" s="73" t="s">
        <v>127</v>
      </c>
      <c r="V21" s="73">
        <f>IF($B21="","",IF(COUNTIF(HISTORICO!$A:$A,'ANALISE DIARIA'!V$5)=0,"",SUMIFS(HISTORICO!$C:$C,HISTORICO!$B:$B,'ANALISE DIARIA'!$B21,HISTORICO!$A:$A,'ANALISE DIARIA'!V$5)))</f>
        <v>0.85526315789473684</v>
      </c>
      <c r="W21" s="73">
        <f>IF($B21="","",IF(COUNTIF(HISTORICO!$A:$A,'ANALISE DIARIA'!W$5)=0,"",SUMIFS(HISTORICO!$C:$C,HISTORICO!$B:$B,'ANALISE DIARIA'!$B21,HISTORICO!$A:$A,'ANALISE DIARIA'!W$5)))</f>
        <v>0</v>
      </c>
      <c r="X21" s="73">
        <f>IF($B21="","",IF(COUNTIF(HISTORICO!$A:$A,'ANALISE DIARIA'!X$5)=0,"",SUMIFS(HISTORICO!$C:$C,HISTORICO!$B:$B,'ANALISE DIARIA'!$B21,HISTORICO!$A:$A,'ANALISE DIARIA'!X$5)))</f>
        <v>0.85</v>
      </c>
      <c r="Y21" s="73">
        <f>IF($B21="","",IF(COUNTIF(HISTORICO!$A:$A,'ANALISE DIARIA'!Y$5)=0,"",SUMIFS(HISTORICO!$C:$C,HISTORICO!$B:$B,'ANALISE DIARIA'!$B21,HISTORICO!$A:$A,'ANALISE DIARIA'!Y$5)))</f>
        <v>0.50789473684210529</v>
      </c>
      <c r="Z21" s="73">
        <f>IF($B21="","",IF(COUNTIF(HISTORICO!$A:$A,'ANALISE DIARIA'!Z$5)=0,"",SUMIFS(HISTORICO!$C:$C,HISTORICO!$B:$B,'ANALISE DIARIA'!$B21,HISTORICO!$A:$A,'ANALISE DIARIA'!Z$5)))</f>
        <v>0.91842105263157892</v>
      </c>
      <c r="AA21" s="73">
        <f>IF($B21="","",IF(COUNTIF(HISTORICO!$A:$A,'ANALISE DIARIA'!AA$5)=0,"",SUMIFS(HISTORICO!$C:$C,HISTORICO!$B:$B,'ANALISE DIARIA'!$B21,HISTORICO!$A:$A,'ANALISE DIARIA'!AA$5)))</f>
        <v>0</v>
      </c>
      <c r="AB21" s="73" t="s">
        <v>127</v>
      </c>
      <c r="AC21" s="73">
        <f>IF($B21="","",IF(COUNTIF(HISTORICO!$A:$A,'ANALISE DIARIA'!AC$5)=0,"",SUMIFS(HISTORICO!$C:$C,HISTORICO!$B:$B,'ANALISE DIARIA'!$B21,HISTORICO!$A:$A,'ANALISE DIARIA'!AC$5)))</f>
        <v>0</v>
      </c>
      <c r="AD21" s="73">
        <f>IF($B21="","",IF(COUNTIF(HISTORICO!$A:$A,'ANALISE DIARIA'!AD$5)=0,"",SUMIFS(HISTORICO!$C:$C,HISTORICO!$B:$B,'ANALISE DIARIA'!$B21,HISTORICO!$A:$A,'ANALISE DIARIA'!AD$5)))</f>
        <v>0.99473684210526314</v>
      </c>
      <c r="AE21" s="73">
        <f>IF($B21="","",IF(COUNTIF(HISTORICO!$A:$A,'ANALISE DIARIA'!AE$5)=0,"",SUMIFS(HISTORICO!$C:$C,HISTORICO!$B:$B,'ANALISE DIARIA'!$B21,HISTORICO!$A:$A,'ANALISE DIARIA'!AE$5)))</f>
        <v>0</v>
      </c>
      <c r="AF21" s="73">
        <f>IF($B21="","",IF(COUNTIF(HISTORICO!$A:$A,'ANALISE DIARIA'!AF$5)=0,"",SUMIFS(HISTORICO!$C:$C,HISTORICO!$B:$B,'ANALISE DIARIA'!$B21,HISTORICO!$A:$A,'ANALISE DIARIA'!AF$5)))</f>
        <v>0</v>
      </c>
      <c r="AG21" s="73">
        <f>IF($B21="","",IF(COUNTIF(HISTORICO!$A:$A,'ANALISE DIARIA'!AG$5)=0,"",SUMIFS(HISTORICO!$C:$C,HISTORICO!$B:$B,'ANALISE DIARIA'!$B21,HISTORICO!$A:$A,'ANALISE DIARIA'!AG$5)))</f>
        <v>0</v>
      </c>
      <c r="AH21" s="73">
        <f>IF($B21="","",IF(COUNTIF(HISTORICO!$A:$A,'ANALISE DIARIA'!AH$5)=0,"",SUMIFS(HISTORICO!$C:$C,HISTORICO!$B:$B,'ANALISE DIARIA'!$B21,HISTORICO!$A:$A,'ANALISE DIARIA'!AH$5)))</f>
        <v>0</v>
      </c>
      <c r="AI21" s="73" t="str">
        <f>IF($B21="","",IF(COUNTIF(HISTORICO!$A:$A,'ANALISE DIARIA'!AI$5)=0,"",SUMIFS(HISTORICO!$C:$C,HISTORICO!$B:$B,'ANALISE DIARIA'!$B21,HISTORICO!$A:$A,'ANALISE DIARIA'!AI$5)))</f>
        <v/>
      </c>
      <c r="AJ21" s="73" t="str">
        <f>IF($B21="","",IF(COUNTIF(HISTORICO!$A:$A,'ANALISE DIARIA'!AJ$5)=0,"",SUMIFS(HISTORICO!$C:$C,HISTORICO!$B:$B,'ANALISE DIARIA'!$B21,HISTORICO!$A:$A,'ANALISE DIARIA'!AJ$5)))</f>
        <v/>
      </c>
      <c r="AK21" s="73" t="str">
        <f>IF($B21="","",IF(COUNTIF(HISTORICO!$A:$A,'ANALISE DIARIA'!AK$5)=0,"",SUMIFS(HISTORICO!$C:$C,HISTORICO!$B:$B,'ANALISE DIARIA'!$B21,HISTORICO!$A:$A,'ANALISE DIARIA'!AK$5)))</f>
        <v/>
      </c>
      <c r="AL21" s="73" t="str">
        <f>IF($B21="","",IF(COUNTIF(HISTORICO!$A:$A,'ANALISE DIARIA'!AL$5)=0,"",SUMIFS(HISTORICO!$C:$C,HISTORICO!$B:$B,'ANALISE DIARIA'!$B21,HISTORICO!$A:$A,'ANALISE DIARIA'!AL$5)))</f>
        <v/>
      </c>
      <c r="AM21" s="87"/>
    </row>
    <row r="22" spans="1:39" s="80" customFormat="1" x14ac:dyDescent="0.25">
      <c r="A22" s="88"/>
      <c r="B22" s="65">
        <v>92092</v>
      </c>
      <c r="C22" s="70" t="str">
        <f>IF($B22="","",UPPER(VLOOKUP($B22,SCHEDULLE!$B:$M,12,0)))</f>
        <v>THAUANI DE LIMA SOUZA</v>
      </c>
      <c r="D22" s="64" t="str">
        <f>IF($B22="","",UPPER(VLOOKUP($B22,SCHEDULLE!$B:$M,11,0)))</f>
        <v>MANHÃ</v>
      </c>
      <c r="E22" s="88"/>
      <c r="F22" s="71">
        <f>IFERROR(IF('ANALISE DIARIA'!$B22="","",SUMIFS(HISTORICO!$E:$E,HISTORICO!$B:$B,'ANALISE DIARIA'!$B22)/SUMIFS(HISTORICO!$D:$D,HISTORICO!$B:$B,'ANALISE DIARIA'!$B22)),"")</f>
        <v>0.82597254004576603</v>
      </c>
      <c r="G22" s="88"/>
      <c r="H22" s="73">
        <f>IF($B22="","",IF(COUNTIF(HISTORICO!$A:$A,'ANALISE DIARIA'!H$5)=0,"",SUMIFS(HISTORICO!$C:$C,HISTORICO!$B:$B,'ANALISE DIARIA'!$B22,HISTORICO!$A:$A,'ANALISE DIARIA'!H$5)))</f>
        <v>0.99736842105263157</v>
      </c>
      <c r="I22" s="73">
        <f>IF($B22="","",IF(COUNTIF(HISTORICO!$A:$A,'ANALISE DIARIA'!I$5)=0,"",SUMIFS(HISTORICO!$C:$C,HISTORICO!$B:$B,'ANALISE DIARIA'!$B22,HISTORICO!$A:$A,'ANALISE DIARIA'!I$5)))</f>
        <v>0.98421052631578942</v>
      </c>
      <c r="J22" s="73">
        <f>IF($B22="","",IF(COUNTIF(HISTORICO!$A:$A,'ANALISE DIARIA'!J$5)=0,"",SUMIFS(HISTORICO!$C:$C,HISTORICO!$B:$B,'ANALISE DIARIA'!$B22,HISTORICO!$A:$A,'ANALISE DIARIA'!J$5)))</f>
        <v>0.99473684210526314</v>
      </c>
      <c r="K22" s="73">
        <f>IF($B22="","",IF(COUNTIF(HISTORICO!$A:$A,'ANALISE DIARIA'!K$5)=0,"",SUMIFS(HISTORICO!$C:$C,HISTORICO!$B:$B,'ANALISE DIARIA'!$B22,HISTORICO!$A:$A,'ANALISE DIARIA'!K$5)))</f>
        <v>0.70789473684210524</v>
      </c>
      <c r="L22" s="73">
        <f>IF($B22="","",IF(COUNTIF(HISTORICO!$A:$A,'ANALISE DIARIA'!L$5)=0,"",SUMIFS(HISTORICO!$C:$C,HISTORICO!$B:$B,'ANALISE DIARIA'!$B22,HISTORICO!$A:$A,'ANALISE DIARIA'!L$5)))</f>
        <v>0.84210526315789469</v>
      </c>
      <c r="M22" s="73">
        <f>IF($B22="","",IF(COUNTIF(HISTORICO!$A:$A,'ANALISE DIARIA'!M$5)=0,"",SUMIFS(HISTORICO!$C:$C,HISTORICO!$B:$B,'ANALISE DIARIA'!$B22,HISTORICO!$A:$A,'ANALISE DIARIA'!M$5)))</f>
        <v>1</v>
      </c>
      <c r="N22" s="73" t="s">
        <v>127</v>
      </c>
      <c r="O22" s="73">
        <f>IF($B22="","",IF(COUNTIF(HISTORICO!$A:$A,'ANALISE DIARIA'!O$5)=0,"",SUMIFS(HISTORICO!$C:$C,HISTORICO!$B:$B,'ANALISE DIARIA'!$B22,HISTORICO!$A:$A,'ANALISE DIARIA'!O$5)))</f>
        <v>0.99473684210526314</v>
      </c>
      <c r="P22" s="73" t="s">
        <v>127</v>
      </c>
      <c r="Q22" s="73">
        <f>IF($B22="","",IF(COUNTIF(HISTORICO!$A:$A,'ANALISE DIARIA'!Q$5)=0,"",SUMIFS(HISTORICO!$C:$C,HISTORICO!$B:$B,'ANALISE DIARIA'!$B22,HISTORICO!$A:$A,'ANALISE DIARIA'!Q$5)))</f>
        <v>0.98421052631578942</v>
      </c>
      <c r="R22" s="73">
        <f>IF($B22="","",IF(COUNTIF(HISTORICO!$A:$A,'ANALISE DIARIA'!R$5)=0,"",SUMIFS(HISTORICO!$C:$C,HISTORICO!$B:$B,'ANALISE DIARIA'!$B22,HISTORICO!$A:$A,'ANALISE DIARIA'!R$5)))</f>
        <v>0.81578947368421051</v>
      </c>
      <c r="S22" s="73">
        <f>IF($B22="","",IF(COUNTIF(HISTORICO!$A:$A,'ANALISE DIARIA'!S$5)=0,"",SUMIFS(HISTORICO!$C:$C,HISTORICO!$B:$B,'ANALISE DIARIA'!$B22,HISTORICO!$A:$A,'ANALISE DIARIA'!S$5)))</f>
        <v>0.99736842105263157</v>
      </c>
      <c r="T22" s="73">
        <f>IF($B22="","",IF(COUNTIF(HISTORICO!$A:$A,'ANALISE DIARIA'!T$5)=0,"",SUMIFS(HISTORICO!$C:$C,HISTORICO!$B:$B,'ANALISE DIARIA'!$B22,HISTORICO!$A:$A,'ANALISE DIARIA'!T$5)))</f>
        <v>1</v>
      </c>
      <c r="U22" s="73" t="s">
        <v>127</v>
      </c>
      <c r="V22" s="73">
        <f>IF($B22="","",IF(COUNTIF(HISTORICO!$A:$A,'ANALISE DIARIA'!V$5)=0,"",SUMIFS(HISTORICO!$C:$C,HISTORICO!$B:$B,'ANALISE DIARIA'!$B22,HISTORICO!$A:$A,'ANALISE DIARIA'!V$5)))</f>
        <v>0.93684210526315792</v>
      </c>
      <c r="W22" s="73">
        <f>IF($B22="","",IF(COUNTIF(HISTORICO!$A:$A,'ANALISE DIARIA'!W$5)=0,"",SUMIFS(HISTORICO!$C:$C,HISTORICO!$B:$B,'ANALISE DIARIA'!$B22,HISTORICO!$A:$A,'ANALISE DIARIA'!W$5)))</f>
        <v>0.93157894736842106</v>
      </c>
      <c r="X22" s="73">
        <f>IF($B22="","",IF(COUNTIF(HISTORICO!$A:$A,'ANALISE DIARIA'!X$5)=0,"",SUMIFS(HISTORICO!$C:$C,HISTORICO!$B:$B,'ANALISE DIARIA'!$B22,HISTORICO!$A:$A,'ANALISE DIARIA'!X$5)))</f>
        <v>0.93947368421052635</v>
      </c>
      <c r="Y22" s="73">
        <f>IF($B22="","",IF(COUNTIF(HISTORICO!$A:$A,'ANALISE DIARIA'!Y$5)=0,"",SUMIFS(HISTORICO!$C:$C,HISTORICO!$B:$B,'ANALISE DIARIA'!$B22,HISTORICO!$A:$A,'ANALISE DIARIA'!Y$5)))</f>
        <v>0.95526315789473681</v>
      </c>
      <c r="Z22" s="73">
        <f>IF($B22="","",IF(COUNTIF(HISTORICO!$A:$A,'ANALISE DIARIA'!Z$5)=0,"",SUMIFS(HISTORICO!$C:$C,HISTORICO!$B:$B,'ANALISE DIARIA'!$B22,HISTORICO!$A:$A,'ANALISE DIARIA'!Z$5)))</f>
        <v>0.96052631578947367</v>
      </c>
      <c r="AA22" s="73">
        <f>IF($B22="","",IF(COUNTIF(HISTORICO!$A:$A,'ANALISE DIARIA'!AA$5)=0,"",SUMIFS(HISTORICO!$C:$C,HISTORICO!$B:$B,'ANALISE DIARIA'!$B22,HISTORICO!$A:$A,'ANALISE DIARIA'!AA$5)))</f>
        <v>0.96842105263157896</v>
      </c>
      <c r="AB22" s="73" t="s">
        <v>127</v>
      </c>
      <c r="AC22" s="73">
        <f>IF($B22="","",IF(COUNTIF(HISTORICO!$A:$A,'ANALISE DIARIA'!AC$5)=0,"",SUMIFS(HISTORICO!$C:$C,HISTORICO!$B:$B,'ANALISE DIARIA'!$B22,HISTORICO!$A:$A,'ANALISE DIARIA'!AC$5)))</f>
        <v>0.99736842105263157</v>
      </c>
      <c r="AD22" s="73">
        <f>IF($B22="","",IF(COUNTIF(HISTORICO!$A:$A,'ANALISE DIARIA'!AD$5)=0,"",SUMIFS(HISTORICO!$C:$C,HISTORICO!$B:$B,'ANALISE DIARIA'!$B22,HISTORICO!$A:$A,'ANALISE DIARIA'!AD$5)))</f>
        <v>0.99210526315789471</v>
      </c>
      <c r="AE22" s="73">
        <f>IF($B22="","",IF(COUNTIF(HISTORICO!$A:$A,'ANALISE DIARIA'!AE$5)=0,"",SUMIFS(HISTORICO!$C:$C,HISTORICO!$B:$B,'ANALISE DIARIA'!$B22,HISTORICO!$A:$A,'ANALISE DIARIA'!AE$5)))</f>
        <v>0.99736842105263157</v>
      </c>
      <c r="AF22" s="73">
        <f>IF($B22="","",IF(COUNTIF(HISTORICO!$A:$A,'ANALISE DIARIA'!AF$5)=0,"",SUMIFS(HISTORICO!$C:$C,HISTORICO!$B:$B,'ANALISE DIARIA'!$B22,HISTORICO!$A:$A,'ANALISE DIARIA'!AF$5)))</f>
        <v>0</v>
      </c>
      <c r="AG22" s="73">
        <f>IF($B22="","",IF(COUNTIF(HISTORICO!$A:$A,'ANALISE DIARIA'!AG$5)=0,"",SUMIFS(HISTORICO!$C:$C,HISTORICO!$B:$B,'ANALISE DIARIA'!$B22,HISTORICO!$A:$A,'ANALISE DIARIA'!AG$5)))</f>
        <v>0</v>
      </c>
      <c r="AH22" s="73">
        <f>IF($B22="","",IF(COUNTIF(HISTORICO!$A:$A,'ANALISE DIARIA'!AH$5)=0,"",SUMIFS(HISTORICO!$C:$C,HISTORICO!$B:$B,'ANALISE DIARIA'!$B22,HISTORICO!$A:$A,'ANALISE DIARIA'!AH$5)))</f>
        <v>0</v>
      </c>
      <c r="AI22" s="73" t="str">
        <f>IF($B22="","",IF(COUNTIF(HISTORICO!$A:$A,'ANALISE DIARIA'!AI$5)=0,"",SUMIFS(HISTORICO!$C:$C,HISTORICO!$B:$B,'ANALISE DIARIA'!$B22,HISTORICO!$A:$A,'ANALISE DIARIA'!AI$5)))</f>
        <v/>
      </c>
      <c r="AJ22" s="73" t="str">
        <f>IF($B22="","",IF(COUNTIF(HISTORICO!$A:$A,'ANALISE DIARIA'!AJ$5)=0,"",SUMIFS(HISTORICO!$C:$C,HISTORICO!$B:$B,'ANALISE DIARIA'!$B22,HISTORICO!$A:$A,'ANALISE DIARIA'!AJ$5)))</f>
        <v/>
      </c>
      <c r="AK22" s="73" t="str">
        <f>IF($B22="","",IF(COUNTIF(HISTORICO!$A:$A,'ANALISE DIARIA'!AK$5)=0,"",SUMIFS(HISTORICO!$C:$C,HISTORICO!$B:$B,'ANALISE DIARIA'!$B22,HISTORICO!$A:$A,'ANALISE DIARIA'!AK$5)))</f>
        <v/>
      </c>
      <c r="AL22" s="73" t="str">
        <f>IF($B22="","",IF(COUNTIF(HISTORICO!$A:$A,'ANALISE DIARIA'!AL$5)=0,"",SUMIFS(HISTORICO!$C:$C,HISTORICO!$B:$B,'ANALISE DIARIA'!$B22,HISTORICO!$A:$A,'ANALISE DIARIA'!AL$5)))</f>
        <v/>
      </c>
      <c r="AM22" s="87"/>
    </row>
    <row r="23" spans="1:39" x14ac:dyDescent="0.25">
      <c r="A23" s="88"/>
      <c r="B23" s="65">
        <v>92200</v>
      </c>
      <c r="C23" s="70" t="s">
        <v>107</v>
      </c>
      <c r="D23" s="64" t="s">
        <v>94</v>
      </c>
      <c r="E23" s="88"/>
      <c r="F23" s="71">
        <f>IFERROR(IF('ANALISE DIARIA'!$B23="","",SUMIFS(HISTORICO!$E:$E,HISTORICO!$B:$B,'ANALISE DIARIA'!$B23)/SUMIFS(HISTORICO!$D:$D,HISTORICO!$B:$B,'ANALISE DIARIA'!$B23)),"")</f>
        <v>0.9436842105263159</v>
      </c>
      <c r="G23" s="88"/>
      <c r="H23" s="73">
        <f>IF($B23="","",IF(COUNTIF(HISTORICO!$A:$A,'ANALISE DIARIA'!H$5)=0,"",SUMIFS(HISTORICO!$C:$C,HISTORICO!$B:$B,'ANALISE DIARIA'!$B23,HISTORICO!$A:$A,'ANALISE DIARIA'!H$5)))</f>
        <v>0.95263157894736838</v>
      </c>
      <c r="I23" s="73">
        <f>IF($B23="","",IF(COUNTIF(HISTORICO!$A:$A,'ANALISE DIARIA'!I$5)=0,"",SUMIFS(HISTORICO!$C:$C,HISTORICO!$B:$B,'ANALISE DIARIA'!$B23,HISTORICO!$A:$A,'ANALISE DIARIA'!I$5)))</f>
        <v>0.89473684210526316</v>
      </c>
      <c r="J23" s="73">
        <f>IF($B23="","",IF(COUNTIF(HISTORICO!$A:$A,'ANALISE DIARIA'!J$5)=0,"",SUMIFS(HISTORICO!$C:$C,HISTORICO!$B:$B,'ANALISE DIARIA'!$B23,HISTORICO!$A:$A,'ANALISE DIARIA'!J$5)))</f>
        <v>0.97105263157894739</v>
      </c>
      <c r="K23" s="73">
        <f>IF($B23="","",IF(COUNTIF(HISTORICO!$A:$A,'ANALISE DIARIA'!K$5)=0,"",SUMIFS(HISTORICO!$C:$C,HISTORICO!$B:$B,'ANALISE DIARIA'!$B23,HISTORICO!$A:$A,'ANALISE DIARIA'!K$5)))</f>
        <v>0.94210526315789478</v>
      </c>
      <c r="L23" s="73">
        <f>IF($B23="","",IF(COUNTIF(HISTORICO!$A:$A,'ANALISE DIARIA'!L$5)=0,"",SUMIFS(HISTORICO!$C:$C,HISTORICO!$B:$B,'ANALISE DIARIA'!$B23,HISTORICO!$A:$A,'ANALISE DIARIA'!L$5)))</f>
        <v>0.94736842105263153</v>
      </c>
      <c r="M23" s="73">
        <f>IF($B23="","",IF(COUNTIF(HISTORICO!$A:$A,'ANALISE DIARIA'!M$5)=0,"",SUMIFS(HISTORICO!$C:$C,HISTORICO!$B:$B,'ANALISE DIARIA'!$B23,HISTORICO!$A:$A,'ANALISE DIARIA'!M$5)))</f>
        <v>0.93684210526315792</v>
      </c>
      <c r="N23" s="73" t="s">
        <v>127</v>
      </c>
      <c r="O23" s="73" t="s">
        <v>127</v>
      </c>
      <c r="P23" s="73" t="s">
        <v>127</v>
      </c>
      <c r="Q23" s="73">
        <f>IF($B23="","",IF(COUNTIF(HISTORICO!$A:$A,'ANALISE DIARIA'!Q$5)=0,"",SUMIFS(HISTORICO!$C:$C,HISTORICO!$B:$B,'ANALISE DIARIA'!$B23,HISTORICO!$A:$A,'ANALISE DIARIA'!Q$5)))</f>
        <v>0.89210526315789473</v>
      </c>
      <c r="R23" s="73">
        <f>IF($B23="","",IF(COUNTIF(HISTORICO!$A:$A,'ANALISE DIARIA'!R$5)=0,"",SUMIFS(HISTORICO!$C:$C,HISTORICO!$B:$B,'ANALISE DIARIA'!$B23,HISTORICO!$A:$A,'ANALISE DIARIA'!R$5)))</f>
        <v>0.94473684210526321</v>
      </c>
      <c r="S23" s="73">
        <f>IF($B23="","",IF(COUNTIF(HISTORICO!$A:$A,'ANALISE DIARIA'!S$5)=0,"",SUMIFS(HISTORICO!$C:$C,HISTORICO!$B:$B,'ANALISE DIARIA'!$B23,HISTORICO!$A:$A,'ANALISE DIARIA'!S$5)))</f>
        <v>0.98421052631578942</v>
      </c>
      <c r="T23" s="73">
        <f>IF($B23="","",IF(COUNTIF(HISTORICO!$A:$A,'ANALISE DIARIA'!T$5)=0,"",SUMIFS(HISTORICO!$C:$C,HISTORICO!$B:$B,'ANALISE DIARIA'!$B23,HISTORICO!$A:$A,'ANALISE DIARIA'!T$5)))</f>
        <v>0.97105263157894739</v>
      </c>
      <c r="U23" s="73" t="s">
        <v>127</v>
      </c>
      <c r="V23" s="73" t="s">
        <v>128</v>
      </c>
      <c r="W23" s="73" t="s">
        <v>128</v>
      </c>
      <c r="X23" s="73" t="s">
        <v>128</v>
      </c>
      <c r="Y23" s="73" t="s">
        <v>128</v>
      </c>
      <c r="Z23" s="73" t="s">
        <v>128</v>
      </c>
      <c r="AA23" s="73" t="s">
        <v>128</v>
      </c>
      <c r="AB23" s="73" t="s">
        <v>128</v>
      </c>
      <c r="AC23" s="73" t="s">
        <v>128</v>
      </c>
      <c r="AD23" s="73" t="s">
        <v>128</v>
      </c>
      <c r="AE23" s="73" t="s">
        <v>128</v>
      </c>
      <c r="AF23" s="73" t="s">
        <v>128</v>
      </c>
      <c r="AG23" s="73" t="s">
        <v>128</v>
      </c>
      <c r="AH23" s="73" t="s">
        <v>128</v>
      </c>
      <c r="AI23" s="73" t="s">
        <v>128</v>
      </c>
      <c r="AJ23" s="73" t="s">
        <v>128</v>
      </c>
      <c r="AK23" s="73" t="s">
        <v>128</v>
      </c>
      <c r="AL23" s="73" t="s">
        <v>128</v>
      </c>
      <c r="AM23" s="87"/>
    </row>
    <row r="24" spans="1:39" x14ac:dyDescent="0.25">
      <c r="A24" s="88"/>
      <c r="B24" s="65">
        <v>92214</v>
      </c>
      <c r="C24" s="70" t="s">
        <v>102</v>
      </c>
      <c r="D24" s="64" t="s">
        <v>93</v>
      </c>
      <c r="E24" s="88"/>
      <c r="F24" s="71">
        <f>IFERROR(IF('ANALISE DIARIA'!$B24="","",SUMIFS(HISTORICO!$E:$E,HISTORICO!$B:$B,'ANALISE DIARIA'!$B24)/SUMIFS(HISTORICO!$D:$D,HISTORICO!$B:$B,'ANALISE DIARIA'!$B24)),"")</f>
        <v>0.79868421052631533</v>
      </c>
      <c r="G24" s="88"/>
      <c r="H24" s="73">
        <f>IF($B24="","",IF(COUNTIF(HISTORICO!$A:$A,'ANALISE DIARIA'!H$5)=0,"",SUMIFS(HISTORICO!$C:$C,HISTORICO!$B:$B,'ANALISE DIARIA'!$B24,HISTORICO!$A:$A,'ANALISE DIARIA'!H$5)))</f>
        <v>0.88421052631578945</v>
      </c>
      <c r="I24" s="73">
        <f>IF($B24="","",IF(COUNTIF(HISTORICO!$A:$A,'ANALISE DIARIA'!I$5)=0,"",SUMIFS(HISTORICO!$C:$C,HISTORICO!$B:$B,'ANALISE DIARIA'!$B24,HISTORICO!$A:$A,'ANALISE DIARIA'!I$5)))</f>
        <v>0.98684210526315785</v>
      </c>
      <c r="J24" s="73">
        <f>IF($B24="","",IF(COUNTIF(HISTORICO!$A:$A,'ANALISE DIARIA'!J$5)=0,"",SUMIFS(HISTORICO!$C:$C,HISTORICO!$B:$B,'ANALISE DIARIA'!$B24,HISTORICO!$A:$A,'ANALISE DIARIA'!J$5)))</f>
        <v>1</v>
      </c>
      <c r="K24" s="73">
        <f>IF($B24="","",IF(COUNTIF(HISTORICO!$A:$A,'ANALISE DIARIA'!K$5)=0,"",SUMIFS(HISTORICO!$C:$C,HISTORICO!$B:$B,'ANALISE DIARIA'!$B24,HISTORICO!$A:$A,'ANALISE DIARIA'!K$5)))</f>
        <v>0.83684210526315794</v>
      </c>
      <c r="L24" s="73">
        <f>IF($B24="","",IF(COUNTIF(HISTORICO!$A:$A,'ANALISE DIARIA'!L$5)=0,"",SUMIFS(HISTORICO!$C:$C,HISTORICO!$B:$B,'ANALISE DIARIA'!$B24,HISTORICO!$A:$A,'ANALISE DIARIA'!L$5)))</f>
        <v>0.78421052631578947</v>
      </c>
      <c r="M24" s="73">
        <f>IF($B24="","",IF(COUNTIF(HISTORICO!$A:$A,'ANALISE DIARIA'!M$5)=0,"",SUMIFS(HISTORICO!$C:$C,HISTORICO!$B:$B,'ANALISE DIARIA'!$B24,HISTORICO!$A:$A,'ANALISE DIARIA'!M$5)))</f>
        <v>0.99473684210526314</v>
      </c>
      <c r="N24" s="73" t="s">
        <v>127</v>
      </c>
      <c r="O24" s="73" t="s">
        <v>127</v>
      </c>
      <c r="P24" s="73" t="s">
        <v>127</v>
      </c>
      <c r="Q24" s="73">
        <f>IF($B24="","",IF(COUNTIF(HISTORICO!$A:$A,'ANALISE DIARIA'!Q$5)=0,"",SUMIFS(HISTORICO!$C:$C,HISTORICO!$B:$B,'ANALISE DIARIA'!$B24,HISTORICO!$A:$A,'ANALISE DIARIA'!Q$5)))</f>
        <v>0.70263157894736838</v>
      </c>
      <c r="R24" s="73">
        <f>IF($B24="","",IF(COUNTIF(HISTORICO!$A:$A,'ANALISE DIARIA'!R$5)=0,"",SUMIFS(HISTORICO!$C:$C,HISTORICO!$B:$B,'ANALISE DIARIA'!$B24,HISTORICO!$A:$A,'ANALISE DIARIA'!R$5)))</f>
        <v>0.99736842105263157</v>
      </c>
      <c r="S24" s="73">
        <f>IF($B24="","",IF(COUNTIF(HISTORICO!$A:$A,'ANALISE DIARIA'!S$5)=0,"",SUMIFS(HISTORICO!$C:$C,HISTORICO!$B:$B,'ANALISE DIARIA'!$B24,HISTORICO!$A:$A,'ANALISE DIARIA'!S$5)))</f>
        <v>0.91052631578947374</v>
      </c>
      <c r="T24" s="73">
        <f>IF($B24="","",IF(COUNTIF(HISTORICO!$A:$A,'ANALISE DIARIA'!T$5)=0,"",SUMIFS(HISTORICO!$C:$C,HISTORICO!$B:$B,'ANALISE DIARIA'!$B24,HISTORICO!$A:$A,'ANALISE DIARIA'!T$5)))</f>
        <v>0.94736842105263153</v>
      </c>
      <c r="U24" s="73" t="s">
        <v>127</v>
      </c>
      <c r="V24" s="73">
        <f>IF($B24="","",IF(COUNTIF(HISTORICO!$A:$A,'ANALISE DIARIA'!V$5)=0,"",SUMIFS(HISTORICO!$C:$C,HISTORICO!$B:$B,'ANALISE DIARIA'!$B24,HISTORICO!$A:$A,'ANALISE DIARIA'!V$5)))</f>
        <v>0.98157894736842111</v>
      </c>
      <c r="W24" s="73">
        <f>IF($B24="","",IF(COUNTIF(HISTORICO!$A:$A,'ANALISE DIARIA'!W$5)=0,"",SUMIFS(HISTORICO!$C:$C,HISTORICO!$B:$B,'ANALISE DIARIA'!$B24,HISTORICO!$A:$A,'ANALISE DIARIA'!W$5)))</f>
        <v>0.93157894736842106</v>
      </c>
      <c r="X24" s="73">
        <f>IF($B24="","",IF(COUNTIF(HISTORICO!$A:$A,'ANALISE DIARIA'!X$5)=0,"",SUMIFS(HISTORICO!$C:$C,HISTORICO!$B:$B,'ANALISE DIARIA'!$B24,HISTORICO!$A:$A,'ANALISE DIARIA'!X$5)))</f>
        <v>0.98947368421052628</v>
      </c>
      <c r="Y24" s="73">
        <f>IF($B24="","",IF(COUNTIF(HISTORICO!$A:$A,'ANALISE DIARIA'!Y$5)=0,"",SUMIFS(HISTORICO!$C:$C,HISTORICO!$B:$B,'ANALISE DIARIA'!$B24,HISTORICO!$A:$A,'ANALISE DIARIA'!Y$5)))</f>
        <v>0.94210526315789478</v>
      </c>
      <c r="Z24" s="73">
        <f>IF($B24="","",IF(COUNTIF(HISTORICO!$A:$A,'ANALISE DIARIA'!Z$5)=0,"",SUMIFS(HISTORICO!$C:$C,HISTORICO!$B:$B,'ANALISE DIARIA'!$B24,HISTORICO!$A:$A,'ANALISE DIARIA'!Z$5)))</f>
        <v>0.94736842105263153</v>
      </c>
      <c r="AA24" s="73">
        <f>IF($B24="","",IF(COUNTIF(HISTORICO!$A:$A,'ANALISE DIARIA'!AA$5)=0,"",SUMIFS(HISTORICO!$C:$C,HISTORICO!$B:$B,'ANALISE DIARIA'!$B24,HISTORICO!$A:$A,'ANALISE DIARIA'!AA$5)))</f>
        <v>0.96842105263157896</v>
      </c>
      <c r="AB24" s="73" t="s">
        <v>127</v>
      </c>
      <c r="AC24" s="73">
        <f>IF($B24="","",IF(COUNTIF(HISTORICO!$A:$A,'ANALISE DIARIA'!AC$5)=0,"",SUMIFS(HISTORICO!$C:$C,HISTORICO!$B:$B,'ANALISE DIARIA'!$B24,HISTORICO!$A:$A,'ANALISE DIARIA'!AC$5)))</f>
        <v>0.99473684210526314</v>
      </c>
      <c r="AD24" s="73">
        <f>IF($B24="","",IF(COUNTIF(HISTORICO!$A:$A,'ANALISE DIARIA'!AD$5)=0,"",SUMIFS(HISTORICO!$C:$C,HISTORICO!$B:$B,'ANALISE DIARIA'!$B24,HISTORICO!$A:$A,'ANALISE DIARIA'!AD$5)))</f>
        <v>0.90526315789473688</v>
      </c>
      <c r="AE24" s="73">
        <f>IF($B24="","",IF(COUNTIF(HISTORICO!$A:$A,'ANALISE DIARIA'!AE$5)=0,"",SUMIFS(HISTORICO!$C:$C,HISTORICO!$B:$B,'ANALISE DIARIA'!$B24,HISTORICO!$A:$A,'ANALISE DIARIA'!AE$5)))</f>
        <v>0.86578947368421055</v>
      </c>
      <c r="AF24" s="73">
        <f>IF($B24="","",IF(COUNTIF(HISTORICO!$A:$A,'ANALISE DIARIA'!AF$5)=0,"",SUMIFS(HISTORICO!$C:$C,HISTORICO!$B:$B,'ANALISE DIARIA'!$B24,HISTORICO!$A:$A,'ANALISE DIARIA'!AF$5)))</f>
        <v>0</v>
      </c>
      <c r="AG24" s="73">
        <f>IF($B24="","",IF(COUNTIF(HISTORICO!$A:$A,'ANALISE DIARIA'!AG$5)=0,"",SUMIFS(HISTORICO!$C:$C,HISTORICO!$B:$B,'ANALISE DIARIA'!$B24,HISTORICO!$A:$A,'ANALISE DIARIA'!AG$5)))</f>
        <v>0</v>
      </c>
      <c r="AH24" s="73">
        <f>IF($B24="","",IF(COUNTIF(HISTORICO!$A:$A,'ANALISE DIARIA'!AH$5)=0,"",SUMIFS(HISTORICO!$C:$C,HISTORICO!$B:$B,'ANALISE DIARIA'!$B24,HISTORICO!$A:$A,'ANALISE DIARIA'!AH$5)))</f>
        <v>0</v>
      </c>
      <c r="AI24" s="73" t="str">
        <f>IF($B24="","",IF(COUNTIF(HISTORICO!$A:$A,'ANALISE DIARIA'!AI$5)=0,"",SUMIFS(HISTORICO!$C:$C,HISTORICO!$B:$B,'ANALISE DIARIA'!$B24,HISTORICO!$A:$A,'ANALISE DIARIA'!AI$5)))</f>
        <v/>
      </c>
      <c r="AJ24" s="73" t="str">
        <f>IF($B24="","",IF(COUNTIF(HISTORICO!$A:$A,'ANALISE DIARIA'!AJ$5)=0,"",SUMIFS(HISTORICO!$C:$C,HISTORICO!$B:$B,'ANALISE DIARIA'!$B24,HISTORICO!$A:$A,'ANALISE DIARIA'!AJ$5)))</f>
        <v/>
      </c>
      <c r="AK24" s="73" t="str">
        <f>IF($B24="","",IF(COUNTIF(HISTORICO!$A:$A,'ANALISE DIARIA'!AK$5)=0,"",SUMIFS(HISTORICO!$C:$C,HISTORICO!$B:$B,'ANALISE DIARIA'!$B24,HISTORICO!$A:$A,'ANALISE DIARIA'!AK$5)))</f>
        <v/>
      </c>
      <c r="AL24" s="73" t="str">
        <f>IF($B24="","",IF(COUNTIF(HISTORICO!$A:$A,'ANALISE DIARIA'!AL$5)=0,"",SUMIFS(HISTORICO!$C:$C,HISTORICO!$B:$B,'ANALISE DIARIA'!$B24,HISTORICO!$A:$A,'ANALISE DIARIA'!AL$5)))</f>
        <v/>
      </c>
      <c r="AM24" s="87"/>
    </row>
    <row r="25" spans="1:39" x14ac:dyDescent="0.25">
      <c r="A25" s="88"/>
      <c r="B25" s="65">
        <v>92136</v>
      </c>
      <c r="C25" s="70" t="s">
        <v>104</v>
      </c>
      <c r="D25" s="64" t="s">
        <v>93</v>
      </c>
      <c r="E25" s="88"/>
      <c r="F25" s="71">
        <f>IFERROR(IF('ANALISE DIARIA'!$B25="","",SUMIFS(HISTORICO!$E:$E,HISTORICO!$B:$B,'ANALISE DIARIA'!$B25)/SUMIFS(HISTORICO!$D:$D,HISTORICO!$B:$B,'ANALISE DIARIA'!$B25)),"")</f>
        <v>0.87276887871853515</v>
      </c>
      <c r="G25" s="88"/>
      <c r="H25" s="73">
        <f>IF($B25="","",IF(COUNTIF(HISTORICO!$A:$A,'ANALISE DIARIA'!H$5)=0,"",SUMIFS(HISTORICO!$C:$C,HISTORICO!$B:$B,'ANALISE DIARIA'!$B25,HISTORICO!$A:$A,'ANALISE DIARIA'!H$5)))</f>
        <v>0.98947368421052628</v>
      </c>
      <c r="I25" s="73">
        <f>IF($B25="","",IF(COUNTIF(HISTORICO!$A:$A,'ANALISE DIARIA'!I$5)=0,"",SUMIFS(HISTORICO!$C:$C,HISTORICO!$B:$B,'ANALISE DIARIA'!$B25,HISTORICO!$A:$A,'ANALISE DIARIA'!I$5)))</f>
        <v>0.9631578947368421</v>
      </c>
      <c r="J25" s="73">
        <f>IF($B25="","",IF(COUNTIF(HISTORICO!$A:$A,'ANALISE DIARIA'!J$5)=0,"",SUMIFS(HISTORICO!$C:$C,HISTORICO!$B:$B,'ANALISE DIARIA'!$B25,HISTORICO!$A:$A,'ANALISE DIARIA'!J$5)))</f>
        <v>0.99736842105263157</v>
      </c>
      <c r="K25" s="73">
        <f>IF($B25="","",IF(COUNTIF(HISTORICO!$A:$A,'ANALISE DIARIA'!K$5)=0,"",SUMIFS(HISTORICO!$C:$C,HISTORICO!$B:$B,'ANALISE DIARIA'!$B25,HISTORICO!$A:$A,'ANALISE DIARIA'!K$5)))</f>
        <v>0.82894736842105265</v>
      </c>
      <c r="L25" s="73">
        <f>IF($B25="","",IF(COUNTIF(HISTORICO!$A:$A,'ANALISE DIARIA'!L$5)=0,"",SUMIFS(HISTORICO!$C:$C,HISTORICO!$B:$B,'ANALISE DIARIA'!$B25,HISTORICO!$A:$A,'ANALISE DIARIA'!L$5)))</f>
        <v>0.98947368421052628</v>
      </c>
      <c r="M25" s="73">
        <f>IF($B25="","",IF(COUNTIF(HISTORICO!$A:$A,'ANALISE DIARIA'!M$5)=0,"",SUMIFS(HISTORICO!$C:$C,HISTORICO!$B:$B,'ANALISE DIARIA'!$B25,HISTORICO!$A:$A,'ANALISE DIARIA'!M$5)))</f>
        <v>0.98947368421052628</v>
      </c>
      <c r="N25" s="73" t="s">
        <v>127</v>
      </c>
      <c r="O25" s="73">
        <f>IF($B25="","",IF(COUNTIF(HISTORICO!$A:$A,'ANALISE DIARIA'!O$5)=0,"",SUMIFS(HISTORICO!$C:$C,HISTORICO!$B:$B,'ANALISE DIARIA'!$B25,HISTORICO!$A:$A,'ANALISE DIARIA'!O$5)))</f>
        <v>0.99736842105263157</v>
      </c>
      <c r="P25" s="73" t="s">
        <v>127</v>
      </c>
      <c r="Q25" s="73">
        <f>IF($B25="","",IF(COUNTIF(HISTORICO!$A:$A,'ANALISE DIARIA'!Q$5)=0,"",SUMIFS(HISTORICO!$C:$C,HISTORICO!$B:$B,'ANALISE DIARIA'!$B25,HISTORICO!$A:$A,'ANALISE DIARIA'!Q$5)))</f>
        <v>0.96052631578947367</v>
      </c>
      <c r="R25" s="73">
        <f>IF($B25="","",IF(COUNTIF(HISTORICO!$A:$A,'ANALISE DIARIA'!R$5)=0,"",SUMIFS(HISTORICO!$C:$C,HISTORICO!$B:$B,'ANALISE DIARIA'!$B25,HISTORICO!$A:$A,'ANALISE DIARIA'!R$5)))</f>
        <v>0.95</v>
      </c>
      <c r="S25" s="73">
        <f>IF($B25="","",IF(COUNTIF(HISTORICO!$A:$A,'ANALISE DIARIA'!S$5)=0,"",SUMIFS(HISTORICO!$C:$C,HISTORICO!$B:$B,'ANALISE DIARIA'!$B25,HISTORICO!$A:$A,'ANALISE DIARIA'!S$5)))</f>
        <v>0.97105263157894739</v>
      </c>
      <c r="T25" s="73">
        <f>IF($B25="","",IF(COUNTIF(HISTORICO!$A:$A,'ANALISE DIARIA'!T$5)=0,"",SUMIFS(HISTORICO!$C:$C,HISTORICO!$B:$B,'ANALISE DIARIA'!$B25,HISTORICO!$A:$A,'ANALISE DIARIA'!T$5)))</f>
        <v>0.98421052631578942</v>
      </c>
      <c r="U25" s="73" t="s">
        <v>127</v>
      </c>
      <c r="V25" s="73">
        <f>IF($B25="","",IF(COUNTIF(HISTORICO!$A:$A,'ANALISE DIARIA'!V$5)=0,"",SUMIFS(HISTORICO!$C:$C,HISTORICO!$B:$B,'ANALISE DIARIA'!$B25,HISTORICO!$A:$A,'ANALISE DIARIA'!V$5)))</f>
        <v>0.96842105263157896</v>
      </c>
      <c r="W25" s="73">
        <f>IF($B25="","",IF(COUNTIF(HISTORICO!$A:$A,'ANALISE DIARIA'!W$5)=0,"",SUMIFS(HISTORICO!$C:$C,HISTORICO!$B:$B,'ANALISE DIARIA'!$B25,HISTORICO!$A:$A,'ANALISE DIARIA'!W$5)))</f>
        <v>0</v>
      </c>
      <c r="X25" s="73">
        <f>IF($B25="","",IF(COUNTIF(HISTORICO!$A:$A,'ANALISE DIARIA'!X$5)=0,"",SUMIFS(HISTORICO!$C:$C,HISTORICO!$B:$B,'ANALISE DIARIA'!$B25,HISTORICO!$A:$A,'ANALISE DIARIA'!X$5)))</f>
        <v>0.9631578947368421</v>
      </c>
      <c r="Y25" s="73">
        <f>IF($B25="","",IF(COUNTIF(HISTORICO!$A:$A,'ANALISE DIARIA'!Y$5)=0,"",SUMIFS(HISTORICO!$C:$C,HISTORICO!$B:$B,'ANALISE DIARIA'!$B25,HISTORICO!$A:$A,'ANALISE DIARIA'!Y$5)))</f>
        <v>0.95789473684210524</v>
      </c>
      <c r="Z25" s="73">
        <f>IF($B25="","",IF(COUNTIF(HISTORICO!$A:$A,'ANALISE DIARIA'!Z$5)=0,"",SUMIFS(HISTORICO!$C:$C,HISTORICO!$B:$B,'ANALISE DIARIA'!$B25,HISTORICO!$A:$A,'ANALISE DIARIA'!Z$5)))</f>
        <v>0.89473684210526316</v>
      </c>
      <c r="AA25" s="73">
        <f>IF($B25="","",IF(COUNTIF(HISTORICO!$A:$A,'ANALISE DIARIA'!AA$5)=0,"",SUMIFS(HISTORICO!$C:$C,HISTORICO!$B:$B,'ANALISE DIARIA'!$B25,HISTORICO!$A:$A,'ANALISE DIARIA'!AA$5)))</f>
        <v>0.87894736842105259</v>
      </c>
      <c r="AB25" s="73" t="s">
        <v>127</v>
      </c>
      <c r="AC25" s="73">
        <f>IF($B25="","",IF(COUNTIF(HISTORICO!$A:$A,'ANALISE DIARIA'!AC$5)=0,"",SUMIFS(HISTORICO!$C:$C,HISTORICO!$B:$B,'ANALISE DIARIA'!$B25,HISTORICO!$A:$A,'ANALISE DIARIA'!AC$5)))</f>
        <v>0.89210526315789473</v>
      </c>
      <c r="AD25" s="73">
        <f>IF($B25="","",IF(COUNTIF(HISTORICO!$A:$A,'ANALISE DIARIA'!AD$5)=0,"",SUMIFS(HISTORICO!$C:$C,HISTORICO!$B:$B,'ANALISE DIARIA'!$B25,HISTORICO!$A:$A,'ANALISE DIARIA'!AD$5)))</f>
        <v>0.81315789473684208</v>
      </c>
      <c r="AE25" s="73">
        <f>IF($B25="","",IF(COUNTIF(HISTORICO!$A:$A,'ANALISE DIARIA'!AE$5)=0,"",SUMIFS(HISTORICO!$C:$C,HISTORICO!$B:$B,'ANALISE DIARIA'!$B25,HISTORICO!$A:$A,'ANALISE DIARIA'!AE$5)))</f>
        <v>0.86842105263157898</v>
      </c>
      <c r="AF25" s="73">
        <f>IF($B25="","",IF(COUNTIF(HISTORICO!$A:$A,'ANALISE DIARIA'!AF$5)=0,"",SUMIFS(HISTORICO!$C:$C,HISTORICO!$B:$B,'ANALISE DIARIA'!$B25,HISTORICO!$A:$A,'ANALISE DIARIA'!AF$5)))</f>
        <v>0.85263157894736841</v>
      </c>
      <c r="AG25" s="73">
        <f>IF($B25="","",IF(COUNTIF(HISTORICO!$A:$A,'ANALISE DIARIA'!AG$5)=0,"",SUMIFS(HISTORICO!$C:$C,HISTORICO!$B:$B,'ANALISE DIARIA'!$B25,HISTORICO!$A:$A,'ANALISE DIARIA'!AG$5)))</f>
        <v>0.49210526315789471</v>
      </c>
      <c r="AH25" s="73">
        <f>IF($B25="","",IF(COUNTIF(HISTORICO!$A:$A,'ANALISE DIARIA'!AH$5)=0,"",SUMIFS(HISTORICO!$C:$C,HISTORICO!$B:$B,'ANALISE DIARIA'!$B25,HISTORICO!$A:$A,'ANALISE DIARIA'!AH$5)))</f>
        <v>0.87105263157894741</v>
      </c>
      <c r="AI25" s="73" t="str">
        <f>IF($B25="","",IF(COUNTIF(HISTORICO!$A:$A,'ANALISE DIARIA'!AI$5)=0,"",SUMIFS(HISTORICO!$C:$C,HISTORICO!$B:$B,'ANALISE DIARIA'!$B25,HISTORICO!$A:$A,'ANALISE DIARIA'!AI$5)))</f>
        <v/>
      </c>
      <c r="AJ25" s="73" t="str">
        <f>IF($B25="","",IF(COUNTIF(HISTORICO!$A:$A,'ANALISE DIARIA'!AJ$5)=0,"",SUMIFS(HISTORICO!$C:$C,HISTORICO!$B:$B,'ANALISE DIARIA'!$B25,HISTORICO!$A:$A,'ANALISE DIARIA'!AJ$5)))</f>
        <v/>
      </c>
      <c r="AK25" s="73" t="str">
        <f>IF($B25="","",IF(COUNTIF(HISTORICO!$A:$A,'ANALISE DIARIA'!AK$5)=0,"",SUMIFS(HISTORICO!$C:$C,HISTORICO!$B:$B,'ANALISE DIARIA'!$B25,HISTORICO!$A:$A,'ANALISE DIARIA'!AK$5)))</f>
        <v/>
      </c>
      <c r="AL25" s="73" t="str">
        <f>IF($B25="","",IF(COUNTIF(HISTORICO!$A:$A,'ANALISE DIARIA'!AL$5)=0,"",SUMIFS(HISTORICO!$C:$C,HISTORICO!$B:$B,'ANALISE DIARIA'!$B25,HISTORICO!$A:$A,'ANALISE DIARIA'!AL$5)))</f>
        <v/>
      </c>
      <c r="AM25" s="87"/>
    </row>
    <row r="26" spans="1:39" x14ac:dyDescent="0.25">
      <c r="A26" s="88"/>
      <c r="E26" s="88"/>
      <c r="G26" s="88"/>
    </row>
    <row r="27" spans="1:39" x14ac:dyDescent="0.25">
      <c r="A27" s="88"/>
      <c r="E27" s="88"/>
      <c r="G27" s="88"/>
    </row>
    <row r="28" spans="1:39" x14ac:dyDescent="0.25">
      <c r="G28" s="88"/>
    </row>
    <row r="29" spans="1:39" x14ac:dyDescent="0.25">
      <c r="G29" s="88"/>
    </row>
  </sheetData>
  <autoFilter ref="B5:D25"/>
  <conditionalFormatting sqref="H6:AL25">
    <cfRule type="cellIs" dxfId="7" priority="1" operator="equal">
      <formula>"TRANSF"</formula>
    </cfRule>
    <cfRule type="cellIs" dxfId="6" priority="2" operator="equal">
      <formula>"FOLGA"</formula>
    </cfRule>
    <cfRule type="cellIs" dxfId="5" priority="3" operator="equal">
      <formula>"DESLIGADA"</formula>
    </cfRule>
    <cfRule type="cellIs" dxfId="4" priority="4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theme="5" tint="-0.249977111117893"/>
  </sheetPr>
  <dimension ref="A1:G443"/>
  <sheetViews>
    <sheetView workbookViewId="0">
      <pane ySplit="1" topLeftCell="A415" activePane="bottomLeft" state="frozen"/>
      <selection pane="bottomLeft" activeCell="A443" sqref="A443"/>
    </sheetView>
  </sheetViews>
  <sheetFormatPr defaultRowHeight="15" x14ac:dyDescent="0.25"/>
  <cols>
    <col min="1" max="1" width="14.85546875" style="26" customWidth="1"/>
    <col min="2" max="2" width="14.85546875" style="45" customWidth="1"/>
    <col min="3" max="3" width="14.85546875" style="15" customWidth="1"/>
    <col min="4" max="4" width="12.7109375" style="83" bestFit="1" customWidth="1"/>
    <col min="5" max="5" width="12.7109375" style="10" bestFit="1" customWidth="1"/>
    <col min="6" max="6" width="9.7109375" style="10" bestFit="1" customWidth="1"/>
    <col min="7" max="7" width="42.7109375" style="10" bestFit="1" customWidth="1"/>
  </cols>
  <sheetData>
    <row r="1" spans="1:7" x14ac:dyDescent="0.25">
      <c r="A1" s="53" t="s">
        <v>44</v>
      </c>
      <c r="B1" s="54" t="s">
        <v>15</v>
      </c>
      <c r="C1" s="55" t="s">
        <v>96</v>
      </c>
      <c r="D1" s="83" t="s">
        <v>87</v>
      </c>
      <c r="E1" s="10" t="s">
        <v>101</v>
      </c>
      <c r="F1" s="10" t="s">
        <v>92</v>
      </c>
      <c r="G1" s="10" t="s">
        <v>41</v>
      </c>
    </row>
    <row r="2" spans="1:7" ht="4.5" customHeight="1" x14ac:dyDescent="0.25">
      <c r="A2" s="53" t="s">
        <v>80</v>
      </c>
      <c r="B2" s="54" t="s">
        <v>80</v>
      </c>
      <c r="C2" s="55" t="s">
        <v>80</v>
      </c>
      <c r="D2" s="83" t="s">
        <v>80</v>
      </c>
      <c r="E2" s="10" t="s">
        <v>80</v>
      </c>
      <c r="F2" s="10" t="s">
        <v>80</v>
      </c>
      <c r="G2" s="10" t="s">
        <v>80</v>
      </c>
    </row>
    <row r="3" spans="1:7" x14ac:dyDescent="0.25">
      <c r="A3" s="26">
        <v>42401</v>
      </c>
      <c r="B3" s="45">
        <v>95061</v>
      </c>
      <c r="C3" s="15">
        <v>0.91842105263157892</v>
      </c>
      <c r="D3" s="82">
        <v>0.2638888888888889</v>
      </c>
      <c r="E3" s="81">
        <f>D3*C3</f>
        <v>0.24236111111111111</v>
      </c>
      <c r="F3" s="81" t="str">
        <f>VLOOKUP(B3,SCHEDULLE!B:L,11,0)</f>
        <v>TARDE</v>
      </c>
      <c r="G3" s="10" t="str">
        <f>UPPER(VLOOKUP(B3,SCHEDULLE!B:M,12,0))</f>
        <v>AMANDA SILVA DE OLIVEIRA</v>
      </c>
    </row>
    <row r="4" spans="1:7" x14ac:dyDescent="0.25">
      <c r="A4" s="26">
        <v>42401</v>
      </c>
      <c r="B4" s="45">
        <v>92137</v>
      </c>
      <c r="C4" s="15">
        <v>0.96842105263157896</v>
      </c>
      <c r="D4" s="82">
        <v>0.2638888888888889</v>
      </c>
      <c r="E4" s="81">
        <f t="shared" ref="E4:E22" si="0">D4*C4</f>
        <v>0.25555555555555559</v>
      </c>
      <c r="F4" s="81" t="str">
        <f>VLOOKUP(B4,SCHEDULLE!B:L,11,0)</f>
        <v>MANHÃ</v>
      </c>
      <c r="G4" s="10" t="str">
        <f>UPPER(VLOOKUP(B4,SCHEDULLE!B:M,12,0))</f>
        <v>ANA CELIA MARIANO RODRIGUES</v>
      </c>
    </row>
    <row r="5" spans="1:7" x14ac:dyDescent="0.25">
      <c r="A5" s="26">
        <v>42401</v>
      </c>
      <c r="B5" s="45">
        <v>95005</v>
      </c>
      <c r="C5" s="15">
        <v>0.92105263157894735</v>
      </c>
      <c r="D5" s="82">
        <v>0.2638888888888889</v>
      </c>
      <c r="E5" s="81">
        <f t="shared" si="0"/>
        <v>0.24305555555555555</v>
      </c>
      <c r="F5" s="81" t="str">
        <f>VLOOKUP(B5,SCHEDULLE!B:L,11,0)</f>
        <v>TARDE</v>
      </c>
      <c r="G5" s="10" t="str">
        <f>UPPER(VLOOKUP(B5,SCHEDULLE!B:M,12,0))</f>
        <v>CLAUDIO CUENCA DIAS JUNIOR</v>
      </c>
    </row>
    <row r="6" spans="1:7" x14ac:dyDescent="0.25">
      <c r="A6" s="26">
        <v>42401</v>
      </c>
      <c r="B6" s="45">
        <v>92120</v>
      </c>
      <c r="C6" s="15">
        <v>0.99736842105263157</v>
      </c>
      <c r="D6" s="82">
        <v>0.2638888888888889</v>
      </c>
      <c r="E6" s="81">
        <f t="shared" si="0"/>
        <v>0.26319444444444445</v>
      </c>
      <c r="F6" s="81" t="str">
        <f>VLOOKUP(B6,SCHEDULLE!B:L,11,0)</f>
        <v>MANHÃ</v>
      </c>
      <c r="G6" s="10" t="str">
        <f>UPPER(VLOOKUP(B6,SCHEDULLE!B:M,12,0))</f>
        <v>DAIANY APARECIDA BEBIANO COSTA</v>
      </c>
    </row>
    <row r="7" spans="1:7" x14ac:dyDescent="0.25">
      <c r="A7" s="26">
        <v>42401</v>
      </c>
      <c r="B7" s="45">
        <v>95173</v>
      </c>
      <c r="C7" s="15">
        <v>0.85</v>
      </c>
      <c r="D7" s="82">
        <v>0.2638888888888889</v>
      </c>
      <c r="E7" s="81">
        <f t="shared" si="0"/>
        <v>0.22430555555555556</v>
      </c>
      <c r="F7" s="81" t="str">
        <f>VLOOKUP(B7,SCHEDULLE!B:L,11,0)</f>
        <v>MANHÃ</v>
      </c>
      <c r="G7" s="10" t="str">
        <f>UPPER(VLOOKUP(B7,SCHEDULLE!B:M,12,0))</f>
        <v>DEBORA CRISTINA BATISTA OLIVEIRA</v>
      </c>
    </row>
    <row r="8" spans="1:7" x14ac:dyDescent="0.25">
      <c r="A8" s="26">
        <v>42401</v>
      </c>
      <c r="B8" s="45">
        <v>92055</v>
      </c>
      <c r="C8" s="15">
        <v>1</v>
      </c>
      <c r="D8" s="82">
        <v>0.2638888888888889</v>
      </c>
      <c r="E8" s="81">
        <f t="shared" si="0"/>
        <v>0.2638888888888889</v>
      </c>
      <c r="F8" s="81" t="str">
        <f>VLOOKUP(B8,SCHEDULLE!B:L,11,0)</f>
        <v>MANHÃ</v>
      </c>
      <c r="G8" s="10" t="str">
        <f>UPPER(VLOOKUP(B8,SCHEDULLE!B:M,12,0))</f>
        <v>DEISE OLIVEIRA SANTOS</v>
      </c>
    </row>
    <row r="9" spans="1:7" x14ac:dyDescent="0.25">
      <c r="A9" s="26">
        <v>42401</v>
      </c>
      <c r="B9" s="45">
        <v>92065</v>
      </c>
      <c r="C9" s="15">
        <v>0.95</v>
      </c>
      <c r="D9" s="82">
        <v>0.2638888888888889</v>
      </c>
      <c r="E9" s="81">
        <f t="shared" si="0"/>
        <v>0.25069444444444444</v>
      </c>
      <c r="F9" s="81" t="str">
        <f>VLOOKUP(B9,SCHEDULLE!B:L,11,0)</f>
        <v>TARDE</v>
      </c>
      <c r="G9" s="10" t="str">
        <f>UPPER(VLOOKUP(B9,SCHEDULLE!B:M,12,0))</f>
        <v>DINAELLE DE MELO COELHO SOUSA</v>
      </c>
    </row>
    <row r="10" spans="1:7" x14ac:dyDescent="0.25">
      <c r="A10" s="26">
        <v>42401</v>
      </c>
      <c r="B10" s="45">
        <v>92125</v>
      </c>
      <c r="C10" s="15">
        <v>1</v>
      </c>
      <c r="D10" s="82">
        <v>0.2638888888888889</v>
      </c>
      <c r="E10" s="81">
        <f t="shared" si="0"/>
        <v>0.2638888888888889</v>
      </c>
      <c r="F10" s="81" t="str">
        <f>VLOOKUP(B10,SCHEDULLE!B:L,11,0)</f>
        <v>MANHÃ</v>
      </c>
      <c r="G10" s="10" t="str">
        <f>UPPER(VLOOKUP(B10,SCHEDULLE!B:M,12,0))</f>
        <v>EVERTON DE MOURA SOUTELO</v>
      </c>
    </row>
    <row r="11" spans="1:7" x14ac:dyDescent="0.25">
      <c r="A11" s="26">
        <v>42401</v>
      </c>
      <c r="B11" s="45">
        <v>92200</v>
      </c>
      <c r="C11" s="15">
        <v>0.95263157894736838</v>
      </c>
      <c r="D11" s="82">
        <v>0.2638888888888889</v>
      </c>
      <c r="E11" s="81">
        <f t="shared" si="0"/>
        <v>0.25138888888888888</v>
      </c>
      <c r="F11" s="81" t="str">
        <f>VLOOKUP(B11,SCHEDULLE!B:L,11,0)</f>
        <v>TARDE</v>
      </c>
      <c r="G11" s="10" t="str">
        <f>UPPER(VLOOKUP(B11,SCHEDULLE!B:M,12,0))</f>
        <v>JEAN CARLOS SILVA BOSCO</v>
      </c>
    </row>
    <row r="12" spans="1:7" x14ac:dyDescent="0.25">
      <c r="A12" s="26">
        <v>42401</v>
      </c>
      <c r="B12" s="45">
        <v>93247</v>
      </c>
      <c r="C12" s="15">
        <v>0</v>
      </c>
      <c r="D12" s="82">
        <v>0.2638888888888889</v>
      </c>
      <c r="E12" s="81">
        <f t="shared" si="0"/>
        <v>0</v>
      </c>
      <c r="F12" s="81" t="str">
        <f>VLOOKUP(B12,SCHEDULLE!B:L,11,0)</f>
        <v>MANHÃ</v>
      </c>
      <c r="G12" s="10" t="str">
        <f>UPPER(VLOOKUP(B12,SCHEDULLE!B:M,12,0))</f>
        <v>JESSICA ALESSANDRA LIMA MOURA</v>
      </c>
    </row>
    <row r="13" spans="1:7" x14ac:dyDescent="0.25">
      <c r="A13" s="26">
        <v>42401</v>
      </c>
      <c r="B13" s="45">
        <v>92136</v>
      </c>
      <c r="C13" s="15">
        <v>0.98947368421052628</v>
      </c>
      <c r="D13" s="82">
        <v>0.2638888888888889</v>
      </c>
      <c r="E13" s="81">
        <f t="shared" si="0"/>
        <v>0.26111111111111113</v>
      </c>
      <c r="F13" s="81" t="str">
        <f>VLOOKUP(B13,SCHEDULLE!B:L,11,0)</f>
        <v>MANHÃ</v>
      </c>
      <c r="G13" s="10" t="str">
        <f>UPPER(VLOOKUP(B13,SCHEDULLE!B:M,12,0))</f>
        <v>JHONATA DA SILVA DE OLIVEIRA</v>
      </c>
    </row>
    <row r="14" spans="1:7" x14ac:dyDescent="0.25">
      <c r="A14" s="26">
        <v>42401</v>
      </c>
      <c r="B14" s="45">
        <v>92044</v>
      </c>
      <c r="C14" s="15">
        <v>1</v>
      </c>
      <c r="D14" s="82">
        <v>0.2638888888888889</v>
      </c>
      <c r="E14" s="81">
        <f t="shared" si="0"/>
        <v>0.2638888888888889</v>
      </c>
      <c r="F14" s="81" t="str">
        <f>VLOOKUP(B14,SCHEDULLE!B:L,11,0)</f>
        <v>MANHÃ</v>
      </c>
      <c r="G14" s="10" t="str">
        <f>UPPER(VLOOKUP(B14,SCHEDULLE!B:M,12,0))</f>
        <v>KARINA SILVA DINIZ</v>
      </c>
    </row>
    <row r="15" spans="1:7" x14ac:dyDescent="0.25">
      <c r="A15" s="26">
        <v>42401</v>
      </c>
      <c r="B15" s="45">
        <v>93346</v>
      </c>
      <c r="C15" s="15">
        <v>0.91052631578947374</v>
      </c>
      <c r="D15" s="82">
        <v>0.2638888888888889</v>
      </c>
      <c r="E15" s="81">
        <f t="shared" si="0"/>
        <v>0.24027777777777778</v>
      </c>
      <c r="F15" s="81" t="str">
        <f>VLOOKUP(B15,SCHEDULLE!B:L,11,0)</f>
        <v>TARDE</v>
      </c>
      <c r="G15" s="10" t="str">
        <f>UPPER(VLOOKUP(B15,SCHEDULLE!B:M,12,0))</f>
        <v>KATIA SANTOS DA SILVA</v>
      </c>
    </row>
    <row r="16" spans="1:7" x14ac:dyDescent="0.25">
      <c r="A16" s="26">
        <v>42401</v>
      </c>
      <c r="B16" s="45">
        <v>93528</v>
      </c>
      <c r="C16" s="15">
        <v>0.95789473684210524</v>
      </c>
      <c r="D16" s="82">
        <v>0.2638888888888889</v>
      </c>
      <c r="E16" s="81">
        <f t="shared" si="0"/>
        <v>0.25277777777777777</v>
      </c>
      <c r="F16" s="81" t="str">
        <f>VLOOKUP(B16,SCHEDULLE!B:L,11,0)</f>
        <v>TARDE</v>
      </c>
      <c r="G16" s="10" t="str">
        <f>UPPER(VLOOKUP(B16,SCHEDULLE!B:M,12,0))</f>
        <v>KEVIN DUARTE LEMOS DOS SANTOS</v>
      </c>
    </row>
    <row r="17" spans="1:7" x14ac:dyDescent="0.25">
      <c r="A17" s="26">
        <v>42401</v>
      </c>
      <c r="B17" s="45">
        <v>95049</v>
      </c>
      <c r="C17" s="15">
        <v>0.98947368421052628</v>
      </c>
      <c r="D17" s="82">
        <v>0.2638888888888889</v>
      </c>
      <c r="E17" s="81">
        <f t="shared" si="0"/>
        <v>0.26111111111111113</v>
      </c>
      <c r="F17" s="81" t="str">
        <f>VLOOKUP(B17,SCHEDULLE!B:L,11,0)</f>
        <v>TARDE</v>
      </c>
      <c r="G17" s="10" t="str">
        <f>UPPER(VLOOKUP(B17,SCHEDULLE!B:M,12,0))</f>
        <v>LARISSA BRITO DE LIMA</v>
      </c>
    </row>
    <row r="18" spans="1:7" x14ac:dyDescent="0.25">
      <c r="A18" s="26">
        <v>42401</v>
      </c>
      <c r="B18" s="45">
        <v>92214</v>
      </c>
      <c r="C18" s="15">
        <v>0.88421052631578945</v>
      </c>
      <c r="D18" s="82">
        <v>0.2638888888888889</v>
      </c>
      <c r="E18" s="81">
        <f t="shared" si="0"/>
        <v>0.23333333333333334</v>
      </c>
      <c r="F18" s="81" t="str">
        <f>VLOOKUP(B18,SCHEDULLE!B:L,11,0)</f>
        <v>MANHÃ</v>
      </c>
      <c r="G18" s="10" t="str">
        <f>UPPER(VLOOKUP(B18,SCHEDULLE!B:M,12,0))</f>
        <v>RONNIE LIBANIO DE SÁ</v>
      </c>
    </row>
    <row r="19" spans="1:7" x14ac:dyDescent="0.25">
      <c r="A19" s="26">
        <v>42401</v>
      </c>
      <c r="B19" s="45">
        <v>92031</v>
      </c>
      <c r="C19" s="15">
        <v>0.88684210526315788</v>
      </c>
      <c r="D19" s="82">
        <v>0.2638888888888889</v>
      </c>
      <c r="E19" s="81">
        <f t="shared" si="0"/>
        <v>0.23402777777777778</v>
      </c>
      <c r="F19" s="81" t="str">
        <f>VLOOKUP(B19,SCHEDULLE!B:L,11,0)</f>
        <v>TARDE</v>
      </c>
      <c r="G19" s="10" t="str">
        <f>UPPER(VLOOKUP(B19,SCHEDULLE!B:M,12,0))</f>
        <v>RUTH RAMOS COSTA</v>
      </c>
    </row>
    <row r="20" spans="1:7" x14ac:dyDescent="0.25">
      <c r="A20" s="26">
        <v>42401</v>
      </c>
      <c r="B20" s="45">
        <v>92030</v>
      </c>
      <c r="C20" s="15">
        <v>0.94210526315789478</v>
      </c>
      <c r="D20" s="82">
        <v>0.2638888888888889</v>
      </c>
      <c r="E20" s="81">
        <f t="shared" si="0"/>
        <v>0.24861111111111112</v>
      </c>
      <c r="F20" s="81" t="str">
        <f>VLOOKUP(B20,SCHEDULLE!B:L,11,0)</f>
        <v>TARDE</v>
      </c>
      <c r="G20" s="10" t="str">
        <f>UPPER(VLOOKUP(B20,SCHEDULLE!B:M,12,0))</f>
        <v>STEPHANIE INACIO ALVES</v>
      </c>
    </row>
    <row r="21" spans="1:7" x14ac:dyDescent="0.25">
      <c r="A21" s="26">
        <v>42401</v>
      </c>
      <c r="B21" s="45">
        <v>92217</v>
      </c>
      <c r="C21" s="15">
        <v>0.90263157894736845</v>
      </c>
      <c r="D21" s="82">
        <v>0.2638888888888889</v>
      </c>
      <c r="E21" s="81">
        <f t="shared" si="0"/>
        <v>0.23819444444444446</v>
      </c>
      <c r="F21" s="81" t="str">
        <f>VLOOKUP(B21,SCHEDULLE!B:L,11,0)</f>
        <v>TARDE</v>
      </c>
      <c r="G21" s="10" t="str">
        <f>UPPER(VLOOKUP(B21,SCHEDULLE!B:M,12,0))</f>
        <v>THAIS CRISTINE QUAGUIO VIEIRA</v>
      </c>
    </row>
    <row r="22" spans="1:7" x14ac:dyDescent="0.25">
      <c r="A22" s="26">
        <v>42401</v>
      </c>
      <c r="B22" s="45">
        <v>92092</v>
      </c>
      <c r="C22" s="15">
        <v>0.99736842105263157</v>
      </c>
      <c r="D22" s="82">
        <v>0.2638888888888889</v>
      </c>
      <c r="E22" s="81">
        <f t="shared" si="0"/>
        <v>0.26319444444444445</v>
      </c>
      <c r="F22" s="81" t="str">
        <f>VLOOKUP(B22,SCHEDULLE!B:L,11,0)</f>
        <v>MANHÃ</v>
      </c>
      <c r="G22" s="10" t="str">
        <f>UPPER(VLOOKUP(B22,SCHEDULLE!B:M,12,0))</f>
        <v>THAUANI DE LIMA SOUZA</v>
      </c>
    </row>
    <row r="23" spans="1:7" x14ac:dyDescent="0.25">
      <c r="A23" s="26">
        <v>42402</v>
      </c>
      <c r="B23" s="45">
        <v>95061</v>
      </c>
      <c r="C23" s="15">
        <v>0.9</v>
      </c>
      <c r="D23" s="82">
        <v>0.2638888888888889</v>
      </c>
      <c r="E23" s="81">
        <f t="shared" ref="E23:E42" si="1">D23*C23</f>
        <v>0.23750000000000002</v>
      </c>
      <c r="F23" s="81" t="str">
        <f>VLOOKUP(B23,SCHEDULLE!B:L,11,0)</f>
        <v>TARDE</v>
      </c>
      <c r="G23" s="10" t="str">
        <f>UPPER(VLOOKUP(B23,SCHEDULLE!B:M,12,0))</f>
        <v>AMANDA SILVA DE OLIVEIRA</v>
      </c>
    </row>
    <row r="24" spans="1:7" x14ac:dyDescent="0.25">
      <c r="A24" s="26">
        <v>42402</v>
      </c>
      <c r="B24" s="45">
        <v>92137</v>
      </c>
      <c r="C24" s="15">
        <v>0.99473684210526314</v>
      </c>
      <c r="D24" s="82">
        <v>0.2638888888888889</v>
      </c>
      <c r="E24" s="81">
        <f t="shared" si="1"/>
        <v>0.26250000000000001</v>
      </c>
      <c r="F24" s="81" t="str">
        <f>VLOOKUP(B24,SCHEDULLE!B:L,11,0)</f>
        <v>MANHÃ</v>
      </c>
      <c r="G24" s="10" t="str">
        <f>UPPER(VLOOKUP(B24,SCHEDULLE!B:M,12,0))</f>
        <v>ANA CELIA MARIANO RODRIGUES</v>
      </c>
    </row>
    <row r="25" spans="1:7" x14ac:dyDescent="0.25">
      <c r="A25" s="26">
        <v>42402</v>
      </c>
      <c r="B25" s="45">
        <v>95005</v>
      </c>
      <c r="C25" s="15">
        <v>0.92105263157894735</v>
      </c>
      <c r="D25" s="82">
        <v>0.2638888888888889</v>
      </c>
      <c r="E25" s="81">
        <f t="shared" si="1"/>
        <v>0.24305555555555555</v>
      </c>
      <c r="F25" s="81" t="str">
        <f>VLOOKUP(B25,SCHEDULLE!B:L,11,0)</f>
        <v>TARDE</v>
      </c>
      <c r="G25" s="10" t="str">
        <f>UPPER(VLOOKUP(B25,SCHEDULLE!B:M,12,0))</f>
        <v>CLAUDIO CUENCA DIAS JUNIOR</v>
      </c>
    </row>
    <row r="26" spans="1:7" x14ac:dyDescent="0.25">
      <c r="A26" s="26">
        <v>42402</v>
      </c>
      <c r="B26" s="45">
        <v>92120</v>
      </c>
      <c r="C26" s="15">
        <v>0.94736842105263153</v>
      </c>
      <c r="D26" s="82">
        <v>0.2638888888888889</v>
      </c>
      <c r="E26" s="81">
        <f t="shared" si="1"/>
        <v>0.25</v>
      </c>
      <c r="F26" s="81" t="str">
        <f>VLOOKUP(B26,SCHEDULLE!B:L,11,0)</f>
        <v>MANHÃ</v>
      </c>
      <c r="G26" s="10" t="str">
        <f>UPPER(VLOOKUP(B26,SCHEDULLE!B:M,12,0))</f>
        <v>DAIANY APARECIDA BEBIANO COSTA</v>
      </c>
    </row>
    <row r="27" spans="1:7" x14ac:dyDescent="0.25">
      <c r="A27" s="26">
        <v>42402</v>
      </c>
      <c r="B27" s="45">
        <v>95173</v>
      </c>
      <c r="C27" s="15">
        <v>0.96052631578947367</v>
      </c>
      <c r="D27" s="82">
        <v>0.2638888888888889</v>
      </c>
      <c r="E27" s="81">
        <f t="shared" si="1"/>
        <v>0.25347222222222221</v>
      </c>
      <c r="F27" s="81" t="str">
        <f>VLOOKUP(B27,SCHEDULLE!B:L,11,0)</f>
        <v>MANHÃ</v>
      </c>
      <c r="G27" s="10" t="str">
        <f>UPPER(VLOOKUP(B27,SCHEDULLE!B:M,12,0))</f>
        <v>DEBORA CRISTINA BATISTA OLIVEIRA</v>
      </c>
    </row>
    <row r="28" spans="1:7" x14ac:dyDescent="0.25">
      <c r="A28" s="26">
        <v>42402</v>
      </c>
      <c r="B28" s="45">
        <v>92055</v>
      </c>
      <c r="C28" s="15">
        <v>0.96842105263157896</v>
      </c>
      <c r="D28" s="82">
        <v>0.2638888888888889</v>
      </c>
      <c r="E28" s="81">
        <f t="shared" si="1"/>
        <v>0.25555555555555559</v>
      </c>
      <c r="F28" s="81" t="str">
        <f>VLOOKUP(B28,SCHEDULLE!B:L,11,0)</f>
        <v>MANHÃ</v>
      </c>
      <c r="G28" s="10" t="str">
        <f>UPPER(VLOOKUP(B28,SCHEDULLE!B:M,12,0))</f>
        <v>DEISE OLIVEIRA SANTOS</v>
      </c>
    </row>
    <row r="29" spans="1:7" x14ac:dyDescent="0.25">
      <c r="A29" s="26">
        <v>42402</v>
      </c>
      <c r="B29" s="45">
        <v>92065</v>
      </c>
      <c r="C29" s="15">
        <v>0.96842105263157896</v>
      </c>
      <c r="D29" s="82">
        <v>0.2638888888888889</v>
      </c>
      <c r="E29" s="81">
        <f t="shared" si="1"/>
        <v>0.25555555555555559</v>
      </c>
      <c r="F29" s="81" t="str">
        <f>VLOOKUP(B29,SCHEDULLE!B:L,11,0)</f>
        <v>TARDE</v>
      </c>
      <c r="G29" s="10" t="str">
        <f>UPPER(VLOOKUP(B29,SCHEDULLE!B:M,12,0))</f>
        <v>DINAELLE DE MELO COELHO SOUSA</v>
      </c>
    </row>
    <row r="30" spans="1:7" x14ac:dyDescent="0.25">
      <c r="A30" s="26">
        <v>42402</v>
      </c>
      <c r="B30" s="45">
        <v>92125</v>
      </c>
      <c r="C30" s="15">
        <v>0.98421052631578942</v>
      </c>
      <c r="D30" s="82">
        <v>0.2638888888888889</v>
      </c>
      <c r="E30" s="81">
        <f t="shared" si="1"/>
        <v>0.25972222222222219</v>
      </c>
      <c r="F30" s="81" t="str">
        <f>VLOOKUP(B30,SCHEDULLE!B:L,11,0)</f>
        <v>MANHÃ</v>
      </c>
      <c r="G30" s="10" t="str">
        <f>UPPER(VLOOKUP(B30,SCHEDULLE!B:M,12,0))</f>
        <v>EVERTON DE MOURA SOUTELO</v>
      </c>
    </row>
    <row r="31" spans="1:7" x14ac:dyDescent="0.25">
      <c r="A31" s="26">
        <v>42402</v>
      </c>
      <c r="B31" s="45">
        <v>92200</v>
      </c>
      <c r="C31" s="15">
        <v>0.89473684210526316</v>
      </c>
      <c r="D31" s="82">
        <v>0.2638888888888889</v>
      </c>
      <c r="E31" s="81">
        <f t="shared" si="1"/>
        <v>0.2361111111111111</v>
      </c>
      <c r="F31" s="81" t="str">
        <f>VLOOKUP(B31,SCHEDULLE!B:L,11,0)</f>
        <v>TARDE</v>
      </c>
      <c r="G31" s="10" t="str">
        <f>UPPER(VLOOKUP(B31,SCHEDULLE!B:M,12,0))</f>
        <v>JEAN CARLOS SILVA BOSCO</v>
      </c>
    </row>
    <row r="32" spans="1:7" x14ac:dyDescent="0.25">
      <c r="A32" s="26">
        <v>42402</v>
      </c>
      <c r="B32" s="45">
        <v>93247</v>
      </c>
      <c r="C32" s="15">
        <v>0.94473684210526321</v>
      </c>
      <c r="D32" s="82">
        <v>0.2638888888888889</v>
      </c>
      <c r="E32" s="81">
        <f t="shared" si="1"/>
        <v>0.24930555555555559</v>
      </c>
      <c r="F32" s="81" t="str">
        <f>VLOOKUP(B32,SCHEDULLE!B:L,11,0)</f>
        <v>MANHÃ</v>
      </c>
      <c r="G32" s="10" t="str">
        <f>UPPER(VLOOKUP(B32,SCHEDULLE!B:M,12,0))</f>
        <v>JESSICA ALESSANDRA LIMA MOURA</v>
      </c>
    </row>
    <row r="33" spans="1:7" x14ac:dyDescent="0.25">
      <c r="A33" s="26">
        <v>42402</v>
      </c>
      <c r="B33" s="45">
        <v>92136</v>
      </c>
      <c r="C33" s="15">
        <v>0.9631578947368421</v>
      </c>
      <c r="D33" s="82">
        <v>0.2638888888888889</v>
      </c>
      <c r="E33" s="81">
        <f t="shared" si="1"/>
        <v>0.25416666666666665</v>
      </c>
      <c r="F33" s="81" t="str">
        <f>VLOOKUP(B33,SCHEDULLE!B:L,11,0)</f>
        <v>MANHÃ</v>
      </c>
      <c r="G33" s="10" t="str">
        <f>UPPER(VLOOKUP(B33,SCHEDULLE!B:M,12,0))</f>
        <v>JHONATA DA SILVA DE OLIVEIRA</v>
      </c>
    </row>
    <row r="34" spans="1:7" x14ac:dyDescent="0.25">
      <c r="A34" s="26">
        <v>42402</v>
      </c>
      <c r="B34" s="45">
        <v>92044</v>
      </c>
      <c r="C34" s="15">
        <v>0.98684210526315785</v>
      </c>
      <c r="D34" s="82">
        <v>0.2638888888888889</v>
      </c>
      <c r="E34" s="81">
        <f t="shared" si="1"/>
        <v>0.26041666666666669</v>
      </c>
      <c r="F34" s="81" t="str">
        <f>VLOOKUP(B34,SCHEDULLE!B:L,11,0)</f>
        <v>MANHÃ</v>
      </c>
      <c r="G34" s="10" t="str">
        <f>UPPER(VLOOKUP(B34,SCHEDULLE!B:M,12,0))</f>
        <v>KARINA SILVA DINIZ</v>
      </c>
    </row>
    <row r="35" spans="1:7" x14ac:dyDescent="0.25">
      <c r="A35" s="26">
        <v>42402</v>
      </c>
      <c r="B35" s="45">
        <v>93346</v>
      </c>
      <c r="C35" s="15">
        <v>0.97894736842105268</v>
      </c>
      <c r="D35" s="82">
        <v>0.2638888888888889</v>
      </c>
      <c r="E35" s="81">
        <f t="shared" si="1"/>
        <v>0.25833333333333336</v>
      </c>
      <c r="F35" s="81" t="str">
        <f>VLOOKUP(B35,SCHEDULLE!B:L,11,0)</f>
        <v>TARDE</v>
      </c>
      <c r="G35" s="10" t="str">
        <f>UPPER(VLOOKUP(B35,SCHEDULLE!B:M,12,0))</f>
        <v>KATIA SANTOS DA SILVA</v>
      </c>
    </row>
    <row r="36" spans="1:7" x14ac:dyDescent="0.25">
      <c r="A36" s="26">
        <v>42402</v>
      </c>
      <c r="B36" s="45">
        <v>93528</v>
      </c>
      <c r="C36" s="15">
        <v>0.9631578947368421</v>
      </c>
      <c r="D36" s="82">
        <v>0.2638888888888889</v>
      </c>
      <c r="E36" s="81">
        <f t="shared" si="1"/>
        <v>0.25416666666666665</v>
      </c>
      <c r="F36" s="81" t="str">
        <f>VLOOKUP(B36,SCHEDULLE!B:L,11,0)</f>
        <v>TARDE</v>
      </c>
      <c r="G36" s="10" t="str">
        <f>UPPER(VLOOKUP(B36,SCHEDULLE!B:M,12,0))</f>
        <v>KEVIN DUARTE LEMOS DOS SANTOS</v>
      </c>
    </row>
    <row r="37" spans="1:7" x14ac:dyDescent="0.25">
      <c r="A37" s="26">
        <v>42402</v>
      </c>
      <c r="B37" s="45">
        <v>95049</v>
      </c>
      <c r="C37" s="15">
        <v>0.95</v>
      </c>
      <c r="D37" s="82">
        <v>0.2638888888888889</v>
      </c>
      <c r="E37" s="81">
        <f t="shared" si="1"/>
        <v>0.25069444444444444</v>
      </c>
      <c r="F37" s="81" t="str">
        <f>VLOOKUP(B37,SCHEDULLE!B:L,11,0)</f>
        <v>TARDE</v>
      </c>
      <c r="G37" s="10" t="str">
        <f>UPPER(VLOOKUP(B37,SCHEDULLE!B:M,12,0))</f>
        <v>LARISSA BRITO DE LIMA</v>
      </c>
    </row>
    <row r="38" spans="1:7" x14ac:dyDescent="0.25">
      <c r="A38" s="26">
        <v>42402</v>
      </c>
      <c r="B38" s="45">
        <v>92214</v>
      </c>
      <c r="C38" s="15">
        <v>0.98684210526315785</v>
      </c>
      <c r="D38" s="82">
        <v>0.2638888888888889</v>
      </c>
      <c r="E38" s="81">
        <f t="shared" si="1"/>
        <v>0.26041666666666669</v>
      </c>
      <c r="F38" s="81" t="str">
        <f>VLOOKUP(B38,SCHEDULLE!B:L,11,0)</f>
        <v>MANHÃ</v>
      </c>
      <c r="G38" s="10" t="str">
        <f>UPPER(VLOOKUP(B38,SCHEDULLE!B:M,12,0))</f>
        <v>RONNIE LIBANIO DE SÁ</v>
      </c>
    </row>
    <row r="39" spans="1:7" x14ac:dyDescent="0.25">
      <c r="A39" s="26">
        <v>42402</v>
      </c>
      <c r="B39" s="45">
        <v>92031</v>
      </c>
      <c r="C39" s="15">
        <v>0.88947368421052631</v>
      </c>
      <c r="D39" s="82">
        <v>0.2638888888888889</v>
      </c>
      <c r="E39" s="81">
        <f t="shared" si="1"/>
        <v>0.23472222222222222</v>
      </c>
      <c r="F39" s="81" t="str">
        <f>VLOOKUP(B39,SCHEDULLE!B:L,11,0)</f>
        <v>TARDE</v>
      </c>
      <c r="G39" s="10" t="str">
        <f>UPPER(VLOOKUP(B39,SCHEDULLE!B:M,12,0))</f>
        <v>RUTH RAMOS COSTA</v>
      </c>
    </row>
    <row r="40" spans="1:7" x14ac:dyDescent="0.25">
      <c r="A40" s="26">
        <v>42402</v>
      </c>
      <c r="B40" s="45">
        <v>92030</v>
      </c>
      <c r="C40" s="15">
        <v>0.90789473684210531</v>
      </c>
      <c r="D40" s="82">
        <v>0.2638888888888889</v>
      </c>
      <c r="E40" s="81">
        <f t="shared" si="1"/>
        <v>0.23958333333333334</v>
      </c>
      <c r="F40" s="81" t="str">
        <f>VLOOKUP(B40,SCHEDULLE!B:L,11,0)</f>
        <v>TARDE</v>
      </c>
      <c r="G40" s="10" t="str">
        <f>UPPER(VLOOKUP(B40,SCHEDULLE!B:M,12,0))</f>
        <v>STEPHANIE INACIO ALVES</v>
      </c>
    </row>
    <row r="41" spans="1:7" x14ac:dyDescent="0.25">
      <c r="A41" s="26">
        <v>42402</v>
      </c>
      <c r="B41" s="45">
        <v>92217</v>
      </c>
      <c r="C41" s="15">
        <v>0.98684210526315785</v>
      </c>
      <c r="D41" s="82">
        <v>0.2638888888888889</v>
      </c>
      <c r="E41" s="81">
        <f t="shared" si="1"/>
        <v>0.26041666666666669</v>
      </c>
      <c r="F41" s="81" t="str">
        <f>VLOOKUP(B41,SCHEDULLE!B:L,11,0)</f>
        <v>TARDE</v>
      </c>
      <c r="G41" s="10" t="str">
        <f>UPPER(VLOOKUP(B41,SCHEDULLE!B:M,12,0))</f>
        <v>THAIS CRISTINE QUAGUIO VIEIRA</v>
      </c>
    </row>
    <row r="42" spans="1:7" x14ac:dyDescent="0.25">
      <c r="A42" s="26">
        <v>42402</v>
      </c>
      <c r="B42" s="45">
        <v>92092</v>
      </c>
      <c r="C42" s="15">
        <v>0.98421052631578942</v>
      </c>
      <c r="D42" s="82">
        <v>0.2638888888888889</v>
      </c>
      <c r="E42" s="81">
        <f t="shared" si="1"/>
        <v>0.25972222222222219</v>
      </c>
      <c r="F42" s="81" t="str">
        <f>VLOOKUP(B42,SCHEDULLE!B:L,11,0)</f>
        <v>MANHÃ</v>
      </c>
      <c r="G42" s="10" t="str">
        <f>UPPER(VLOOKUP(B42,SCHEDULLE!B:M,12,0))</f>
        <v>THAUANI DE LIMA SOUZA</v>
      </c>
    </row>
    <row r="43" spans="1:7" x14ac:dyDescent="0.25">
      <c r="A43" s="26">
        <v>42403</v>
      </c>
      <c r="B43" s="45">
        <v>95061</v>
      </c>
      <c r="C43" s="15">
        <v>0.88421052631578945</v>
      </c>
      <c r="D43" s="82">
        <v>0.2638888888888889</v>
      </c>
      <c r="E43" s="81">
        <f t="shared" ref="E43:E62" si="2">D43*C43</f>
        <v>0.23333333333333334</v>
      </c>
      <c r="F43" s="81" t="str">
        <f>VLOOKUP(B43,SCHEDULLE!B:L,11,0)</f>
        <v>TARDE</v>
      </c>
      <c r="G43" s="10" t="str">
        <f>UPPER(VLOOKUP(B43,SCHEDULLE!B:M,12,0))</f>
        <v>AMANDA SILVA DE OLIVEIRA</v>
      </c>
    </row>
    <row r="44" spans="1:7" x14ac:dyDescent="0.25">
      <c r="A44" s="26">
        <v>42403</v>
      </c>
      <c r="B44" s="45">
        <v>92137</v>
      </c>
      <c r="C44" s="15">
        <v>0.97894736842105268</v>
      </c>
      <c r="D44" s="82">
        <v>0.2638888888888889</v>
      </c>
      <c r="E44" s="81">
        <f t="shared" si="2"/>
        <v>0.25833333333333336</v>
      </c>
      <c r="F44" s="81" t="str">
        <f>VLOOKUP(B44,SCHEDULLE!B:L,11,0)</f>
        <v>MANHÃ</v>
      </c>
      <c r="G44" s="10" t="str">
        <f>UPPER(VLOOKUP(B44,SCHEDULLE!B:M,12,0))</f>
        <v>ANA CELIA MARIANO RODRIGUES</v>
      </c>
    </row>
    <row r="45" spans="1:7" x14ac:dyDescent="0.25">
      <c r="A45" s="26">
        <v>42403</v>
      </c>
      <c r="B45" s="45">
        <v>95005</v>
      </c>
      <c r="C45" s="15">
        <v>0.90526315789473688</v>
      </c>
      <c r="D45" s="82">
        <v>0.2638888888888889</v>
      </c>
      <c r="E45" s="81">
        <f t="shared" si="2"/>
        <v>0.2388888888888889</v>
      </c>
      <c r="F45" s="81" t="str">
        <f>VLOOKUP(B45,SCHEDULLE!B:L,11,0)</f>
        <v>TARDE</v>
      </c>
      <c r="G45" s="10" t="str">
        <f>UPPER(VLOOKUP(B45,SCHEDULLE!B:M,12,0))</f>
        <v>CLAUDIO CUENCA DIAS JUNIOR</v>
      </c>
    </row>
    <row r="46" spans="1:7" x14ac:dyDescent="0.25">
      <c r="A46" s="26">
        <v>42403</v>
      </c>
      <c r="B46" s="45">
        <v>92120</v>
      </c>
      <c r="C46" s="15">
        <v>0.99736842105263157</v>
      </c>
      <c r="D46" s="82">
        <v>0.2638888888888889</v>
      </c>
      <c r="E46" s="81">
        <f t="shared" si="2"/>
        <v>0.26319444444444445</v>
      </c>
      <c r="F46" s="81" t="str">
        <f>VLOOKUP(B46,SCHEDULLE!B:L,11,0)</f>
        <v>MANHÃ</v>
      </c>
      <c r="G46" s="10" t="str">
        <f>UPPER(VLOOKUP(B46,SCHEDULLE!B:M,12,0))</f>
        <v>DAIANY APARECIDA BEBIANO COSTA</v>
      </c>
    </row>
    <row r="47" spans="1:7" x14ac:dyDescent="0.25">
      <c r="A47" s="26">
        <v>42403</v>
      </c>
      <c r="B47" s="45">
        <v>95173</v>
      </c>
      <c r="C47" s="15">
        <v>0.91842105263157892</v>
      </c>
      <c r="D47" s="82">
        <v>0.2638888888888889</v>
      </c>
      <c r="E47" s="81">
        <f t="shared" si="2"/>
        <v>0.24236111111111111</v>
      </c>
      <c r="F47" s="81" t="str">
        <f>VLOOKUP(B47,SCHEDULLE!B:L,11,0)</f>
        <v>MANHÃ</v>
      </c>
      <c r="G47" s="10" t="str">
        <f>UPPER(VLOOKUP(B47,SCHEDULLE!B:M,12,0))</f>
        <v>DEBORA CRISTINA BATISTA OLIVEIRA</v>
      </c>
    </row>
    <row r="48" spans="1:7" x14ac:dyDescent="0.25">
      <c r="A48" s="26">
        <v>42403</v>
      </c>
      <c r="B48" s="45">
        <v>92055</v>
      </c>
      <c r="C48" s="15">
        <v>0.99210526315789471</v>
      </c>
      <c r="D48" s="82">
        <v>0.2638888888888889</v>
      </c>
      <c r="E48" s="81">
        <f t="shared" si="2"/>
        <v>0.26180555555555557</v>
      </c>
      <c r="F48" s="81" t="str">
        <f>VLOOKUP(B48,SCHEDULLE!B:L,11,0)</f>
        <v>MANHÃ</v>
      </c>
      <c r="G48" s="10" t="str">
        <f>UPPER(VLOOKUP(B48,SCHEDULLE!B:M,12,0))</f>
        <v>DEISE OLIVEIRA SANTOS</v>
      </c>
    </row>
    <row r="49" spans="1:7" x14ac:dyDescent="0.25">
      <c r="A49" s="26">
        <v>42403</v>
      </c>
      <c r="B49" s="45">
        <v>92065</v>
      </c>
      <c r="C49" s="15">
        <v>0.96842105263157896</v>
      </c>
      <c r="D49" s="82">
        <v>0.2638888888888889</v>
      </c>
      <c r="E49" s="81">
        <f t="shared" si="2"/>
        <v>0.25555555555555559</v>
      </c>
      <c r="F49" s="81" t="str">
        <f>VLOOKUP(B49,SCHEDULLE!B:L,11,0)</f>
        <v>TARDE</v>
      </c>
      <c r="G49" s="10" t="str">
        <f>UPPER(VLOOKUP(B49,SCHEDULLE!B:M,12,0))</f>
        <v>DINAELLE DE MELO COELHO SOUSA</v>
      </c>
    </row>
    <row r="50" spans="1:7" x14ac:dyDescent="0.25">
      <c r="A50" s="26">
        <v>42403</v>
      </c>
      <c r="B50" s="45">
        <v>92125</v>
      </c>
      <c r="C50" s="15">
        <v>0.98157894736842111</v>
      </c>
      <c r="D50" s="82">
        <v>0.2638888888888889</v>
      </c>
      <c r="E50" s="81">
        <f t="shared" si="2"/>
        <v>0.2590277777777778</v>
      </c>
      <c r="F50" s="81" t="str">
        <f>VLOOKUP(B50,SCHEDULLE!B:L,11,0)</f>
        <v>MANHÃ</v>
      </c>
      <c r="G50" s="10" t="str">
        <f>UPPER(VLOOKUP(B50,SCHEDULLE!B:M,12,0))</f>
        <v>EVERTON DE MOURA SOUTELO</v>
      </c>
    </row>
    <row r="51" spans="1:7" x14ac:dyDescent="0.25">
      <c r="A51" s="26">
        <v>42403</v>
      </c>
      <c r="B51" s="45">
        <v>92200</v>
      </c>
      <c r="C51" s="15">
        <v>0.97105263157894739</v>
      </c>
      <c r="D51" s="82">
        <v>0.2638888888888889</v>
      </c>
      <c r="E51" s="81">
        <f t="shared" si="2"/>
        <v>0.25625000000000003</v>
      </c>
      <c r="F51" s="81" t="str">
        <f>VLOOKUP(B51,SCHEDULLE!B:L,11,0)</f>
        <v>TARDE</v>
      </c>
      <c r="G51" s="10" t="str">
        <f>UPPER(VLOOKUP(B51,SCHEDULLE!B:M,12,0))</f>
        <v>JEAN CARLOS SILVA BOSCO</v>
      </c>
    </row>
    <row r="52" spans="1:7" x14ac:dyDescent="0.25">
      <c r="A52" s="26">
        <v>42403</v>
      </c>
      <c r="B52" s="45">
        <v>93247</v>
      </c>
      <c r="C52" s="15">
        <v>0</v>
      </c>
      <c r="D52" s="82">
        <v>0.2638888888888889</v>
      </c>
      <c r="E52" s="81">
        <f t="shared" si="2"/>
        <v>0</v>
      </c>
      <c r="F52" s="81" t="str">
        <f>VLOOKUP(B52,SCHEDULLE!B:L,11,0)</f>
        <v>MANHÃ</v>
      </c>
      <c r="G52" s="10" t="str">
        <f>UPPER(VLOOKUP(B52,SCHEDULLE!B:M,12,0))</f>
        <v>JESSICA ALESSANDRA LIMA MOURA</v>
      </c>
    </row>
    <row r="53" spans="1:7" x14ac:dyDescent="0.25">
      <c r="A53" s="26">
        <v>42403</v>
      </c>
      <c r="B53" s="45">
        <v>92136</v>
      </c>
      <c r="C53" s="15">
        <v>0.99736842105263157</v>
      </c>
      <c r="D53" s="82">
        <v>0.2638888888888889</v>
      </c>
      <c r="E53" s="81">
        <f t="shared" si="2"/>
        <v>0.26319444444444445</v>
      </c>
      <c r="F53" s="81" t="str">
        <f>VLOOKUP(B53,SCHEDULLE!B:L,11,0)</f>
        <v>MANHÃ</v>
      </c>
      <c r="G53" s="10" t="str">
        <f>UPPER(VLOOKUP(B53,SCHEDULLE!B:M,12,0))</f>
        <v>JHONATA DA SILVA DE OLIVEIRA</v>
      </c>
    </row>
    <row r="54" spans="1:7" x14ac:dyDescent="0.25">
      <c r="A54" s="26">
        <v>42403</v>
      </c>
      <c r="B54" s="45">
        <v>92044</v>
      </c>
      <c r="C54" s="15">
        <v>0.97894736842105268</v>
      </c>
      <c r="D54" s="82">
        <v>0.2638888888888889</v>
      </c>
      <c r="E54" s="81">
        <f t="shared" si="2"/>
        <v>0.25833333333333336</v>
      </c>
      <c r="F54" s="81" t="str">
        <f>VLOOKUP(B54,SCHEDULLE!B:L,11,0)</f>
        <v>MANHÃ</v>
      </c>
      <c r="G54" s="10" t="str">
        <f>UPPER(VLOOKUP(B54,SCHEDULLE!B:M,12,0))</f>
        <v>KARINA SILVA DINIZ</v>
      </c>
    </row>
    <row r="55" spans="1:7" x14ac:dyDescent="0.25">
      <c r="A55" s="26">
        <v>42403</v>
      </c>
      <c r="B55" s="45">
        <v>93346</v>
      </c>
      <c r="C55" s="15">
        <v>0.90526315789473688</v>
      </c>
      <c r="D55" s="82">
        <v>0.2638888888888889</v>
      </c>
      <c r="E55" s="81">
        <f t="shared" si="2"/>
        <v>0.2388888888888889</v>
      </c>
      <c r="F55" s="81" t="str">
        <f>VLOOKUP(B55,SCHEDULLE!B:L,11,0)</f>
        <v>TARDE</v>
      </c>
      <c r="G55" s="10" t="str">
        <f>UPPER(VLOOKUP(B55,SCHEDULLE!B:M,12,0))</f>
        <v>KATIA SANTOS DA SILVA</v>
      </c>
    </row>
    <row r="56" spans="1:7" x14ac:dyDescent="0.25">
      <c r="A56" s="26">
        <v>42403</v>
      </c>
      <c r="B56" s="45">
        <v>93528</v>
      </c>
      <c r="C56" s="15">
        <v>0.95</v>
      </c>
      <c r="D56" s="82">
        <v>0.2638888888888889</v>
      </c>
      <c r="E56" s="81">
        <f t="shared" si="2"/>
        <v>0.25069444444444444</v>
      </c>
      <c r="F56" s="81" t="str">
        <f>VLOOKUP(B56,SCHEDULLE!B:L,11,0)</f>
        <v>TARDE</v>
      </c>
      <c r="G56" s="10" t="str">
        <f>UPPER(VLOOKUP(B56,SCHEDULLE!B:M,12,0))</f>
        <v>KEVIN DUARTE LEMOS DOS SANTOS</v>
      </c>
    </row>
    <row r="57" spans="1:7" x14ac:dyDescent="0.25">
      <c r="A57" s="26">
        <v>42403</v>
      </c>
      <c r="B57" s="45">
        <v>95049</v>
      </c>
      <c r="C57" s="15">
        <v>0.99210526315789471</v>
      </c>
      <c r="D57" s="82">
        <v>0.2638888888888889</v>
      </c>
      <c r="E57" s="81">
        <f t="shared" si="2"/>
        <v>0.26180555555555557</v>
      </c>
      <c r="F57" s="81" t="str">
        <f>VLOOKUP(B57,SCHEDULLE!B:L,11,0)</f>
        <v>TARDE</v>
      </c>
      <c r="G57" s="10" t="str">
        <f>UPPER(VLOOKUP(B57,SCHEDULLE!B:M,12,0))</f>
        <v>LARISSA BRITO DE LIMA</v>
      </c>
    </row>
    <row r="58" spans="1:7" x14ac:dyDescent="0.25">
      <c r="A58" s="26">
        <v>42403</v>
      </c>
      <c r="B58" s="45">
        <v>92214</v>
      </c>
      <c r="C58" s="15">
        <v>1</v>
      </c>
      <c r="D58" s="82">
        <v>0.2638888888888889</v>
      </c>
      <c r="E58" s="81">
        <f t="shared" si="2"/>
        <v>0.2638888888888889</v>
      </c>
      <c r="F58" s="81" t="str">
        <f>VLOOKUP(B58,SCHEDULLE!B:L,11,0)</f>
        <v>MANHÃ</v>
      </c>
      <c r="G58" s="10" t="str">
        <f>UPPER(VLOOKUP(B58,SCHEDULLE!B:M,12,0))</f>
        <v>RONNIE LIBANIO DE SÁ</v>
      </c>
    </row>
    <row r="59" spans="1:7" x14ac:dyDescent="0.25">
      <c r="A59" s="26">
        <v>42403</v>
      </c>
      <c r="B59" s="45">
        <v>92031</v>
      </c>
      <c r="C59" s="15">
        <v>0.96578947368421053</v>
      </c>
      <c r="D59" s="82">
        <v>0.2638888888888889</v>
      </c>
      <c r="E59" s="81">
        <f t="shared" si="2"/>
        <v>0.25486111111111109</v>
      </c>
      <c r="F59" s="81" t="str">
        <f>VLOOKUP(B59,SCHEDULLE!B:L,11,0)</f>
        <v>TARDE</v>
      </c>
      <c r="G59" s="10" t="str">
        <f>UPPER(VLOOKUP(B59,SCHEDULLE!B:M,12,0))</f>
        <v>RUTH RAMOS COSTA</v>
      </c>
    </row>
    <row r="60" spans="1:7" x14ac:dyDescent="0.25">
      <c r="A60" s="26">
        <v>42403</v>
      </c>
      <c r="B60" s="45">
        <v>92030</v>
      </c>
      <c r="C60" s="15">
        <v>0.98947368421052628</v>
      </c>
      <c r="D60" s="82">
        <v>0.2638888888888889</v>
      </c>
      <c r="E60" s="81">
        <f t="shared" si="2"/>
        <v>0.26111111111111113</v>
      </c>
      <c r="F60" s="81" t="str">
        <f>VLOOKUP(B60,SCHEDULLE!B:L,11,0)</f>
        <v>TARDE</v>
      </c>
      <c r="G60" s="10" t="str">
        <f>UPPER(VLOOKUP(B60,SCHEDULLE!B:M,12,0))</f>
        <v>STEPHANIE INACIO ALVES</v>
      </c>
    </row>
    <row r="61" spans="1:7" x14ac:dyDescent="0.25">
      <c r="A61" s="26">
        <v>42403</v>
      </c>
      <c r="B61" s="45">
        <v>92217</v>
      </c>
      <c r="C61" s="15">
        <v>0.96052631578947367</v>
      </c>
      <c r="D61" s="82">
        <v>0.2638888888888889</v>
      </c>
      <c r="E61" s="81">
        <f t="shared" si="2"/>
        <v>0.25347222222222221</v>
      </c>
      <c r="F61" s="81" t="str">
        <f>VLOOKUP(B61,SCHEDULLE!B:L,11,0)</f>
        <v>TARDE</v>
      </c>
      <c r="G61" s="10" t="str">
        <f>UPPER(VLOOKUP(B61,SCHEDULLE!B:M,12,0))</f>
        <v>THAIS CRISTINE QUAGUIO VIEIRA</v>
      </c>
    </row>
    <row r="62" spans="1:7" x14ac:dyDescent="0.25">
      <c r="A62" s="26">
        <v>42403</v>
      </c>
      <c r="B62" s="45">
        <v>92092</v>
      </c>
      <c r="C62" s="15">
        <v>0.99473684210526314</v>
      </c>
      <c r="D62" s="82">
        <v>0.2638888888888889</v>
      </c>
      <c r="E62" s="81">
        <f t="shared" si="2"/>
        <v>0.26250000000000001</v>
      </c>
      <c r="F62" s="81" t="str">
        <f>VLOOKUP(B62,SCHEDULLE!B:L,11,0)</f>
        <v>MANHÃ</v>
      </c>
      <c r="G62" s="10" t="str">
        <f>UPPER(VLOOKUP(B62,SCHEDULLE!B:M,12,0))</f>
        <v>THAUANI DE LIMA SOUZA</v>
      </c>
    </row>
    <row r="63" spans="1:7" x14ac:dyDescent="0.25">
      <c r="A63" s="26">
        <v>42404</v>
      </c>
      <c r="B63" s="45">
        <v>95061</v>
      </c>
      <c r="C63" s="15">
        <v>0.91842105263157892</v>
      </c>
      <c r="D63" s="82">
        <v>0.2638888888888889</v>
      </c>
      <c r="E63" s="81">
        <f t="shared" ref="E63:E82" si="3">D63*C63</f>
        <v>0.24236111111111111</v>
      </c>
      <c r="F63" s="81" t="str">
        <f>VLOOKUP(B63,SCHEDULLE!B:L,11,0)</f>
        <v>TARDE</v>
      </c>
      <c r="G63" s="10" t="str">
        <f>UPPER(VLOOKUP(B63,SCHEDULLE!B:M,12,0))</f>
        <v>AMANDA SILVA DE OLIVEIRA</v>
      </c>
    </row>
    <row r="64" spans="1:7" x14ac:dyDescent="0.25">
      <c r="A64" s="26">
        <v>42404</v>
      </c>
      <c r="B64" s="45">
        <v>92137</v>
      </c>
      <c r="C64" s="15">
        <v>0.92894736842105263</v>
      </c>
      <c r="D64" s="82">
        <v>0.2638888888888889</v>
      </c>
      <c r="E64" s="81">
        <f t="shared" si="3"/>
        <v>0.24513888888888891</v>
      </c>
      <c r="F64" s="81" t="str">
        <f>VLOOKUP(B64,SCHEDULLE!B:L,11,0)</f>
        <v>MANHÃ</v>
      </c>
      <c r="G64" s="10" t="str">
        <f>UPPER(VLOOKUP(B64,SCHEDULLE!B:M,12,0))</f>
        <v>ANA CELIA MARIANO RODRIGUES</v>
      </c>
    </row>
    <row r="65" spans="1:7" x14ac:dyDescent="0.25">
      <c r="A65" s="26">
        <v>42404</v>
      </c>
      <c r="B65" s="45">
        <v>95005</v>
      </c>
      <c r="C65" s="15">
        <v>0.94736842105263153</v>
      </c>
      <c r="D65" s="82">
        <v>0.2638888888888889</v>
      </c>
      <c r="E65" s="81">
        <f t="shared" si="3"/>
        <v>0.25</v>
      </c>
      <c r="F65" s="81" t="str">
        <f>VLOOKUP(B65,SCHEDULLE!B:L,11,0)</f>
        <v>TARDE</v>
      </c>
      <c r="G65" s="10" t="str">
        <f>UPPER(VLOOKUP(B65,SCHEDULLE!B:M,12,0))</f>
        <v>CLAUDIO CUENCA DIAS JUNIOR</v>
      </c>
    </row>
    <row r="66" spans="1:7" x14ac:dyDescent="0.25">
      <c r="A66" s="26">
        <v>42404</v>
      </c>
      <c r="B66" s="45">
        <v>92120</v>
      </c>
      <c r="C66" s="15">
        <v>0.86052631578947369</v>
      </c>
      <c r="D66" s="82">
        <v>0.2638888888888889</v>
      </c>
      <c r="E66" s="81">
        <f t="shared" si="3"/>
        <v>0.22708333333333333</v>
      </c>
      <c r="F66" s="81" t="str">
        <f>VLOOKUP(B66,SCHEDULLE!B:L,11,0)</f>
        <v>MANHÃ</v>
      </c>
      <c r="G66" s="10" t="str">
        <f>UPPER(VLOOKUP(B66,SCHEDULLE!B:M,12,0))</f>
        <v>DAIANY APARECIDA BEBIANO COSTA</v>
      </c>
    </row>
    <row r="67" spans="1:7" x14ac:dyDescent="0.25">
      <c r="A67" s="26">
        <v>42404</v>
      </c>
      <c r="B67" s="45">
        <v>95173</v>
      </c>
      <c r="C67" s="15">
        <v>0.68421052631578949</v>
      </c>
      <c r="D67" s="82">
        <v>0.2638888888888889</v>
      </c>
      <c r="E67" s="81">
        <f t="shared" si="3"/>
        <v>0.18055555555555555</v>
      </c>
      <c r="F67" s="81" t="str">
        <f>VLOOKUP(B67,SCHEDULLE!B:L,11,0)</f>
        <v>MANHÃ</v>
      </c>
      <c r="G67" s="10" t="str">
        <f>UPPER(VLOOKUP(B67,SCHEDULLE!B:M,12,0))</f>
        <v>DEBORA CRISTINA BATISTA OLIVEIRA</v>
      </c>
    </row>
    <row r="68" spans="1:7" x14ac:dyDescent="0.25">
      <c r="A68" s="26">
        <v>42404</v>
      </c>
      <c r="B68" s="45">
        <v>92055</v>
      </c>
      <c r="C68" s="15">
        <v>0.96578947368421053</v>
      </c>
      <c r="D68" s="82">
        <v>0.2638888888888889</v>
      </c>
      <c r="E68" s="81">
        <f t="shared" si="3"/>
        <v>0.25486111111111109</v>
      </c>
      <c r="F68" s="81" t="str">
        <f>VLOOKUP(B68,SCHEDULLE!B:L,11,0)</f>
        <v>MANHÃ</v>
      </c>
      <c r="G68" s="10" t="str">
        <f>UPPER(VLOOKUP(B68,SCHEDULLE!B:M,12,0))</f>
        <v>DEISE OLIVEIRA SANTOS</v>
      </c>
    </row>
    <row r="69" spans="1:7" x14ac:dyDescent="0.25">
      <c r="A69" s="26">
        <v>42404</v>
      </c>
      <c r="B69" s="45">
        <v>92065</v>
      </c>
      <c r="C69" s="15">
        <v>0.85</v>
      </c>
      <c r="D69" s="82">
        <v>0.2638888888888889</v>
      </c>
      <c r="E69" s="81">
        <f t="shared" si="3"/>
        <v>0.22430555555555556</v>
      </c>
      <c r="F69" s="81" t="str">
        <f>VLOOKUP(B69,SCHEDULLE!B:L,11,0)</f>
        <v>TARDE</v>
      </c>
      <c r="G69" s="10" t="str">
        <f>UPPER(VLOOKUP(B69,SCHEDULLE!B:M,12,0))</f>
        <v>DINAELLE DE MELO COELHO SOUSA</v>
      </c>
    </row>
    <row r="70" spans="1:7" x14ac:dyDescent="0.25">
      <c r="A70" s="26">
        <v>42404</v>
      </c>
      <c r="B70" s="45">
        <v>92125</v>
      </c>
      <c r="C70" s="15">
        <v>0.78421052631578947</v>
      </c>
      <c r="D70" s="82">
        <v>0.2638888888888889</v>
      </c>
      <c r="E70" s="81">
        <f t="shared" si="3"/>
        <v>0.20694444444444446</v>
      </c>
      <c r="F70" s="81" t="str">
        <f>VLOOKUP(B70,SCHEDULLE!B:L,11,0)</f>
        <v>MANHÃ</v>
      </c>
      <c r="G70" s="10" t="str">
        <f>UPPER(VLOOKUP(B70,SCHEDULLE!B:M,12,0))</f>
        <v>EVERTON DE MOURA SOUTELO</v>
      </c>
    </row>
    <row r="71" spans="1:7" x14ac:dyDescent="0.25">
      <c r="A71" s="26">
        <v>42404</v>
      </c>
      <c r="B71" s="45">
        <v>92200</v>
      </c>
      <c r="C71" s="15">
        <v>0.94210526315789478</v>
      </c>
      <c r="D71" s="82">
        <v>0.2638888888888889</v>
      </c>
      <c r="E71" s="81">
        <f t="shared" si="3"/>
        <v>0.24861111111111112</v>
      </c>
      <c r="F71" s="81" t="str">
        <f>VLOOKUP(B71,SCHEDULLE!B:L,11,0)</f>
        <v>TARDE</v>
      </c>
      <c r="G71" s="10" t="str">
        <f>UPPER(VLOOKUP(B71,SCHEDULLE!B:M,12,0))</f>
        <v>JEAN CARLOS SILVA BOSCO</v>
      </c>
    </row>
    <row r="72" spans="1:7" x14ac:dyDescent="0.25">
      <c r="A72" s="26">
        <v>42404</v>
      </c>
      <c r="B72" s="45">
        <v>93247</v>
      </c>
      <c r="C72" s="15">
        <v>0</v>
      </c>
      <c r="D72" s="82">
        <v>0.2638888888888889</v>
      </c>
      <c r="E72" s="81">
        <f t="shared" si="3"/>
        <v>0</v>
      </c>
      <c r="F72" s="81" t="str">
        <f>VLOOKUP(B72,SCHEDULLE!B:L,11,0)</f>
        <v>MANHÃ</v>
      </c>
      <c r="G72" s="10" t="str">
        <f>UPPER(VLOOKUP(B72,SCHEDULLE!B:M,12,0))</f>
        <v>JESSICA ALESSANDRA LIMA MOURA</v>
      </c>
    </row>
    <row r="73" spans="1:7" x14ac:dyDescent="0.25">
      <c r="A73" s="26">
        <v>42404</v>
      </c>
      <c r="B73" s="45">
        <v>92136</v>
      </c>
      <c r="C73" s="15">
        <v>0.82894736842105265</v>
      </c>
      <c r="D73" s="82">
        <v>0.2638888888888889</v>
      </c>
      <c r="E73" s="81">
        <f t="shared" si="3"/>
        <v>0.21875</v>
      </c>
      <c r="F73" s="81" t="str">
        <f>VLOOKUP(B73,SCHEDULLE!B:L,11,0)</f>
        <v>MANHÃ</v>
      </c>
      <c r="G73" s="10" t="str">
        <f>UPPER(VLOOKUP(B73,SCHEDULLE!B:M,12,0))</f>
        <v>JHONATA DA SILVA DE OLIVEIRA</v>
      </c>
    </row>
    <row r="74" spans="1:7" x14ac:dyDescent="0.25">
      <c r="A74" s="26">
        <v>42404</v>
      </c>
      <c r="B74" s="45">
        <v>92044</v>
      </c>
      <c r="C74" s="15">
        <v>0.98947368421052628</v>
      </c>
      <c r="D74" s="82">
        <v>0.2638888888888889</v>
      </c>
      <c r="E74" s="81">
        <f t="shared" si="3"/>
        <v>0.26111111111111113</v>
      </c>
      <c r="F74" s="81" t="str">
        <f>VLOOKUP(B74,SCHEDULLE!B:L,11,0)</f>
        <v>MANHÃ</v>
      </c>
      <c r="G74" s="10" t="str">
        <f>UPPER(VLOOKUP(B74,SCHEDULLE!B:M,12,0))</f>
        <v>KARINA SILVA DINIZ</v>
      </c>
    </row>
    <row r="75" spans="1:7" x14ac:dyDescent="0.25">
      <c r="A75" s="26">
        <v>42404</v>
      </c>
      <c r="B75" s="45">
        <v>93346</v>
      </c>
      <c r="C75" s="15">
        <v>0.93421052631578949</v>
      </c>
      <c r="D75" s="82">
        <v>0.2638888888888889</v>
      </c>
      <c r="E75" s="81">
        <f t="shared" si="3"/>
        <v>0.24652777777777779</v>
      </c>
      <c r="F75" s="81" t="str">
        <f>VLOOKUP(B75,SCHEDULLE!B:L,11,0)</f>
        <v>TARDE</v>
      </c>
      <c r="G75" s="10" t="str">
        <f>UPPER(VLOOKUP(B75,SCHEDULLE!B:M,12,0))</f>
        <v>KATIA SANTOS DA SILVA</v>
      </c>
    </row>
    <row r="76" spans="1:7" x14ac:dyDescent="0.25">
      <c r="A76" s="26">
        <v>42404</v>
      </c>
      <c r="B76" s="45">
        <v>93528</v>
      </c>
      <c r="C76" s="15">
        <v>0.94736842105263153</v>
      </c>
      <c r="D76" s="82">
        <v>0.2638888888888889</v>
      </c>
      <c r="E76" s="81">
        <f t="shared" si="3"/>
        <v>0.25</v>
      </c>
      <c r="F76" s="81" t="str">
        <f>VLOOKUP(B76,SCHEDULLE!B:L,11,0)</f>
        <v>TARDE</v>
      </c>
      <c r="G76" s="10" t="str">
        <f>UPPER(VLOOKUP(B76,SCHEDULLE!B:M,12,0))</f>
        <v>KEVIN DUARTE LEMOS DOS SANTOS</v>
      </c>
    </row>
    <row r="77" spans="1:7" x14ac:dyDescent="0.25">
      <c r="A77" s="26">
        <v>42404</v>
      </c>
      <c r="B77" s="45">
        <v>95049</v>
      </c>
      <c r="C77" s="15">
        <v>0.94210526315789478</v>
      </c>
      <c r="D77" s="82">
        <v>0.2638888888888889</v>
      </c>
      <c r="E77" s="81">
        <f t="shared" si="3"/>
        <v>0.24861111111111112</v>
      </c>
      <c r="F77" s="81" t="str">
        <f>VLOOKUP(B77,SCHEDULLE!B:L,11,0)</f>
        <v>TARDE</v>
      </c>
      <c r="G77" s="10" t="str">
        <f>UPPER(VLOOKUP(B77,SCHEDULLE!B:M,12,0))</f>
        <v>LARISSA BRITO DE LIMA</v>
      </c>
    </row>
    <row r="78" spans="1:7" x14ac:dyDescent="0.25">
      <c r="A78" s="26">
        <v>42404</v>
      </c>
      <c r="B78" s="45">
        <v>92214</v>
      </c>
      <c r="C78" s="15">
        <v>0.83684210526315794</v>
      </c>
      <c r="D78" s="82">
        <v>0.2638888888888889</v>
      </c>
      <c r="E78" s="81">
        <f t="shared" si="3"/>
        <v>0.22083333333333335</v>
      </c>
      <c r="F78" s="81" t="str">
        <f>VLOOKUP(B78,SCHEDULLE!B:L,11,0)</f>
        <v>MANHÃ</v>
      </c>
      <c r="G78" s="10" t="str">
        <f>UPPER(VLOOKUP(B78,SCHEDULLE!B:M,12,0))</f>
        <v>RONNIE LIBANIO DE SÁ</v>
      </c>
    </row>
    <row r="79" spans="1:7" x14ac:dyDescent="0.25">
      <c r="A79" s="26">
        <v>42404</v>
      </c>
      <c r="B79" s="45">
        <v>92031</v>
      </c>
      <c r="C79" s="15">
        <v>0.93947368421052635</v>
      </c>
      <c r="D79" s="82">
        <v>0.2638888888888889</v>
      </c>
      <c r="E79" s="81">
        <f t="shared" si="3"/>
        <v>0.24791666666666667</v>
      </c>
      <c r="F79" s="81" t="str">
        <f>VLOOKUP(B79,SCHEDULLE!B:L,11,0)</f>
        <v>TARDE</v>
      </c>
      <c r="G79" s="10" t="str">
        <f>UPPER(VLOOKUP(B79,SCHEDULLE!B:M,12,0))</f>
        <v>RUTH RAMOS COSTA</v>
      </c>
    </row>
    <row r="80" spans="1:7" x14ac:dyDescent="0.25">
      <c r="A80" s="26">
        <v>42404</v>
      </c>
      <c r="B80" s="45">
        <v>92030</v>
      </c>
      <c r="C80" s="15">
        <v>0.93421052631578949</v>
      </c>
      <c r="D80" s="82">
        <v>0.2638888888888889</v>
      </c>
      <c r="E80" s="81">
        <f t="shared" si="3"/>
        <v>0.24652777777777779</v>
      </c>
      <c r="F80" s="81" t="str">
        <f>VLOOKUP(B80,SCHEDULLE!B:L,11,0)</f>
        <v>TARDE</v>
      </c>
      <c r="G80" s="10" t="str">
        <f>UPPER(VLOOKUP(B80,SCHEDULLE!B:M,12,0))</f>
        <v>STEPHANIE INACIO ALVES</v>
      </c>
    </row>
    <row r="81" spans="1:7" x14ac:dyDescent="0.25">
      <c r="A81" s="26">
        <v>42404</v>
      </c>
      <c r="B81" s="45">
        <v>92217</v>
      </c>
      <c r="C81" s="15">
        <v>0.5</v>
      </c>
      <c r="D81" s="82">
        <v>0.2638888888888889</v>
      </c>
      <c r="E81" s="81">
        <f t="shared" si="3"/>
        <v>0.13194444444444445</v>
      </c>
      <c r="F81" s="81" t="str">
        <f>VLOOKUP(B81,SCHEDULLE!B:L,11,0)</f>
        <v>TARDE</v>
      </c>
      <c r="G81" s="10" t="str">
        <f>UPPER(VLOOKUP(B81,SCHEDULLE!B:M,12,0))</f>
        <v>THAIS CRISTINE QUAGUIO VIEIRA</v>
      </c>
    </row>
    <row r="82" spans="1:7" x14ac:dyDescent="0.25">
      <c r="A82" s="26">
        <v>42404</v>
      </c>
      <c r="B82" s="45">
        <v>92092</v>
      </c>
      <c r="C82" s="15">
        <v>0.70789473684210524</v>
      </c>
      <c r="D82" s="82">
        <v>0.2638888888888889</v>
      </c>
      <c r="E82" s="81">
        <f t="shared" si="3"/>
        <v>0.18680555555555556</v>
      </c>
      <c r="F82" s="81" t="str">
        <f>VLOOKUP(B82,SCHEDULLE!B:L,11,0)</f>
        <v>MANHÃ</v>
      </c>
      <c r="G82" s="10" t="str">
        <f>UPPER(VLOOKUP(B82,SCHEDULLE!B:M,12,0))</f>
        <v>THAUANI DE LIMA SOUZA</v>
      </c>
    </row>
    <row r="83" spans="1:7" x14ac:dyDescent="0.25">
      <c r="A83" s="26">
        <v>42405</v>
      </c>
      <c r="B83" s="45">
        <v>95061</v>
      </c>
      <c r="C83" s="15">
        <v>0.94473684210526321</v>
      </c>
      <c r="D83" s="82">
        <v>0.2638888888888889</v>
      </c>
      <c r="E83" s="81">
        <f t="shared" ref="E83:E122" si="4">D83*C83</f>
        <v>0.24930555555555559</v>
      </c>
      <c r="F83" s="81" t="str">
        <f>VLOOKUP(B83,SCHEDULLE!B:L,11,0)</f>
        <v>TARDE</v>
      </c>
      <c r="G83" s="10" t="str">
        <f>UPPER(VLOOKUP(B83,SCHEDULLE!B:M,12,0))</f>
        <v>AMANDA SILVA DE OLIVEIRA</v>
      </c>
    </row>
    <row r="84" spans="1:7" x14ac:dyDescent="0.25">
      <c r="A84" s="26">
        <v>42405</v>
      </c>
      <c r="B84" s="45">
        <v>92137</v>
      </c>
      <c r="C84" s="15">
        <v>0.76842105263157889</v>
      </c>
      <c r="D84" s="82">
        <v>0.2638888888888889</v>
      </c>
      <c r="E84" s="81">
        <f t="shared" si="4"/>
        <v>0.20277777777777778</v>
      </c>
      <c r="F84" s="81" t="str">
        <f>VLOOKUP(B84,SCHEDULLE!B:L,11,0)</f>
        <v>MANHÃ</v>
      </c>
      <c r="G84" s="10" t="str">
        <f>UPPER(VLOOKUP(B84,SCHEDULLE!B:M,12,0))</f>
        <v>ANA CELIA MARIANO RODRIGUES</v>
      </c>
    </row>
    <row r="85" spans="1:7" x14ac:dyDescent="0.25">
      <c r="A85" s="26">
        <v>42405</v>
      </c>
      <c r="B85" s="45">
        <v>95005</v>
      </c>
      <c r="C85" s="15">
        <v>0</v>
      </c>
      <c r="D85" s="82">
        <v>0.2638888888888889</v>
      </c>
      <c r="E85" s="81">
        <f t="shared" si="4"/>
        <v>0</v>
      </c>
      <c r="F85" s="81" t="str">
        <f>VLOOKUP(B85,SCHEDULLE!B:L,11,0)</f>
        <v>TARDE</v>
      </c>
      <c r="G85" s="10" t="str">
        <f>UPPER(VLOOKUP(B85,SCHEDULLE!B:M,12,0))</f>
        <v>CLAUDIO CUENCA DIAS JUNIOR</v>
      </c>
    </row>
    <row r="86" spans="1:7" x14ac:dyDescent="0.25">
      <c r="A86" s="26">
        <v>42405</v>
      </c>
      <c r="B86" s="45">
        <v>92120</v>
      </c>
      <c r="C86" s="15">
        <v>0.8236842105263158</v>
      </c>
      <c r="D86" s="82">
        <v>0.2638888888888889</v>
      </c>
      <c r="E86" s="81">
        <f t="shared" si="4"/>
        <v>0.21736111111111112</v>
      </c>
      <c r="F86" s="81" t="str">
        <f>VLOOKUP(B86,SCHEDULLE!B:L,11,0)</f>
        <v>MANHÃ</v>
      </c>
      <c r="G86" s="10" t="str">
        <f>UPPER(VLOOKUP(B86,SCHEDULLE!B:M,12,0))</f>
        <v>DAIANY APARECIDA BEBIANO COSTA</v>
      </c>
    </row>
    <row r="87" spans="1:7" x14ac:dyDescent="0.25">
      <c r="A87" s="26">
        <v>42405</v>
      </c>
      <c r="B87" s="45">
        <v>95173</v>
      </c>
      <c r="C87" s="15">
        <v>0.86315789473684212</v>
      </c>
      <c r="D87" s="82">
        <v>0.2638888888888889</v>
      </c>
      <c r="E87" s="81">
        <f t="shared" si="4"/>
        <v>0.2277777777777778</v>
      </c>
      <c r="F87" s="81" t="str">
        <f>VLOOKUP(B87,SCHEDULLE!B:L,11,0)</f>
        <v>MANHÃ</v>
      </c>
      <c r="G87" s="10" t="str">
        <f>UPPER(VLOOKUP(B87,SCHEDULLE!B:M,12,0))</f>
        <v>DEBORA CRISTINA BATISTA OLIVEIRA</v>
      </c>
    </row>
    <row r="88" spans="1:7" x14ac:dyDescent="0.25">
      <c r="A88" s="26">
        <v>42405</v>
      </c>
      <c r="B88" s="45">
        <v>92055</v>
      </c>
      <c r="C88" s="15">
        <v>0.99736842105263157</v>
      </c>
      <c r="D88" s="82">
        <v>0.2638888888888889</v>
      </c>
      <c r="E88" s="81">
        <f t="shared" si="4"/>
        <v>0.26319444444444445</v>
      </c>
      <c r="F88" s="81" t="str">
        <f>VLOOKUP(B88,SCHEDULLE!B:L,11,0)</f>
        <v>MANHÃ</v>
      </c>
      <c r="G88" s="10" t="str">
        <f>UPPER(VLOOKUP(B88,SCHEDULLE!B:M,12,0))</f>
        <v>DEISE OLIVEIRA SANTOS</v>
      </c>
    </row>
    <row r="89" spans="1:7" x14ac:dyDescent="0.25">
      <c r="A89" s="26">
        <v>42405</v>
      </c>
      <c r="B89" s="45">
        <v>92065</v>
      </c>
      <c r="C89" s="15">
        <v>0.91842105263157892</v>
      </c>
      <c r="D89" s="82">
        <v>0.2638888888888889</v>
      </c>
      <c r="E89" s="81">
        <f t="shared" si="4"/>
        <v>0.24236111111111111</v>
      </c>
      <c r="F89" s="81" t="str">
        <f>VLOOKUP(B89,SCHEDULLE!B:L,11,0)</f>
        <v>TARDE</v>
      </c>
      <c r="G89" s="10" t="str">
        <f>UPPER(VLOOKUP(B89,SCHEDULLE!B:M,12,0))</f>
        <v>DINAELLE DE MELO COELHO SOUSA</v>
      </c>
    </row>
    <row r="90" spans="1:7" x14ac:dyDescent="0.25">
      <c r="A90" s="26">
        <v>42405</v>
      </c>
      <c r="B90" s="45">
        <v>92125</v>
      </c>
      <c r="C90" s="15">
        <v>0.94473684210526321</v>
      </c>
      <c r="D90" s="82">
        <v>0.2638888888888889</v>
      </c>
      <c r="E90" s="81">
        <f t="shared" si="4"/>
        <v>0.24930555555555559</v>
      </c>
      <c r="F90" s="81" t="str">
        <f>VLOOKUP(B90,SCHEDULLE!B:L,11,0)</f>
        <v>MANHÃ</v>
      </c>
      <c r="G90" s="10" t="str">
        <f>UPPER(VLOOKUP(B90,SCHEDULLE!B:M,12,0))</f>
        <v>EVERTON DE MOURA SOUTELO</v>
      </c>
    </row>
    <row r="91" spans="1:7" x14ac:dyDescent="0.25">
      <c r="A91" s="26">
        <v>42405</v>
      </c>
      <c r="B91" s="45">
        <v>92200</v>
      </c>
      <c r="C91" s="15">
        <v>0.94736842105263153</v>
      </c>
      <c r="D91" s="82">
        <v>0.2638888888888889</v>
      </c>
      <c r="E91" s="81">
        <f t="shared" si="4"/>
        <v>0.25</v>
      </c>
      <c r="F91" s="81" t="str">
        <f>VLOOKUP(B91,SCHEDULLE!B:L,11,0)</f>
        <v>TARDE</v>
      </c>
      <c r="G91" s="10" t="str">
        <f>UPPER(VLOOKUP(B91,SCHEDULLE!B:M,12,0))</f>
        <v>JEAN CARLOS SILVA BOSCO</v>
      </c>
    </row>
    <row r="92" spans="1:7" x14ac:dyDescent="0.25">
      <c r="A92" s="26">
        <v>42405</v>
      </c>
      <c r="B92" s="45">
        <v>93247</v>
      </c>
      <c r="C92" s="15">
        <v>0</v>
      </c>
      <c r="D92" s="82">
        <v>0.2638888888888889</v>
      </c>
      <c r="E92" s="81">
        <f t="shared" si="4"/>
        <v>0</v>
      </c>
      <c r="F92" s="81" t="str">
        <f>VLOOKUP(B92,SCHEDULLE!B:L,11,0)</f>
        <v>MANHÃ</v>
      </c>
      <c r="G92" s="10" t="str">
        <f>UPPER(VLOOKUP(B92,SCHEDULLE!B:M,12,0))</f>
        <v>JESSICA ALESSANDRA LIMA MOURA</v>
      </c>
    </row>
    <row r="93" spans="1:7" x14ac:dyDescent="0.25">
      <c r="A93" s="26">
        <v>42405</v>
      </c>
      <c r="B93" s="45">
        <v>92136</v>
      </c>
      <c r="C93" s="15">
        <v>0.98947368421052628</v>
      </c>
      <c r="D93" s="82">
        <v>0.2638888888888889</v>
      </c>
      <c r="E93" s="81">
        <f t="shared" si="4"/>
        <v>0.26111111111111113</v>
      </c>
      <c r="F93" s="81" t="str">
        <f>VLOOKUP(B93,SCHEDULLE!B:L,11,0)</f>
        <v>MANHÃ</v>
      </c>
      <c r="G93" s="10" t="str">
        <f>UPPER(VLOOKUP(B93,SCHEDULLE!B:M,12,0))</f>
        <v>JHONATA DA SILVA DE OLIVEIRA</v>
      </c>
    </row>
    <row r="94" spans="1:7" x14ac:dyDescent="0.25">
      <c r="A94" s="26">
        <v>42405</v>
      </c>
      <c r="B94" s="45">
        <v>92044</v>
      </c>
      <c r="C94" s="15">
        <v>0.98684210526315785</v>
      </c>
      <c r="D94" s="82">
        <v>0.2638888888888889</v>
      </c>
      <c r="E94" s="81">
        <f t="shared" si="4"/>
        <v>0.26041666666666669</v>
      </c>
      <c r="F94" s="81" t="str">
        <f>VLOOKUP(B94,SCHEDULLE!B:L,11,0)</f>
        <v>MANHÃ</v>
      </c>
      <c r="G94" s="10" t="str">
        <f>UPPER(VLOOKUP(B94,SCHEDULLE!B:M,12,0))</f>
        <v>KARINA SILVA DINIZ</v>
      </c>
    </row>
    <row r="95" spans="1:7" x14ac:dyDescent="0.25">
      <c r="A95" s="26">
        <v>42405</v>
      </c>
      <c r="B95" s="45">
        <v>93346</v>
      </c>
      <c r="C95" s="15">
        <v>0.97368421052631582</v>
      </c>
      <c r="D95" s="82">
        <v>0.2638888888888889</v>
      </c>
      <c r="E95" s="81">
        <f t="shared" si="4"/>
        <v>0.25694444444444448</v>
      </c>
      <c r="F95" s="81" t="str">
        <f>VLOOKUP(B95,SCHEDULLE!B:L,11,0)</f>
        <v>TARDE</v>
      </c>
      <c r="G95" s="10" t="str">
        <f>UPPER(VLOOKUP(B95,SCHEDULLE!B:M,12,0))</f>
        <v>KATIA SANTOS DA SILVA</v>
      </c>
    </row>
    <row r="96" spans="1:7" x14ac:dyDescent="0.25">
      <c r="A96" s="26">
        <v>42405</v>
      </c>
      <c r="B96" s="45">
        <v>93528</v>
      </c>
      <c r="C96" s="15">
        <v>0.86315789473684212</v>
      </c>
      <c r="D96" s="82">
        <v>0.2638888888888889</v>
      </c>
      <c r="E96" s="81">
        <f t="shared" si="4"/>
        <v>0.2277777777777778</v>
      </c>
      <c r="F96" s="81" t="str">
        <f>VLOOKUP(B96,SCHEDULLE!B:L,11,0)</f>
        <v>TARDE</v>
      </c>
      <c r="G96" s="10" t="str">
        <f>UPPER(VLOOKUP(B96,SCHEDULLE!B:M,12,0))</f>
        <v>KEVIN DUARTE LEMOS DOS SANTOS</v>
      </c>
    </row>
    <row r="97" spans="1:7" x14ac:dyDescent="0.25">
      <c r="A97" s="26">
        <v>42405</v>
      </c>
      <c r="B97" s="45">
        <v>95049</v>
      </c>
      <c r="C97" s="15">
        <v>0.94473684210526321</v>
      </c>
      <c r="D97" s="82">
        <v>0.2638888888888889</v>
      </c>
      <c r="E97" s="81">
        <f t="shared" si="4"/>
        <v>0.24930555555555559</v>
      </c>
      <c r="F97" s="81" t="str">
        <f>VLOOKUP(B97,SCHEDULLE!B:L,11,0)</f>
        <v>TARDE</v>
      </c>
      <c r="G97" s="10" t="str">
        <f>UPPER(VLOOKUP(B97,SCHEDULLE!B:M,12,0))</f>
        <v>LARISSA BRITO DE LIMA</v>
      </c>
    </row>
    <row r="98" spans="1:7" x14ac:dyDescent="0.25">
      <c r="A98" s="26">
        <v>42405</v>
      </c>
      <c r="B98" s="45">
        <v>92214</v>
      </c>
      <c r="C98" s="15">
        <v>0.78421052631578947</v>
      </c>
      <c r="D98" s="82">
        <v>0.2638888888888889</v>
      </c>
      <c r="E98" s="81">
        <f t="shared" si="4"/>
        <v>0.20694444444444446</v>
      </c>
      <c r="F98" s="81" t="str">
        <f>VLOOKUP(B98,SCHEDULLE!B:L,11,0)</f>
        <v>MANHÃ</v>
      </c>
      <c r="G98" s="10" t="str">
        <f>UPPER(VLOOKUP(B98,SCHEDULLE!B:M,12,0))</f>
        <v>RONNIE LIBANIO DE SÁ</v>
      </c>
    </row>
    <row r="99" spans="1:7" x14ac:dyDescent="0.25">
      <c r="A99" s="26">
        <v>42405</v>
      </c>
      <c r="B99" s="45">
        <v>92031</v>
      </c>
      <c r="C99" s="15">
        <v>0.88157894736842102</v>
      </c>
      <c r="D99" s="82">
        <v>0.2638888888888889</v>
      </c>
      <c r="E99" s="81">
        <f t="shared" si="4"/>
        <v>0.2326388888888889</v>
      </c>
      <c r="F99" s="81" t="str">
        <f>VLOOKUP(B99,SCHEDULLE!B:L,11,0)</f>
        <v>TARDE</v>
      </c>
      <c r="G99" s="10" t="str">
        <f>UPPER(VLOOKUP(B99,SCHEDULLE!B:M,12,0))</f>
        <v>RUTH RAMOS COSTA</v>
      </c>
    </row>
    <row r="100" spans="1:7" x14ac:dyDescent="0.25">
      <c r="A100" s="26">
        <v>42405</v>
      </c>
      <c r="B100" s="45">
        <v>92030</v>
      </c>
      <c r="C100" s="15">
        <v>0.97368421052631582</v>
      </c>
      <c r="D100" s="82">
        <v>0.2638888888888889</v>
      </c>
      <c r="E100" s="81">
        <f t="shared" si="4"/>
        <v>0.25694444444444448</v>
      </c>
      <c r="F100" s="81" t="str">
        <f>VLOOKUP(B100,SCHEDULLE!B:L,11,0)</f>
        <v>TARDE</v>
      </c>
      <c r="G100" s="10" t="str">
        <f>UPPER(VLOOKUP(B100,SCHEDULLE!B:M,12,0))</f>
        <v>STEPHANIE INACIO ALVES</v>
      </c>
    </row>
    <row r="101" spans="1:7" x14ac:dyDescent="0.25">
      <c r="A101" s="26">
        <v>42405</v>
      </c>
      <c r="B101" s="45">
        <v>92217</v>
      </c>
      <c r="C101" s="15">
        <v>0.88157894736842102</v>
      </c>
      <c r="D101" s="82">
        <v>0.2638888888888889</v>
      </c>
      <c r="E101" s="81">
        <f t="shared" si="4"/>
        <v>0.2326388888888889</v>
      </c>
      <c r="F101" s="81" t="str">
        <f>VLOOKUP(B101,SCHEDULLE!B:L,11,0)</f>
        <v>TARDE</v>
      </c>
      <c r="G101" s="10" t="str">
        <f>UPPER(VLOOKUP(B101,SCHEDULLE!B:M,12,0))</f>
        <v>THAIS CRISTINE QUAGUIO VIEIRA</v>
      </c>
    </row>
    <row r="102" spans="1:7" x14ac:dyDescent="0.25">
      <c r="A102" s="26">
        <v>42405</v>
      </c>
      <c r="B102" s="45">
        <v>92092</v>
      </c>
      <c r="C102" s="15">
        <v>0.84210526315789469</v>
      </c>
      <c r="D102" s="82">
        <v>0.2638888888888889</v>
      </c>
      <c r="E102" s="81">
        <f t="shared" si="4"/>
        <v>0.22222222222222221</v>
      </c>
      <c r="F102" s="81" t="str">
        <f>VLOOKUP(B102,SCHEDULLE!B:L,11,0)</f>
        <v>MANHÃ</v>
      </c>
      <c r="G102" s="10" t="str">
        <f>UPPER(VLOOKUP(B102,SCHEDULLE!B:M,12,0))</f>
        <v>THAUANI DE LIMA SOUZA</v>
      </c>
    </row>
    <row r="103" spans="1:7" x14ac:dyDescent="0.25">
      <c r="A103" s="26">
        <v>42406</v>
      </c>
      <c r="B103" s="45">
        <v>95061</v>
      </c>
      <c r="C103" s="15">
        <v>1</v>
      </c>
      <c r="D103" s="82">
        <v>0.2638888888888889</v>
      </c>
      <c r="E103" s="81">
        <f t="shared" si="4"/>
        <v>0.2638888888888889</v>
      </c>
      <c r="F103" s="81" t="str">
        <f>VLOOKUP(B103,SCHEDULLE!B:L,11,0)</f>
        <v>TARDE</v>
      </c>
      <c r="G103" s="10" t="str">
        <f>UPPER(VLOOKUP(B103,SCHEDULLE!B:M,12,0))</f>
        <v>AMANDA SILVA DE OLIVEIRA</v>
      </c>
    </row>
    <row r="104" spans="1:7" x14ac:dyDescent="0.25">
      <c r="A104" s="26">
        <v>42406</v>
      </c>
      <c r="B104" s="45">
        <v>92137</v>
      </c>
      <c r="C104" s="15">
        <v>0.85263157894736841</v>
      </c>
      <c r="D104" s="82">
        <v>0.2638888888888889</v>
      </c>
      <c r="E104" s="81">
        <f t="shared" si="4"/>
        <v>0.22500000000000001</v>
      </c>
      <c r="F104" s="81" t="str">
        <f>VLOOKUP(B104,SCHEDULLE!B:L,11,0)</f>
        <v>MANHÃ</v>
      </c>
      <c r="G104" s="10" t="str">
        <f>UPPER(VLOOKUP(B104,SCHEDULLE!B:M,12,0))</f>
        <v>ANA CELIA MARIANO RODRIGUES</v>
      </c>
    </row>
    <row r="105" spans="1:7" x14ac:dyDescent="0.25">
      <c r="A105" s="26">
        <v>42406</v>
      </c>
      <c r="B105" s="45">
        <v>95005</v>
      </c>
      <c r="C105" s="15">
        <v>0.87631578947368416</v>
      </c>
      <c r="D105" s="82">
        <v>0.2638888888888889</v>
      </c>
      <c r="E105" s="81">
        <f t="shared" si="4"/>
        <v>0.23124999999999998</v>
      </c>
      <c r="F105" s="81" t="str">
        <f>VLOOKUP(B105,SCHEDULLE!B:L,11,0)</f>
        <v>TARDE</v>
      </c>
      <c r="G105" s="10" t="str">
        <f>UPPER(VLOOKUP(B105,SCHEDULLE!B:M,12,0))</f>
        <v>CLAUDIO CUENCA DIAS JUNIOR</v>
      </c>
    </row>
    <row r="106" spans="1:7" x14ac:dyDescent="0.25">
      <c r="A106" s="26">
        <v>42406</v>
      </c>
      <c r="B106" s="45">
        <v>92120</v>
      </c>
      <c r="C106" s="15">
        <v>1</v>
      </c>
      <c r="D106" s="82">
        <v>0.2638888888888889</v>
      </c>
      <c r="E106" s="81">
        <f t="shared" si="4"/>
        <v>0.2638888888888889</v>
      </c>
      <c r="F106" s="81" t="str">
        <f>VLOOKUP(B106,SCHEDULLE!B:L,11,0)</f>
        <v>MANHÃ</v>
      </c>
      <c r="G106" s="10" t="str">
        <f>UPPER(VLOOKUP(B106,SCHEDULLE!B:M,12,0))</f>
        <v>DAIANY APARECIDA BEBIANO COSTA</v>
      </c>
    </row>
    <row r="107" spans="1:7" x14ac:dyDescent="0.25">
      <c r="A107" s="26">
        <v>42406</v>
      </c>
      <c r="B107" s="45">
        <v>95173</v>
      </c>
      <c r="C107" s="15">
        <v>0.94473684210526321</v>
      </c>
      <c r="D107" s="82">
        <v>0.2638888888888889</v>
      </c>
      <c r="E107" s="81">
        <f t="shared" si="4"/>
        <v>0.24930555555555559</v>
      </c>
      <c r="F107" s="81" t="str">
        <f>VLOOKUP(B107,SCHEDULLE!B:L,11,0)</f>
        <v>MANHÃ</v>
      </c>
      <c r="G107" s="10" t="str">
        <f>UPPER(VLOOKUP(B107,SCHEDULLE!B:M,12,0))</f>
        <v>DEBORA CRISTINA BATISTA OLIVEIRA</v>
      </c>
    </row>
    <row r="108" spans="1:7" x14ac:dyDescent="0.25">
      <c r="A108" s="26">
        <v>42406</v>
      </c>
      <c r="B108" s="45">
        <v>92055</v>
      </c>
      <c r="C108" s="15">
        <v>0.99210526315789471</v>
      </c>
      <c r="D108" s="82">
        <v>0.2638888888888889</v>
      </c>
      <c r="E108" s="81">
        <f t="shared" si="4"/>
        <v>0.26180555555555557</v>
      </c>
      <c r="F108" s="81" t="str">
        <f>VLOOKUP(B108,SCHEDULLE!B:L,11,0)</f>
        <v>MANHÃ</v>
      </c>
      <c r="G108" s="10" t="str">
        <f>UPPER(VLOOKUP(B108,SCHEDULLE!B:M,12,0))</f>
        <v>DEISE OLIVEIRA SANTOS</v>
      </c>
    </row>
    <row r="109" spans="1:7" x14ac:dyDescent="0.25">
      <c r="A109" s="26">
        <v>42406</v>
      </c>
      <c r="B109" s="45">
        <v>92065</v>
      </c>
      <c r="C109" s="15">
        <v>0.94473684210526321</v>
      </c>
      <c r="D109" s="82">
        <v>0.2638888888888889</v>
      </c>
      <c r="E109" s="81">
        <f t="shared" si="4"/>
        <v>0.24930555555555559</v>
      </c>
      <c r="F109" s="81" t="str">
        <f>VLOOKUP(B109,SCHEDULLE!B:L,11,0)</f>
        <v>TARDE</v>
      </c>
      <c r="G109" s="10" t="str">
        <f>UPPER(VLOOKUP(B109,SCHEDULLE!B:M,12,0))</f>
        <v>DINAELLE DE MELO COELHO SOUSA</v>
      </c>
    </row>
    <row r="110" spans="1:7" x14ac:dyDescent="0.25">
      <c r="A110" s="26">
        <v>42406</v>
      </c>
      <c r="B110" s="45">
        <v>92125</v>
      </c>
      <c r="C110" s="15">
        <v>0.98421052631578942</v>
      </c>
      <c r="D110" s="82">
        <v>0.2638888888888889</v>
      </c>
      <c r="E110" s="81">
        <f t="shared" si="4"/>
        <v>0.25972222222222219</v>
      </c>
      <c r="F110" s="81" t="str">
        <f>VLOOKUP(B110,SCHEDULLE!B:L,11,0)</f>
        <v>MANHÃ</v>
      </c>
      <c r="G110" s="10" t="str">
        <f>UPPER(VLOOKUP(B110,SCHEDULLE!B:M,12,0))</f>
        <v>EVERTON DE MOURA SOUTELO</v>
      </c>
    </row>
    <row r="111" spans="1:7" x14ac:dyDescent="0.25">
      <c r="A111" s="26">
        <v>42406</v>
      </c>
      <c r="B111" s="45">
        <v>92200</v>
      </c>
      <c r="C111" s="15">
        <v>0.93684210526315792</v>
      </c>
      <c r="D111" s="82">
        <v>0.2638888888888889</v>
      </c>
      <c r="E111" s="81">
        <f t="shared" si="4"/>
        <v>0.24722222222222223</v>
      </c>
      <c r="F111" s="81" t="str">
        <f>VLOOKUP(B111,SCHEDULLE!B:L,11,0)</f>
        <v>TARDE</v>
      </c>
      <c r="G111" s="10" t="str">
        <f>UPPER(VLOOKUP(B111,SCHEDULLE!B:M,12,0))</f>
        <v>JEAN CARLOS SILVA BOSCO</v>
      </c>
    </row>
    <row r="112" spans="1:7" x14ac:dyDescent="0.25">
      <c r="A112" s="26">
        <v>42406</v>
      </c>
      <c r="B112" s="45">
        <v>93247</v>
      </c>
      <c r="C112" s="15">
        <v>0</v>
      </c>
      <c r="D112" s="82">
        <v>0.2638888888888889</v>
      </c>
      <c r="E112" s="81">
        <f t="shared" si="4"/>
        <v>0</v>
      </c>
      <c r="F112" s="81" t="str">
        <f>VLOOKUP(B112,SCHEDULLE!B:L,11,0)</f>
        <v>MANHÃ</v>
      </c>
      <c r="G112" s="10" t="str">
        <f>UPPER(VLOOKUP(B112,SCHEDULLE!B:M,12,0))</f>
        <v>JESSICA ALESSANDRA LIMA MOURA</v>
      </c>
    </row>
    <row r="113" spans="1:7" x14ac:dyDescent="0.25">
      <c r="A113" s="26">
        <v>42406</v>
      </c>
      <c r="B113" s="45">
        <v>92136</v>
      </c>
      <c r="C113" s="15">
        <v>0.98947368421052628</v>
      </c>
      <c r="D113" s="82">
        <v>0.2638888888888889</v>
      </c>
      <c r="E113" s="81">
        <f t="shared" si="4"/>
        <v>0.26111111111111113</v>
      </c>
      <c r="F113" s="81" t="str">
        <f>VLOOKUP(B113,SCHEDULLE!B:L,11,0)</f>
        <v>MANHÃ</v>
      </c>
      <c r="G113" s="10" t="str">
        <f>UPPER(VLOOKUP(B113,SCHEDULLE!B:M,12,0))</f>
        <v>JHONATA DA SILVA DE OLIVEIRA</v>
      </c>
    </row>
    <row r="114" spans="1:7" x14ac:dyDescent="0.25">
      <c r="A114" s="26">
        <v>42406</v>
      </c>
      <c r="B114" s="45">
        <v>92044</v>
      </c>
      <c r="C114" s="15">
        <v>0.99736842105263157</v>
      </c>
      <c r="D114" s="82">
        <v>0.2638888888888889</v>
      </c>
      <c r="E114" s="81">
        <f t="shared" si="4"/>
        <v>0.26319444444444445</v>
      </c>
      <c r="F114" s="81" t="str">
        <f>VLOOKUP(B114,SCHEDULLE!B:L,11,0)</f>
        <v>MANHÃ</v>
      </c>
      <c r="G114" s="10" t="str">
        <f>UPPER(VLOOKUP(B114,SCHEDULLE!B:M,12,0))</f>
        <v>KARINA SILVA DINIZ</v>
      </c>
    </row>
    <row r="115" spans="1:7" x14ac:dyDescent="0.25">
      <c r="A115" s="26">
        <v>42406</v>
      </c>
      <c r="B115" s="45">
        <v>93346</v>
      </c>
      <c r="C115" s="15">
        <v>0.94210526315789478</v>
      </c>
      <c r="D115" s="82">
        <v>0.2638888888888889</v>
      </c>
      <c r="E115" s="81">
        <f t="shared" si="4"/>
        <v>0.24861111111111112</v>
      </c>
      <c r="F115" s="81" t="str">
        <f>VLOOKUP(B115,SCHEDULLE!B:L,11,0)</f>
        <v>TARDE</v>
      </c>
      <c r="G115" s="10" t="str">
        <f>UPPER(VLOOKUP(B115,SCHEDULLE!B:M,12,0))</f>
        <v>KATIA SANTOS DA SILVA</v>
      </c>
    </row>
    <row r="116" spans="1:7" x14ac:dyDescent="0.25">
      <c r="A116" s="26">
        <v>42406</v>
      </c>
      <c r="B116" s="45">
        <v>93528</v>
      </c>
      <c r="C116" s="15">
        <v>0.9631578947368421</v>
      </c>
      <c r="D116" s="82">
        <v>0.2638888888888889</v>
      </c>
      <c r="E116" s="81">
        <f t="shared" si="4"/>
        <v>0.25416666666666665</v>
      </c>
      <c r="F116" s="81" t="str">
        <f>VLOOKUP(B116,SCHEDULLE!B:L,11,0)</f>
        <v>TARDE</v>
      </c>
      <c r="G116" s="10" t="str">
        <f>UPPER(VLOOKUP(B116,SCHEDULLE!B:M,12,0))</f>
        <v>KEVIN DUARTE LEMOS DOS SANTOS</v>
      </c>
    </row>
    <row r="117" spans="1:7" x14ac:dyDescent="0.25">
      <c r="A117" s="26">
        <v>42406</v>
      </c>
      <c r="B117" s="45">
        <v>95049</v>
      </c>
      <c r="C117" s="15">
        <v>0.99210526315789471</v>
      </c>
      <c r="D117" s="82">
        <v>0.2638888888888889</v>
      </c>
      <c r="E117" s="81">
        <f t="shared" si="4"/>
        <v>0.26180555555555557</v>
      </c>
      <c r="F117" s="81" t="str">
        <f>VLOOKUP(B117,SCHEDULLE!B:L,11,0)</f>
        <v>TARDE</v>
      </c>
      <c r="G117" s="10" t="str">
        <f>UPPER(VLOOKUP(B117,SCHEDULLE!B:M,12,0))</f>
        <v>LARISSA BRITO DE LIMA</v>
      </c>
    </row>
    <row r="118" spans="1:7" x14ac:dyDescent="0.25">
      <c r="A118" s="26">
        <v>42406</v>
      </c>
      <c r="B118" s="45">
        <v>92214</v>
      </c>
      <c r="C118" s="15">
        <v>0.99473684210526314</v>
      </c>
      <c r="D118" s="82">
        <v>0.2638888888888889</v>
      </c>
      <c r="E118" s="81">
        <f t="shared" si="4"/>
        <v>0.26250000000000001</v>
      </c>
      <c r="F118" s="81" t="str">
        <f>VLOOKUP(B118,SCHEDULLE!B:L,11,0)</f>
        <v>MANHÃ</v>
      </c>
      <c r="G118" s="10" t="str">
        <f>UPPER(VLOOKUP(B118,SCHEDULLE!B:M,12,0))</f>
        <v>RONNIE LIBANIO DE SÁ</v>
      </c>
    </row>
    <row r="119" spans="1:7" x14ac:dyDescent="0.25">
      <c r="A119" s="26">
        <v>42406</v>
      </c>
      <c r="B119" s="45">
        <v>92031</v>
      </c>
      <c r="C119" s="15">
        <v>0.93421052631578949</v>
      </c>
      <c r="D119" s="82">
        <v>0.2638888888888889</v>
      </c>
      <c r="E119" s="81">
        <f t="shared" si="4"/>
        <v>0.24652777777777779</v>
      </c>
      <c r="F119" s="81" t="str">
        <f>VLOOKUP(B119,SCHEDULLE!B:L,11,0)</f>
        <v>TARDE</v>
      </c>
      <c r="G119" s="10" t="str">
        <f>UPPER(VLOOKUP(B119,SCHEDULLE!B:M,12,0))</f>
        <v>RUTH RAMOS COSTA</v>
      </c>
    </row>
    <row r="120" spans="1:7" x14ac:dyDescent="0.25">
      <c r="A120" s="26">
        <v>42406</v>
      </c>
      <c r="B120" s="45">
        <v>92030</v>
      </c>
      <c r="C120" s="15">
        <v>0.99473684210526314</v>
      </c>
      <c r="D120" s="82">
        <v>0.2638888888888889</v>
      </c>
      <c r="E120" s="81">
        <f t="shared" si="4"/>
        <v>0.26250000000000001</v>
      </c>
      <c r="F120" s="81" t="str">
        <f>VLOOKUP(B120,SCHEDULLE!B:L,11,0)</f>
        <v>TARDE</v>
      </c>
      <c r="G120" s="10" t="str">
        <f>UPPER(VLOOKUP(B120,SCHEDULLE!B:M,12,0))</f>
        <v>STEPHANIE INACIO ALVES</v>
      </c>
    </row>
    <row r="121" spans="1:7" x14ac:dyDescent="0.25">
      <c r="A121" s="26">
        <v>42406</v>
      </c>
      <c r="B121" s="45">
        <v>92217</v>
      </c>
      <c r="C121" s="15">
        <v>0.94473684210526321</v>
      </c>
      <c r="D121" s="82">
        <v>0.2638888888888889</v>
      </c>
      <c r="E121" s="81">
        <f t="shared" si="4"/>
        <v>0.24930555555555559</v>
      </c>
      <c r="F121" s="81" t="str">
        <f>VLOOKUP(B121,SCHEDULLE!B:L,11,0)</f>
        <v>TARDE</v>
      </c>
      <c r="G121" s="10" t="str">
        <f>UPPER(VLOOKUP(B121,SCHEDULLE!B:M,12,0))</f>
        <v>THAIS CRISTINE QUAGUIO VIEIRA</v>
      </c>
    </row>
    <row r="122" spans="1:7" x14ac:dyDescent="0.25">
      <c r="A122" s="26">
        <v>42406</v>
      </c>
      <c r="B122" s="45">
        <v>92092</v>
      </c>
      <c r="C122" s="15">
        <v>1</v>
      </c>
      <c r="D122" s="82">
        <v>0.2638888888888889</v>
      </c>
      <c r="E122" s="81">
        <f t="shared" si="4"/>
        <v>0.2638888888888889</v>
      </c>
      <c r="F122" s="81" t="str">
        <f>VLOOKUP(B122,SCHEDULLE!B:L,11,0)</f>
        <v>MANHÃ</v>
      </c>
      <c r="G122" s="10" t="str">
        <f>UPPER(VLOOKUP(B122,SCHEDULLE!B:M,12,0))</f>
        <v>THAUANI DE LIMA SOUZA</v>
      </c>
    </row>
    <row r="123" spans="1:7" x14ac:dyDescent="0.25">
      <c r="A123" s="26">
        <v>42408</v>
      </c>
      <c r="B123" s="45">
        <v>95061</v>
      </c>
      <c r="C123" s="15">
        <v>0.99473684210526314</v>
      </c>
      <c r="D123" s="82">
        <v>0.2638888888888889</v>
      </c>
      <c r="E123" s="81">
        <f t="shared" ref="E123:E135" si="5">D123*C123</f>
        <v>0.26250000000000001</v>
      </c>
      <c r="F123" s="81" t="str">
        <f>VLOOKUP(B123,SCHEDULLE!B:L,11,0)</f>
        <v>TARDE</v>
      </c>
      <c r="G123" s="10" t="str">
        <f>UPPER(VLOOKUP(B123,SCHEDULLE!B:M,12,0))</f>
        <v>AMANDA SILVA DE OLIVEIRA</v>
      </c>
    </row>
    <row r="124" spans="1:7" x14ac:dyDescent="0.25">
      <c r="A124" s="26">
        <v>42408</v>
      </c>
      <c r="B124" s="45">
        <v>92137</v>
      </c>
      <c r="C124" s="15">
        <v>0.98421052631578942</v>
      </c>
      <c r="D124" s="82">
        <v>0.2638888888888889</v>
      </c>
      <c r="E124" s="81">
        <f t="shared" si="5"/>
        <v>0.25972222222222219</v>
      </c>
      <c r="F124" s="81" t="str">
        <f>VLOOKUP(B124,SCHEDULLE!B:L,11,0)</f>
        <v>MANHÃ</v>
      </c>
      <c r="G124" s="10" t="str">
        <f>UPPER(VLOOKUP(B124,SCHEDULLE!B:M,12,0))</f>
        <v>ANA CELIA MARIANO RODRIGUES</v>
      </c>
    </row>
    <row r="125" spans="1:7" x14ac:dyDescent="0.25">
      <c r="A125" s="26">
        <v>42408</v>
      </c>
      <c r="B125" s="45">
        <v>95005</v>
      </c>
      <c r="C125" s="15">
        <v>0.83421052631578951</v>
      </c>
      <c r="D125" s="82">
        <v>0.2638888888888889</v>
      </c>
      <c r="E125" s="81">
        <f t="shared" si="5"/>
        <v>0.22013888888888891</v>
      </c>
      <c r="F125" s="81" t="str">
        <f>VLOOKUP(B125,SCHEDULLE!B:L,11,0)</f>
        <v>TARDE</v>
      </c>
      <c r="G125" s="10" t="str">
        <f>UPPER(VLOOKUP(B125,SCHEDULLE!B:M,12,0))</f>
        <v>CLAUDIO CUENCA DIAS JUNIOR</v>
      </c>
    </row>
    <row r="126" spans="1:7" x14ac:dyDescent="0.25">
      <c r="A126" s="26">
        <v>42408</v>
      </c>
      <c r="B126" s="45">
        <v>92120</v>
      </c>
      <c r="C126" s="15">
        <v>0.87894736842105259</v>
      </c>
      <c r="D126" s="82">
        <v>0.2638888888888889</v>
      </c>
      <c r="E126" s="81">
        <f t="shared" si="5"/>
        <v>0.23194444444444443</v>
      </c>
      <c r="F126" s="81" t="str">
        <f>VLOOKUP(B126,SCHEDULLE!B:L,11,0)</f>
        <v>MANHÃ</v>
      </c>
      <c r="G126" s="10" t="str">
        <f>UPPER(VLOOKUP(B126,SCHEDULLE!B:M,12,0))</f>
        <v>DAIANY APARECIDA BEBIANO COSTA</v>
      </c>
    </row>
    <row r="127" spans="1:7" x14ac:dyDescent="0.25">
      <c r="A127" s="26">
        <v>42408</v>
      </c>
      <c r="B127" s="45">
        <v>95173</v>
      </c>
      <c r="C127" s="15">
        <v>0</v>
      </c>
      <c r="D127" s="82">
        <v>0.2638888888888889</v>
      </c>
      <c r="E127" s="81">
        <f t="shared" si="5"/>
        <v>0</v>
      </c>
      <c r="F127" s="81" t="str">
        <f>VLOOKUP(B127,SCHEDULLE!B:L,11,0)</f>
        <v>MANHÃ</v>
      </c>
      <c r="G127" s="10" t="str">
        <f>UPPER(VLOOKUP(B127,SCHEDULLE!B:M,12,0))</f>
        <v>DEBORA CRISTINA BATISTA OLIVEIRA</v>
      </c>
    </row>
    <row r="128" spans="1:7" x14ac:dyDescent="0.25">
      <c r="A128" s="26">
        <v>42408</v>
      </c>
      <c r="B128" s="45">
        <v>92125</v>
      </c>
      <c r="C128" s="15">
        <v>0.97894736842105268</v>
      </c>
      <c r="D128" s="82">
        <v>0.2638888888888889</v>
      </c>
      <c r="E128" s="81">
        <f t="shared" si="5"/>
        <v>0.25833333333333336</v>
      </c>
      <c r="F128" s="81" t="str">
        <f>VLOOKUP(B128,SCHEDULLE!B:L,11,0)</f>
        <v>MANHÃ</v>
      </c>
      <c r="G128" s="10" t="str">
        <f>UPPER(VLOOKUP(B128,SCHEDULLE!B:M,12,0))</f>
        <v>EVERTON DE MOURA SOUTELO</v>
      </c>
    </row>
    <row r="129" spans="1:7" x14ac:dyDescent="0.25">
      <c r="A129" s="26">
        <v>42408</v>
      </c>
      <c r="B129" s="45">
        <v>93247</v>
      </c>
      <c r="C129" s="15">
        <v>0</v>
      </c>
      <c r="D129" s="82">
        <v>0.2638888888888889</v>
      </c>
      <c r="E129" s="81">
        <f t="shared" si="5"/>
        <v>0</v>
      </c>
      <c r="F129" s="81" t="str">
        <f>VLOOKUP(B129,SCHEDULLE!B:L,11,0)</f>
        <v>MANHÃ</v>
      </c>
      <c r="G129" s="10" t="str">
        <f>UPPER(VLOOKUP(B129,SCHEDULLE!B:M,12,0))</f>
        <v>JESSICA ALESSANDRA LIMA MOURA</v>
      </c>
    </row>
    <row r="130" spans="1:7" x14ac:dyDescent="0.25">
      <c r="A130" s="26">
        <v>42408</v>
      </c>
      <c r="B130" s="45">
        <v>92136</v>
      </c>
      <c r="C130" s="15">
        <v>0.99736842105263157</v>
      </c>
      <c r="D130" s="82">
        <v>0.2638888888888889</v>
      </c>
      <c r="E130" s="81">
        <f t="shared" si="5"/>
        <v>0.26319444444444445</v>
      </c>
      <c r="F130" s="81" t="str">
        <f>VLOOKUP(B130,SCHEDULLE!B:L,11,0)</f>
        <v>MANHÃ</v>
      </c>
      <c r="G130" s="10" t="str">
        <f>UPPER(VLOOKUP(B130,SCHEDULLE!B:M,12,0))</f>
        <v>JHONATA DA SILVA DE OLIVEIRA</v>
      </c>
    </row>
    <row r="131" spans="1:7" x14ac:dyDescent="0.25">
      <c r="A131" s="26">
        <v>42408</v>
      </c>
      <c r="B131" s="45">
        <v>92044</v>
      </c>
      <c r="C131" s="15">
        <v>0</v>
      </c>
      <c r="D131" s="82">
        <v>0.2638888888888889</v>
      </c>
      <c r="E131" s="81">
        <f t="shared" si="5"/>
        <v>0</v>
      </c>
      <c r="F131" s="81" t="str">
        <f>VLOOKUP(B131,SCHEDULLE!B:L,11,0)</f>
        <v>MANHÃ</v>
      </c>
      <c r="G131" s="10" t="str">
        <f>UPPER(VLOOKUP(B131,SCHEDULLE!B:M,12,0))</f>
        <v>KARINA SILVA DINIZ</v>
      </c>
    </row>
    <row r="132" spans="1:7" x14ac:dyDescent="0.25">
      <c r="A132" s="26">
        <v>42408</v>
      </c>
      <c r="B132" s="45">
        <v>93528</v>
      </c>
      <c r="C132" s="15">
        <v>0.86315789473684212</v>
      </c>
      <c r="D132" s="82">
        <v>0.2638888888888889</v>
      </c>
      <c r="E132" s="81">
        <f t="shared" si="5"/>
        <v>0.2277777777777778</v>
      </c>
      <c r="F132" s="81" t="str">
        <f>VLOOKUP(B132,SCHEDULLE!B:L,11,0)</f>
        <v>TARDE</v>
      </c>
      <c r="G132" s="10" t="str">
        <f>UPPER(VLOOKUP(B132,SCHEDULLE!B:M,12,0))</f>
        <v>KEVIN DUARTE LEMOS DOS SANTOS</v>
      </c>
    </row>
    <row r="133" spans="1:7" x14ac:dyDescent="0.25">
      <c r="A133" s="26">
        <v>42408</v>
      </c>
      <c r="B133" s="45">
        <v>95049</v>
      </c>
      <c r="C133" s="15">
        <v>0.93947368421052635</v>
      </c>
      <c r="D133" s="82">
        <v>0.2638888888888889</v>
      </c>
      <c r="E133" s="81">
        <f t="shared" si="5"/>
        <v>0.24791666666666667</v>
      </c>
      <c r="F133" s="81" t="str">
        <f>VLOOKUP(B133,SCHEDULLE!B:L,11,0)</f>
        <v>TARDE</v>
      </c>
      <c r="G133" s="10" t="str">
        <f>UPPER(VLOOKUP(B133,SCHEDULLE!B:M,12,0))</f>
        <v>LARISSA BRITO DE LIMA</v>
      </c>
    </row>
    <row r="134" spans="1:7" x14ac:dyDescent="0.25">
      <c r="A134" s="26">
        <v>42408</v>
      </c>
      <c r="B134" s="45">
        <v>92217</v>
      </c>
      <c r="C134" s="15">
        <v>0.85</v>
      </c>
      <c r="D134" s="82">
        <v>0.2638888888888889</v>
      </c>
      <c r="E134" s="81">
        <f t="shared" si="5"/>
        <v>0.22430555555555556</v>
      </c>
      <c r="F134" s="81" t="str">
        <f>VLOOKUP(B134,SCHEDULLE!B:L,11,0)</f>
        <v>TARDE</v>
      </c>
      <c r="G134" s="10" t="str">
        <f>UPPER(VLOOKUP(B134,SCHEDULLE!B:M,12,0))</f>
        <v>THAIS CRISTINE QUAGUIO VIEIRA</v>
      </c>
    </row>
    <row r="135" spans="1:7" x14ac:dyDescent="0.25">
      <c r="A135" s="26">
        <v>42408</v>
      </c>
      <c r="B135" s="45">
        <v>92092</v>
      </c>
      <c r="C135" s="15">
        <v>0.99473684210526314</v>
      </c>
      <c r="D135" s="82">
        <v>0.2638888888888889</v>
      </c>
      <c r="E135" s="81">
        <f t="shared" si="5"/>
        <v>0.26250000000000001</v>
      </c>
      <c r="F135" s="81" t="str">
        <f>VLOOKUP(B135,SCHEDULLE!B:L,11,0)</f>
        <v>MANHÃ</v>
      </c>
      <c r="G135" s="10" t="str">
        <f>UPPER(VLOOKUP(B135,SCHEDULLE!B:M,12,0))</f>
        <v>THAUANI DE LIMA SOUZA</v>
      </c>
    </row>
    <row r="136" spans="1:7" x14ac:dyDescent="0.25">
      <c r="A136" s="26">
        <v>42410</v>
      </c>
      <c r="B136" s="45">
        <v>95061</v>
      </c>
      <c r="C136" s="15">
        <v>0.74736842105263157</v>
      </c>
      <c r="D136" s="82">
        <v>0.2638888888888889</v>
      </c>
      <c r="E136" s="81">
        <f t="shared" ref="E136:E155" si="6">D136*C136</f>
        <v>0.19722222222222222</v>
      </c>
      <c r="F136" s="81" t="str">
        <f>VLOOKUP(B136,SCHEDULLE!B:L,11,0)</f>
        <v>TARDE</v>
      </c>
      <c r="G136" s="10" t="str">
        <f>UPPER(VLOOKUP(B136,SCHEDULLE!B:M,12,0))</f>
        <v>AMANDA SILVA DE OLIVEIRA</v>
      </c>
    </row>
    <row r="137" spans="1:7" x14ac:dyDescent="0.25">
      <c r="A137" s="26">
        <v>42410</v>
      </c>
      <c r="B137" s="45">
        <v>92137</v>
      </c>
      <c r="C137" s="15">
        <v>0.68421052631578949</v>
      </c>
      <c r="D137" s="82">
        <v>0.2638888888888889</v>
      </c>
      <c r="E137" s="81">
        <f t="shared" si="6"/>
        <v>0.18055555555555555</v>
      </c>
      <c r="F137" s="81" t="str">
        <f>VLOOKUP(B137,SCHEDULLE!B:L,11,0)</f>
        <v>MANHÃ</v>
      </c>
      <c r="G137" s="10" t="str">
        <f>UPPER(VLOOKUP(B137,SCHEDULLE!B:M,12,0))</f>
        <v>ANA CELIA MARIANO RODRIGUES</v>
      </c>
    </row>
    <row r="138" spans="1:7" x14ac:dyDescent="0.25">
      <c r="A138" s="26">
        <v>42410</v>
      </c>
      <c r="B138" s="45">
        <v>95005</v>
      </c>
      <c r="C138" s="15">
        <v>0.8</v>
      </c>
      <c r="D138" s="82">
        <v>0.2638888888888889</v>
      </c>
      <c r="E138" s="81">
        <f t="shared" si="6"/>
        <v>0.21111111111111114</v>
      </c>
      <c r="F138" s="81" t="str">
        <f>VLOOKUP(B138,SCHEDULLE!B:L,11,0)</f>
        <v>TARDE</v>
      </c>
      <c r="G138" s="10" t="str">
        <f>UPPER(VLOOKUP(B138,SCHEDULLE!B:M,12,0))</f>
        <v>CLAUDIO CUENCA DIAS JUNIOR</v>
      </c>
    </row>
    <row r="139" spans="1:7" x14ac:dyDescent="0.25">
      <c r="A139" s="26">
        <v>42410</v>
      </c>
      <c r="B139" s="45">
        <v>92120</v>
      </c>
      <c r="C139" s="15">
        <v>1</v>
      </c>
      <c r="D139" s="82">
        <v>0.2638888888888889</v>
      </c>
      <c r="E139" s="81">
        <f t="shared" si="6"/>
        <v>0.2638888888888889</v>
      </c>
      <c r="F139" s="81" t="str">
        <f>VLOOKUP(B139,SCHEDULLE!B:L,11,0)</f>
        <v>MANHÃ</v>
      </c>
      <c r="G139" s="10" t="str">
        <f>UPPER(VLOOKUP(B139,SCHEDULLE!B:M,12,0))</f>
        <v>DAIANY APARECIDA BEBIANO COSTA</v>
      </c>
    </row>
    <row r="140" spans="1:7" x14ac:dyDescent="0.25">
      <c r="A140" s="26">
        <v>42410</v>
      </c>
      <c r="B140" s="45">
        <v>95173</v>
      </c>
      <c r="C140" s="15">
        <v>0.98947368421052628</v>
      </c>
      <c r="D140" s="82">
        <v>0.2638888888888889</v>
      </c>
      <c r="E140" s="81">
        <f t="shared" si="6"/>
        <v>0.26111111111111113</v>
      </c>
      <c r="F140" s="81" t="str">
        <f>VLOOKUP(B140,SCHEDULLE!B:L,11,0)</f>
        <v>MANHÃ</v>
      </c>
      <c r="G140" s="10" t="str">
        <f>UPPER(VLOOKUP(B140,SCHEDULLE!B:M,12,0))</f>
        <v>DEBORA CRISTINA BATISTA OLIVEIRA</v>
      </c>
    </row>
    <row r="141" spans="1:7" x14ac:dyDescent="0.25">
      <c r="A141" s="26">
        <v>42410</v>
      </c>
      <c r="B141" s="45">
        <v>92055</v>
      </c>
      <c r="C141" s="15">
        <v>0.95789473684210524</v>
      </c>
      <c r="D141" s="82">
        <v>0.2638888888888889</v>
      </c>
      <c r="E141" s="81">
        <f t="shared" si="6"/>
        <v>0.25277777777777777</v>
      </c>
      <c r="F141" s="81" t="str">
        <f>VLOOKUP(B141,SCHEDULLE!B:L,11,0)</f>
        <v>MANHÃ</v>
      </c>
      <c r="G141" s="10" t="str">
        <f>UPPER(VLOOKUP(B141,SCHEDULLE!B:M,12,0))</f>
        <v>DEISE OLIVEIRA SANTOS</v>
      </c>
    </row>
    <row r="142" spans="1:7" x14ac:dyDescent="0.25">
      <c r="A142" s="26">
        <v>42410</v>
      </c>
      <c r="B142" s="45">
        <v>92065</v>
      </c>
      <c r="C142" s="15">
        <v>0.9631578947368421</v>
      </c>
      <c r="D142" s="82">
        <v>0.2638888888888889</v>
      </c>
      <c r="E142" s="81">
        <f t="shared" si="6"/>
        <v>0.25416666666666665</v>
      </c>
      <c r="F142" s="81" t="str">
        <f>VLOOKUP(B142,SCHEDULLE!B:L,11,0)</f>
        <v>TARDE</v>
      </c>
      <c r="G142" s="10" t="str">
        <f>UPPER(VLOOKUP(B142,SCHEDULLE!B:M,12,0))</f>
        <v>DINAELLE DE MELO COELHO SOUSA</v>
      </c>
    </row>
    <row r="143" spans="1:7" x14ac:dyDescent="0.25">
      <c r="A143" s="26">
        <v>42410</v>
      </c>
      <c r="B143" s="45">
        <v>92125</v>
      </c>
      <c r="C143" s="15">
        <v>0.85</v>
      </c>
      <c r="D143" s="82">
        <v>0.2638888888888889</v>
      </c>
      <c r="E143" s="81">
        <f t="shared" si="6"/>
        <v>0.22430555555555556</v>
      </c>
      <c r="F143" s="81" t="str">
        <f>VLOOKUP(B143,SCHEDULLE!B:L,11,0)</f>
        <v>MANHÃ</v>
      </c>
      <c r="G143" s="10" t="str">
        <f>UPPER(VLOOKUP(B143,SCHEDULLE!B:M,12,0))</f>
        <v>EVERTON DE MOURA SOUTELO</v>
      </c>
    </row>
    <row r="144" spans="1:7" x14ac:dyDescent="0.25">
      <c r="A144" s="26">
        <v>42410</v>
      </c>
      <c r="B144" s="45">
        <v>92200</v>
      </c>
      <c r="C144" s="15">
        <v>0.89210526315789473</v>
      </c>
      <c r="D144" s="82">
        <v>0.2638888888888889</v>
      </c>
      <c r="E144" s="81">
        <f t="shared" si="6"/>
        <v>0.23541666666666666</v>
      </c>
      <c r="F144" s="81" t="str">
        <f>VLOOKUP(B144,SCHEDULLE!B:L,11,0)</f>
        <v>TARDE</v>
      </c>
      <c r="G144" s="10" t="str">
        <f>UPPER(VLOOKUP(B144,SCHEDULLE!B:M,12,0))</f>
        <v>JEAN CARLOS SILVA BOSCO</v>
      </c>
    </row>
    <row r="145" spans="1:7" x14ac:dyDescent="0.25">
      <c r="A145" s="26">
        <v>42410</v>
      </c>
      <c r="B145" s="45">
        <v>93247</v>
      </c>
      <c r="C145" s="15">
        <v>0</v>
      </c>
      <c r="D145" s="82">
        <v>0.2638888888888889</v>
      </c>
      <c r="E145" s="81">
        <f t="shared" si="6"/>
        <v>0</v>
      </c>
      <c r="F145" s="81" t="str">
        <f>VLOOKUP(B145,SCHEDULLE!B:L,11,0)</f>
        <v>MANHÃ</v>
      </c>
      <c r="G145" s="10" t="str">
        <f>UPPER(VLOOKUP(B145,SCHEDULLE!B:M,12,0))</f>
        <v>JESSICA ALESSANDRA LIMA MOURA</v>
      </c>
    </row>
    <row r="146" spans="1:7" x14ac:dyDescent="0.25">
      <c r="A146" s="26">
        <v>42410</v>
      </c>
      <c r="B146" s="45">
        <v>92136</v>
      </c>
      <c r="C146" s="15">
        <v>0.96052631578947367</v>
      </c>
      <c r="D146" s="82">
        <v>0.2638888888888889</v>
      </c>
      <c r="E146" s="81">
        <f t="shared" si="6"/>
        <v>0.25347222222222221</v>
      </c>
      <c r="F146" s="81" t="str">
        <f>VLOOKUP(B146,SCHEDULLE!B:L,11,0)</f>
        <v>MANHÃ</v>
      </c>
      <c r="G146" s="10" t="str">
        <f>UPPER(VLOOKUP(B146,SCHEDULLE!B:M,12,0))</f>
        <v>JHONATA DA SILVA DE OLIVEIRA</v>
      </c>
    </row>
    <row r="147" spans="1:7" x14ac:dyDescent="0.25">
      <c r="A147" s="26">
        <v>42410</v>
      </c>
      <c r="B147" s="45">
        <v>92044</v>
      </c>
      <c r="C147" s="15">
        <v>0.99736842105263157</v>
      </c>
      <c r="D147" s="82">
        <v>0.2638888888888889</v>
      </c>
      <c r="E147" s="81">
        <f t="shared" si="6"/>
        <v>0.26319444444444445</v>
      </c>
      <c r="F147" s="81" t="str">
        <f>VLOOKUP(B147,SCHEDULLE!B:L,11,0)</f>
        <v>MANHÃ</v>
      </c>
      <c r="G147" s="10" t="str">
        <f>UPPER(VLOOKUP(B147,SCHEDULLE!B:M,12,0))</f>
        <v>KARINA SILVA DINIZ</v>
      </c>
    </row>
    <row r="148" spans="1:7" x14ac:dyDescent="0.25">
      <c r="A148" s="26">
        <v>42410</v>
      </c>
      <c r="B148" s="45">
        <v>93346</v>
      </c>
      <c r="C148" s="15">
        <v>0.96578947368421053</v>
      </c>
      <c r="D148" s="82">
        <v>0.2638888888888889</v>
      </c>
      <c r="E148" s="81">
        <f t="shared" si="6"/>
        <v>0.25486111111111109</v>
      </c>
      <c r="F148" s="81" t="str">
        <f>VLOOKUP(B148,SCHEDULLE!B:L,11,0)</f>
        <v>TARDE</v>
      </c>
      <c r="G148" s="10" t="str">
        <f>UPPER(VLOOKUP(B148,SCHEDULLE!B:M,12,0))</f>
        <v>KATIA SANTOS DA SILVA</v>
      </c>
    </row>
    <row r="149" spans="1:7" x14ac:dyDescent="0.25">
      <c r="A149" s="26">
        <v>42410</v>
      </c>
      <c r="B149" s="45">
        <v>93528</v>
      </c>
      <c r="C149" s="15">
        <v>0.96842105263157896</v>
      </c>
      <c r="D149" s="82">
        <v>0.2638888888888889</v>
      </c>
      <c r="E149" s="81">
        <f t="shared" si="6"/>
        <v>0.25555555555555559</v>
      </c>
      <c r="F149" s="81" t="str">
        <f>VLOOKUP(B149,SCHEDULLE!B:L,11,0)</f>
        <v>TARDE</v>
      </c>
      <c r="G149" s="10" t="str">
        <f>UPPER(VLOOKUP(B149,SCHEDULLE!B:M,12,0))</f>
        <v>KEVIN DUARTE LEMOS DOS SANTOS</v>
      </c>
    </row>
    <row r="150" spans="1:7" x14ac:dyDescent="0.25">
      <c r="A150" s="26">
        <v>42410</v>
      </c>
      <c r="B150" s="45">
        <v>95049</v>
      </c>
      <c r="C150" s="15">
        <v>0.99210526315789471</v>
      </c>
      <c r="D150" s="82">
        <v>0.2638888888888889</v>
      </c>
      <c r="E150" s="81">
        <f t="shared" si="6"/>
        <v>0.26180555555555557</v>
      </c>
      <c r="F150" s="81" t="str">
        <f>VLOOKUP(B150,SCHEDULLE!B:L,11,0)</f>
        <v>TARDE</v>
      </c>
      <c r="G150" s="10" t="str">
        <f>UPPER(VLOOKUP(B150,SCHEDULLE!B:M,12,0))</f>
        <v>LARISSA BRITO DE LIMA</v>
      </c>
    </row>
    <row r="151" spans="1:7" x14ac:dyDescent="0.25">
      <c r="A151" s="26">
        <v>42410</v>
      </c>
      <c r="B151" s="45">
        <v>92214</v>
      </c>
      <c r="C151" s="15">
        <v>0.70263157894736838</v>
      </c>
      <c r="D151" s="82">
        <v>0.2638888888888889</v>
      </c>
      <c r="E151" s="81">
        <f t="shared" si="6"/>
        <v>0.18541666666666667</v>
      </c>
      <c r="F151" s="81" t="str">
        <f>VLOOKUP(B151,SCHEDULLE!B:L,11,0)</f>
        <v>MANHÃ</v>
      </c>
      <c r="G151" s="10" t="str">
        <f>UPPER(VLOOKUP(B151,SCHEDULLE!B:M,12,0))</f>
        <v>RONNIE LIBANIO DE SÁ</v>
      </c>
    </row>
    <row r="152" spans="1:7" x14ac:dyDescent="0.25">
      <c r="A152" s="26">
        <v>42410</v>
      </c>
      <c r="B152" s="45">
        <v>92031</v>
      </c>
      <c r="C152" s="15">
        <v>0.96052631578947367</v>
      </c>
      <c r="D152" s="82">
        <v>0.2638888888888889</v>
      </c>
      <c r="E152" s="81">
        <f t="shared" si="6"/>
        <v>0.25347222222222221</v>
      </c>
      <c r="F152" s="81" t="str">
        <f>VLOOKUP(B152,SCHEDULLE!B:L,11,0)</f>
        <v>TARDE</v>
      </c>
      <c r="G152" s="10" t="str">
        <f>UPPER(VLOOKUP(B152,SCHEDULLE!B:M,12,0))</f>
        <v>RUTH RAMOS COSTA</v>
      </c>
    </row>
    <row r="153" spans="1:7" x14ac:dyDescent="0.25">
      <c r="A153" s="26">
        <v>42410</v>
      </c>
      <c r="B153" s="45">
        <v>92030</v>
      </c>
      <c r="C153" s="15">
        <v>0.88421052631578945</v>
      </c>
      <c r="D153" s="82">
        <v>0.2638888888888889</v>
      </c>
      <c r="E153" s="81">
        <f t="shared" si="6"/>
        <v>0.23333333333333334</v>
      </c>
      <c r="F153" s="81" t="str">
        <f>VLOOKUP(B153,SCHEDULLE!B:L,11,0)</f>
        <v>TARDE</v>
      </c>
      <c r="G153" s="10" t="str">
        <f>UPPER(VLOOKUP(B153,SCHEDULLE!B:M,12,0))</f>
        <v>STEPHANIE INACIO ALVES</v>
      </c>
    </row>
    <row r="154" spans="1:7" x14ac:dyDescent="0.25">
      <c r="A154" s="26">
        <v>42410</v>
      </c>
      <c r="B154" s="45">
        <v>92217</v>
      </c>
      <c r="C154" s="15">
        <v>0.89210526315789473</v>
      </c>
      <c r="D154" s="82">
        <v>0.2638888888888889</v>
      </c>
      <c r="E154" s="81">
        <f t="shared" si="6"/>
        <v>0.23541666666666666</v>
      </c>
      <c r="F154" s="81" t="str">
        <f>VLOOKUP(B154,SCHEDULLE!B:L,11,0)</f>
        <v>TARDE</v>
      </c>
      <c r="G154" s="10" t="str">
        <f>UPPER(VLOOKUP(B154,SCHEDULLE!B:M,12,0))</f>
        <v>THAIS CRISTINE QUAGUIO VIEIRA</v>
      </c>
    </row>
    <row r="155" spans="1:7" x14ac:dyDescent="0.25">
      <c r="A155" s="26">
        <v>42410</v>
      </c>
      <c r="B155" s="45">
        <v>92092</v>
      </c>
      <c r="C155" s="15">
        <v>0.98421052631578942</v>
      </c>
      <c r="D155" s="82">
        <v>0.2638888888888889</v>
      </c>
      <c r="E155" s="81">
        <f t="shared" si="6"/>
        <v>0.25972222222222219</v>
      </c>
      <c r="F155" s="81" t="str">
        <f>VLOOKUP(B155,SCHEDULLE!B:L,11,0)</f>
        <v>MANHÃ</v>
      </c>
      <c r="G155" s="10" t="str">
        <f>UPPER(VLOOKUP(B155,SCHEDULLE!B:M,12,0))</f>
        <v>THAUANI DE LIMA SOUZA</v>
      </c>
    </row>
    <row r="156" spans="1:7" x14ac:dyDescent="0.25">
      <c r="A156" s="26">
        <v>42411</v>
      </c>
      <c r="B156" s="45">
        <v>95061</v>
      </c>
      <c r="C156" s="15">
        <v>0.93421052631578949</v>
      </c>
      <c r="D156" s="82">
        <v>0.2638888888888889</v>
      </c>
      <c r="E156" s="81">
        <f t="shared" ref="E156:E175" si="7">D156*C156</f>
        <v>0.24652777777777779</v>
      </c>
      <c r="F156" s="81" t="str">
        <f>VLOOKUP(B156,SCHEDULLE!B:L,11,0)</f>
        <v>TARDE</v>
      </c>
      <c r="G156" s="10" t="str">
        <f>UPPER(VLOOKUP(B156,SCHEDULLE!B:M,12,0))</f>
        <v>AMANDA SILVA DE OLIVEIRA</v>
      </c>
    </row>
    <row r="157" spans="1:7" x14ac:dyDescent="0.25">
      <c r="A157" s="26">
        <v>42411</v>
      </c>
      <c r="B157" s="45">
        <v>92137</v>
      </c>
      <c r="C157" s="15">
        <v>0.91578947368421049</v>
      </c>
      <c r="D157" s="82">
        <v>0.2638888888888889</v>
      </c>
      <c r="E157" s="81">
        <f t="shared" si="7"/>
        <v>0.24166666666666667</v>
      </c>
      <c r="F157" s="81" t="str">
        <f>VLOOKUP(B157,SCHEDULLE!B:L,11,0)</f>
        <v>MANHÃ</v>
      </c>
      <c r="G157" s="10" t="str">
        <f>UPPER(VLOOKUP(B157,SCHEDULLE!B:M,12,0))</f>
        <v>ANA CELIA MARIANO RODRIGUES</v>
      </c>
    </row>
    <row r="158" spans="1:7" x14ac:dyDescent="0.25">
      <c r="A158" s="26">
        <v>42411</v>
      </c>
      <c r="B158" s="45">
        <v>95005</v>
      </c>
      <c r="C158" s="15">
        <v>0.95</v>
      </c>
      <c r="D158" s="82">
        <v>0.2638888888888889</v>
      </c>
      <c r="E158" s="81">
        <f t="shared" si="7"/>
        <v>0.25069444444444444</v>
      </c>
      <c r="F158" s="81" t="str">
        <f>VLOOKUP(B158,SCHEDULLE!B:L,11,0)</f>
        <v>TARDE</v>
      </c>
      <c r="G158" s="10" t="str">
        <f>UPPER(VLOOKUP(B158,SCHEDULLE!B:M,12,0))</f>
        <v>CLAUDIO CUENCA DIAS JUNIOR</v>
      </c>
    </row>
    <row r="159" spans="1:7" x14ac:dyDescent="0.25">
      <c r="A159" s="26">
        <v>42411</v>
      </c>
      <c r="B159" s="45">
        <v>92120</v>
      </c>
      <c r="C159" s="15">
        <v>0.94210526315789478</v>
      </c>
      <c r="D159" s="82">
        <v>0.2638888888888889</v>
      </c>
      <c r="E159" s="81">
        <f t="shared" si="7"/>
        <v>0.24861111111111112</v>
      </c>
      <c r="F159" s="81" t="str">
        <f>VLOOKUP(B159,SCHEDULLE!B:L,11,0)</f>
        <v>MANHÃ</v>
      </c>
      <c r="G159" s="10" t="str">
        <f>UPPER(VLOOKUP(B159,SCHEDULLE!B:M,12,0))</f>
        <v>DAIANY APARECIDA BEBIANO COSTA</v>
      </c>
    </row>
    <row r="160" spans="1:7" x14ac:dyDescent="0.25">
      <c r="A160" s="26">
        <v>42411</v>
      </c>
      <c r="B160" s="45">
        <v>95173</v>
      </c>
      <c r="C160" s="15">
        <v>0.80789473684210522</v>
      </c>
      <c r="D160" s="82">
        <v>0.2638888888888889</v>
      </c>
      <c r="E160" s="81">
        <f t="shared" si="7"/>
        <v>0.21319444444444444</v>
      </c>
      <c r="F160" s="81" t="str">
        <f>VLOOKUP(B160,SCHEDULLE!B:L,11,0)</f>
        <v>MANHÃ</v>
      </c>
      <c r="G160" s="10" t="str">
        <f>UPPER(VLOOKUP(B160,SCHEDULLE!B:M,12,0))</f>
        <v>DEBORA CRISTINA BATISTA OLIVEIRA</v>
      </c>
    </row>
    <row r="161" spans="1:7" x14ac:dyDescent="0.25">
      <c r="A161" s="26">
        <v>42411</v>
      </c>
      <c r="B161" s="45">
        <v>92055</v>
      </c>
      <c r="C161" s="15">
        <v>0.95526315789473681</v>
      </c>
      <c r="D161" s="82">
        <v>0.2638888888888889</v>
      </c>
      <c r="E161" s="81">
        <f t="shared" si="7"/>
        <v>0.25208333333333333</v>
      </c>
      <c r="F161" s="81" t="str">
        <f>VLOOKUP(B161,SCHEDULLE!B:L,11,0)</f>
        <v>MANHÃ</v>
      </c>
      <c r="G161" s="10" t="str">
        <f>UPPER(VLOOKUP(B161,SCHEDULLE!B:M,12,0))</f>
        <v>DEISE OLIVEIRA SANTOS</v>
      </c>
    </row>
    <row r="162" spans="1:7" x14ac:dyDescent="0.25">
      <c r="A162" s="26">
        <v>42411</v>
      </c>
      <c r="B162" s="45">
        <v>92065</v>
      </c>
      <c r="C162" s="15">
        <v>0.96052631578947367</v>
      </c>
      <c r="D162" s="82">
        <v>0.2638888888888889</v>
      </c>
      <c r="E162" s="81">
        <f t="shared" si="7"/>
        <v>0.25347222222222221</v>
      </c>
      <c r="F162" s="81" t="str">
        <f>VLOOKUP(B162,SCHEDULLE!B:L,11,0)</f>
        <v>TARDE</v>
      </c>
      <c r="G162" s="10" t="str">
        <f>UPPER(VLOOKUP(B162,SCHEDULLE!B:M,12,0))</f>
        <v>DINAELLE DE MELO COELHO SOUSA</v>
      </c>
    </row>
    <row r="163" spans="1:7" x14ac:dyDescent="0.25">
      <c r="A163" s="26">
        <v>42411</v>
      </c>
      <c r="B163" s="45">
        <v>92125</v>
      </c>
      <c r="C163" s="15">
        <v>0.97368421052631582</v>
      </c>
      <c r="D163" s="82">
        <v>0.2638888888888889</v>
      </c>
      <c r="E163" s="81">
        <f t="shared" si="7"/>
        <v>0.25694444444444448</v>
      </c>
      <c r="F163" s="81" t="str">
        <f>VLOOKUP(B163,SCHEDULLE!B:L,11,0)</f>
        <v>MANHÃ</v>
      </c>
      <c r="G163" s="10" t="str">
        <f>UPPER(VLOOKUP(B163,SCHEDULLE!B:M,12,0))</f>
        <v>EVERTON DE MOURA SOUTELO</v>
      </c>
    </row>
    <row r="164" spans="1:7" x14ac:dyDescent="0.25">
      <c r="A164" s="26">
        <v>42411</v>
      </c>
      <c r="B164" s="45">
        <v>92200</v>
      </c>
      <c r="C164" s="15">
        <v>0.94473684210526321</v>
      </c>
      <c r="D164" s="82">
        <v>0.2638888888888889</v>
      </c>
      <c r="E164" s="81">
        <f t="shared" si="7"/>
        <v>0.24930555555555559</v>
      </c>
      <c r="F164" s="81" t="str">
        <f>VLOOKUP(B164,SCHEDULLE!B:L,11,0)</f>
        <v>TARDE</v>
      </c>
      <c r="G164" s="10" t="str">
        <f>UPPER(VLOOKUP(B164,SCHEDULLE!B:M,12,0))</f>
        <v>JEAN CARLOS SILVA BOSCO</v>
      </c>
    </row>
    <row r="165" spans="1:7" x14ac:dyDescent="0.25">
      <c r="A165" s="26">
        <v>42411</v>
      </c>
      <c r="B165" s="45">
        <v>93247</v>
      </c>
      <c r="C165" s="15">
        <v>0</v>
      </c>
      <c r="D165" s="82">
        <v>0.2638888888888889</v>
      </c>
      <c r="E165" s="81">
        <f t="shared" si="7"/>
        <v>0</v>
      </c>
      <c r="F165" s="81" t="str">
        <f>VLOOKUP(B165,SCHEDULLE!B:L,11,0)</f>
        <v>MANHÃ</v>
      </c>
      <c r="G165" s="10" t="str">
        <f>UPPER(VLOOKUP(B165,SCHEDULLE!B:M,12,0))</f>
        <v>JESSICA ALESSANDRA LIMA MOURA</v>
      </c>
    </row>
    <row r="166" spans="1:7" x14ac:dyDescent="0.25">
      <c r="A166" s="26">
        <v>42411</v>
      </c>
      <c r="B166" s="45">
        <v>92136</v>
      </c>
      <c r="C166" s="15">
        <v>0.95</v>
      </c>
      <c r="D166" s="82">
        <v>0.2638888888888889</v>
      </c>
      <c r="E166" s="81">
        <f t="shared" si="7"/>
        <v>0.25069444444444444</v>
      </c>
      <c r="F166" s="81" t="str">
        <f>VLOOKUP(B166,SCHEDULLE!B:L,11,0)</f>
        <v>MANHÃ</v>
      </c>
      <c r="G166" s="10" t="str">
        <f>UPPER(VLOOKUP(B166,SCHEDULLE!B:M,12,0))</f>
        <v>JHONATA DA SILVA DE OLIVEIRA</v>
      </c>
    </row>
    <row r="167" spans="1:7" x14ac:dyDescent="0.25">
      <c r="A167" s="26">
        <v>42411</v>
      </c>
      <c r="B167" s="45">
        <v>92044</v>
      </c>
      <c r="C167" s="15">
        <v>0.99736842105263157</v>
      </c>
      <c r="D167" s="82">
        <v>0.2638888888888889</v>
      </c>
      <c r="E167" s="81">
        <f t="shared" si="7"/>
        <v>0.26319444444444445</v>
      </c>
      <c r="F167" s="81" t="str">
        <f>VLOOKUP(B167,SCHEDULLE!B:L,11,0)</f>
        <v>MANHÃ</v>
      </c>
      <c r="G167" s="10" t="str">
        <f>UPPER(VLOOKUP(B167,SCHEDULLE!B:M,12,0))</f>
        <v>KARINA SILVA DINIZ</v>
      </c>
    </row>
    <row r="168" spans="1:7" x14ac:dyDescent="0.25">
      <c r="A168" s="26">
        <v>42411</v>
      </c>
      <c r="B168" s="45">
        <v>93346</v>
      </c>
      <c r="C168" s="15">
        <v>0.98684210526315785</v>
      </c>
      <c r="D168" s="82">
        <v>0.2638888888888889</v>
      </c>
      <c r="E168" s="81">
        <f t="shared" si="7"/>
        <v>0.26041666666666669</v>
      </c>
      <c r="F168" s="81" t="str">
        <f>VLOOKUP(B168,SCHEDULLE!B:L,11,0)</f>
        <v>TARDE</v>
      </c>
      <c r="G168" s="10" t="str">
        <f>UPPER(VLOOKUP(B168,SCHEDULLE!B:M,12,0))</f>
        <v>KATIA SANTOS DA SILVA</v>
      </c>
    </row>
    <row r="169" spans="1:7" x14ac:dyDescent="0.25">
      <c r="A169" s="26">
        <v>42411</v>
      </c>
      <c r="B169" s="45">
        <v>93528</v>
      </c>
      <c r="C169" s="15">
        <v>0.89473684210526316</v>
      </c>
      <c r="D169" s="82">
        <v>0.2638888888888889</v>
      </c>
      <c r="E169" s="81">
        <f t="shared" si="7"/>
        <v>0.2361111111111111</v>
      </c>
      <c r="F169" s="81" t="str">
        <f>VLOOKUP(B169,SCHEDULLE!B:L,11,0)</f>
        <v>TARDE</v>
      </c>
      <c r="G169" s="10" t="str">
        <f>UPPER(VLOOKUP(B169,SCHEDULLE!B:M,12,0))</f>
        <v>KEVIN DUARTE LEMOS DOS SANTOS</v>
      </c>
    </row>
    <row r="170" spans="1:7" x14ac:dyDescent="0.25">
      <c r="A170" s="26">
        <v>42411</v>
      </c>
      <c r="B170" s="45">
        <v>95049</v>
      </c>
      <c r="C170" s="15">
        <v>0.99210526315789471</v>
      </c>
      <c r="D170" s="82">
        <v>0.2638888888888889</v>
      </c>
      <c r="E170" s="81">
        <f t="shared" si="7"/>
        <v>0.26180555555555557</v>
      </c>
      <c r="F170" s="81" t="str">
        <f>VLOOKUP(B170,SCHEDULLE!B:L,11,0)</f>
        <v>TARDE</v>
      </c>
      <c r="G170" s="10" t="str">
        <f>UPPER(VLOOKUP(B170,SCHEDULLE!B:M,12,0))</f>
        <v>LARISSA BRITO DE LIMA</v>
      </c>
    </row>
    <row r="171" spans="1:7" x14ac:dyDescent="0.25">
      <c r="A171" s="26">
        <v>42411</v>
      </c>
      <c r="B171" s="45">
        <v>92214</v>
      </c>
      <c r="C171" s="15">
        <v>0.99736842105263157</v>
      </c>
      <c r="D171" s="82">
        <v>0.2638888888888889</v>
      </c>
      <c r="E171" s="81">
        <f t="shared" si="7"/>
        <v>0.26319444444444445</v>
      </c>
      <c r="F171" s="81" t="str">
        <f>VLOOKUP(B171,SCHEDULLE!B:L,11,0)</f>
        <v>MANHÃ</v>
      </c>
      <c r="G171" s="10" t="str">
        <f>UPPER(VLOOKUP(B171,SCHEDULLE!B:M,12,0))</f>
        <v>RONNIE LIBANIO DE SÁ</v>
      </c>
    </row>
    <row r="172" spans="1:7" x14ac:dyDescent="0.25">
      <c r="A172" s="26">
        <v>42411</v>
      </c>
      <c r="B172" s="45">
        <v>92031</v>
      </c>
      <c r="C172" s="15">
        <v>0.97894736842105268</v>
      </c>
      <c r="D172" s="82">
        <v>0.2638888888888889</v>
      </c>
      <c r="E172" s="81">
        <f t="shared" si="7"/>
        <v>0.25833333333333336</v>
      </c>
      <c r="F172" s="81" t="str">
        <f>VLOOKUP(B172,SCHEDULLE!B:L,11,0)</f>
        <v>TARDE</v>
      </c>
      <c r="G172" s="10" t="str">
        <f>UPPER(VLOOKUP(B172,SCHEDULLE!B:M,12,0))</f>
        <v>RUTH RAMOS COSTA</v>
      </c>
    </row>
    <row r="173" spans="1:7" x14ac:dyDescent="0.25">
      <c r="A173" s="26">
        <v>42411</v>
      </c>
      <c r="B173" s="45">
        <v>92030</v>
      </c>
      <c r="C173" s="15">
        <v>0.87631578947368416</v>
      </c>
      <c r="D173" s="82">
        <v>0.2638888888888889</v>
      </c>
      <c r="E173" s="81">
        <f t="shared" si="7"/>
        <v>0.23124999999999998</v>
      </c>
      <c r="F173" s="81" t="str">
        <f>VLOOKUP(B173,SCHEDULLE!B:L,11,0)</f>
        <v>TARDE</v>
      </c>
      <c r="G173" s="10" t="str">
        <f>UPPER(VLOOKUP(B173,SCHEDULLE!B:M,12,0))</f>
        <v>STEPHANIE INACIO ALVES</v>
      </c>
    </row>
    <row r="174" spans="1:7" x14ac:dyDescent="0.25">
      <c r="A174" s="26">
        <v>42411</v>
      </c>
      <c r="B174" s="45">
        <v>92217</v>
      </c>
      <c r="C174" s="15">
        <v>0.81578947368421051</v>
      </c>
      <c r="D174" s="82">
        <v>0.2638888888888889</v>
      </c>
      <c r="E174" s="81">
        <f t="shared" si="7"/>
        <v>0.21527777777777779</v>
      </c>
      <c r="F174" s="81" t="str">
        <f>VLOOKUP(B174,SCHEDULLE!B:L,11,0)</f>
        <v>TARDE</v>
      </c>
      <c r="G174" s="10" t="str">
        <f>UPPER(VLOOKUP(B174,SCHEDULLE!B:M,12,0))</f>
        <v>THAIS CRISTINE QUAGUIO VIEIRA</v>
      </c>
    </row>
    <row r="175" spans="1:7" x14ac:dyDescent="0.25">
      <c r="A175" s="26">
        <v>42411</v>
      </c>
      <c r="B175" s="45">
        <v>92092</v>
      </c>
      <c r="C175" s="15">
        <v>0.81578947368421051</v>
      </c>
      <c r="D175" s="82">
        <v>0.2638888888888889</v>
      </c>
      <c r="E175" s="81">
        <f t="shared" si="7"/>
        <v>0.21527777777777779</v>
      </c>
      <c r="F175" s="81" t="str">
        <f>VLOOKUP(B175,SCHEDULLE!B:L,11,0)</f>
        <v>MANHÃ</v>
      </c>
      <c r="G175" s="10" t="str">
        <f>UPPER(VLOOKUP(B175,SCHEDULLE!B:M,12,0))</f>
        <v>THAUANI DE LIMA SOUZA</v>
      </c>
    </row>
    <row r="176" spans="1:7" x14ac:dyDescent="0.25">
      <c r="A176" s="26">
        <v>42412</v>
      </c>
      <c r="B176" s="45">
        <v>95061</v>
      </c>
      <c r="C176" s="15">
        <v>0.96052631578947367</v>
      </c>
      <c r="D176" s="82">
        <v>0.2638888888888889</v>
      </c>
      <c r="E176" s="81">
        <f t="shared" ref="E176:E215" si="8">D176*C176</f>
        <v>0.25347222222222221</v>
      </c>
      <c r="F176" s="81" t="str">
        <f>VLOOKUP(B176,SCHEDULLE!B:L,11,0)</f>
        <v>TARDE</v>
      </c>
      <c r="G176" s="10" t="str">
        <f>UPPER(VLOOKUP(B176,SCHEDULLE!B:M,12,0))</f>
        <v>AMANDA SILVA DE OLIVEIRA</v>
      </c>
    </row>
    <row r="177" spans="1:7" x14ac:dyDescent="0.25">
      <c r="A177" s="26">
        <v>42412</v>
      </c>
      <c r="B177" s="45">
        <v>92137</v>
      </c>
      <c r="C177" s="15">
        <v>0.92105263157894735</v>
      </c>
      <c r="D177" s="82">
        <v>0.2638888888888889</v>
      </c>
      <c r="E177" s="81">
        <f t="shared" si="8"/>
        <v>0.24305555555555555</v>
      </c>
      <c r="F177" s="81" t="str">
        <f>VLOOKUP(B177,SCHEDULLE!B:L,11,0)</f>
        <v>MANHÃ</v>
      </c>
      <c r="G177" s="10" t="str">
        <f>UPPER(VLOOKUP(B177,SCHEDULLE!B:M,12,0))</f>
        <v>ANA CELIA MARIANO RODRIGUES</v>
      </c>
    </row>
    <row r="178" spans="1:7" x14ac:dyDescent="0.25">
      <c r="A178" s="26">
        <v>42412</v>
      </c>
      <c r="B178" s="45">
        <v>95005</v>
      </c>
      <c r="C178" s="15">
        <v>0.95526315789473681</v>
      </c>
      <c r="D178" s="82">
        <v>0.2638888888888889</v>
      </c>
      <c r="E178" s="81">
        <f t="shared" si="8"/>
        <v>0.25208333333333333</v>
      </c>
      <c r="F178" s="81" t="str">
        <f>VLOOKUP(B178,SCHEDULLE!B:L,11,0)</f>
        <v>TARDE</v>
      </c>
      <c r="G178" s="10" t="str">
        <f>UPPER(VLOOKUP(B178,SCHEDULLE!B:M,12,0))</f>
        <v>CLAUDIO CUENCA DIAS JUNIOR</v>
      </c>
    </row>
    <row r="179" spans="1:7" x14ac:dyDescent="0.25">
      <c r="A179" s="26">
        <v>42412</v>
      </c>
      <c r="B179" s="45">
        <v>92120</v>
      </c>
      <c r="C179" s="15">
        <v>0.98421052631578942</v>
      </c>
      <c r="D179" s="82">
        <v>0.2638888888888889</v>
      </c>
      <c r="E179" s="81">
        <f t="shared" si="8"/>
        <v>0.25972222222222219</v>
      </c>
      <c r="F179" s="81" t="str">
        <f>VLOOKUP(B179,SCHEDULLE!B:L,11,0)</f>
        <v>MANHÃ</v>
      </c>
      <c r="G179" s="10" t="str">
        <f>UPPER(VLOOKUP(B179,SCHEDULLE!B:M,12,0))</f>
        <v>DAIANY APARECIDA BEBIANO COSTA</v>
      </c>
    </row>
    <row r="180" spans="1:7" x14ac:dyDescent="0.25">
      <c r="A180" s="26">
        <v>42412</v>
      </c>
      <c r="B180" s="45">
        <v>95173</v>
      </c>
      <c r="C180" s="15">
        <v>0.92894736842105263</v>
      </c>
      <c r="D180" s="82">
        <v>0.2638888888888889</v>
      </c>
      <c r="E180" s="81">
        <f t="shared" si="8"/>
        <v>0.24513888888888891</v>
      </c>
      <c r="F180" s="81" t="str">
        <f>VLOOKUP(B180,SCHEDULLE!B:L,11,0)</f>
        <v>MANHÃ</v>
      </c>
      <c r="G180" s="10" t="str">
        <f>UPPER(VLOOKUP(B180,SCHEDULLE!B:M,12,0))</f>
        <v>DEBORA CRISTINA BATISTA OLIVEIRA</v>
      </c>
    </row>
    <row r="181" spans="1:7" x14ac:dyDescent="0.25">
      <c r="A181" s="26">
        <v>42412</v>
      </c>
      <c r="B181" s="45">
        <v>92055</v>
      </c>
      <c r="C181" s="15">
        <v>0.97631578947368425</v>
      </c>
      <c r="D181" s="82">
        <v>0.2638888888888889</v>
      </c>
      <c r="E181" s="81">
        <f t="shared" si="8"/>
        <v>0.25763888888888892</v>
      </c>
      <c r="F181" s="81" t="str">
        <f>VLOOKUP(B181,SCHEDULLE!B:L,11,0)</f>
        <v>MANHÃ</v>
      </c>
      <c r="G181" s="10" t="str">
        <f>UPPER(VLOOKUP(B181,SCHEDULLE!B:M,12,0))</f>
        <v>DEISE OLIVEIRA SANTOS</v>
      </c>
    </row>
    <row r="182" spans="1:7" x14ac:dyDescent="0.25">
      <c r="A182" s="26">
        <v>42412</v>
      </c>
      <c r="B182" s="45">
        <v>92065</v>
      </c>
      <c r="C182" s="15">
        <v>0</v>
      </c>
      <c r="D182" s="82">
        <v>0.2638888888888889</v>
      </c>
      <c r="E182" s="81">
        <f t="shared" si="8"/>
        <v>0</v>
      </c>
      <c r="F182" s="81" t="str">
        <f>VLOOKUP(B182,SCHEDULLE!B:L,11,0)</f>
        <v>TARDE</v>
      </c>
      <c r="G182" s="10" t="str">
        <f>UPPER(VLOOKUP(B182,SCHEDULLE!B:M,12,0))</f>
        <v>DINAELLE DE MELO COELHO SOUSA</v>
      </c>
    </row>
    <row r="183" spans="1:7" x14ac:dyDescent="0.25">
      <c r="A183" s="26">
        <v>42412</v>
      </c>
      <c r="B183" s="45">
        <v>92125</v>
      </c>
      <c r="C183" s="15">
        <v>0.88947368421052631</v>
      </c>
      <c r="D183" s="82">
        <v>0.2638888888888889</v>
      </c>
      <c r="E183" s="81">
        <f t="shared" si="8"/>
        <v>0.23472222222222222</v>
      </c>
      <c r="F183" s="81" t="str">
        <f>VLOOKUP(B183,SCHEDULLE!B:L,11,0)</f>
        <v>MANHÃ</v>
      </c>
      <c r="G183" s="10" t="str">
        <f>UPPER(VLOOKUP(B183,SCHEDULLE!B:M,12,0))</f>
        <v>EVERTON DE MOURA SOUTELO</v>
      </c>
    </row>
    <row r="184" spans="1:7" x14ac:dyDescent="0.25">
      <c r="A184" s="26">
        <v>42412</v>
      </c>
      <c r="B184" s="45">
        <v>92200</v>
      </c>
      <c r="C184" s="15">
        <v>0.98421052631578942</v>
      </c>
      <c r="D184" s="82">
        <v>0.2638888888888889</v>
      </c>
      <c r="E184" s="81">
        <f t="shared" si="8"/>
        <v>0.25972222222222219</v>
      </c>
      <c r="F184" s="81" t="str">
        <f>VLOOKUP(B184,SCHEDULLE!B:L,11,0)</f>
        <v>TARDE</v>
      </c>
      <c r="G184" s="10" t="str">
        <f>UPPER(VLOOKUP(B184,SCHEDULLE!B:M,12,0))</f>
        <v>JEAN CARLOS SILVA BOSCO</v>
      </c>
    </row>
    <row r="185" spans="1:7" x14ac:dyDescent="0.25">
      <c r="A185" s="26">
        <v>42412</v>
      </c>
      <c r="B185" s="45">
        <v>93247</v>
      </c>
      <c r="C185" s="15">
        <v>0</v>
      </c>
      <c r="D185" s="82">
        <v>0.2638888888888889</v>
      </c>
      <c r="E185" s="81">
        <f t="shared" si="8"/>
        <v>0</v>
      </c>
      <c r="F185" s="81" t="str">
        <f>VLOOKUP(B185,SCHEDULLE!B:L,11,0)</f>
        <v>MANHÃ</v>
      </c>
      <c r="G185" s="10" t="str">
        <f>UPPER(VLOOKUP(B185,SCHEDULLE!B:M,12,0))</f>
        <v>JESSICA ALESSANDRA LIMA MOURA</v>
      </c>
    </row>
    <row r="186" spans="1:7" x14ac:dyDescent="0.25">
      <c r="A186" s="26">
        <v>42412</v>
      </c>
      <c r="B186" s="45">
        <v>92136</v>
      </c>
      <c r="C186" s="15">
        <v>0.97105263157894739</v>
      </c>
      <c r="D186" s="82">
        <v>0.2638888888888889</v>
      </c>
      <c r="E186" s="81">
        <f t="shared" si="8"/>
        <v>0.25625000000000003</v>
      </c>
      <c r="F186" s="81" t="str">
        <f>VLOOKUP(B186,SCHEDULLE!B:L,11,0)</f>
        <v>MANHÃ</v>
      </c>
      <c r="G186" s="10" t="str">
        <f>UPPER(VLOOKUP(B186,SCHEDULLE!B:M,12,0))</f>
        <v>JHONATA DA SILVA DE OLIVEIRA</v>
      </c>
    </row>
    <row r="187" spans="1:7" x14ac:dyDescent="0.25">
      <c r="A187" s="26">
        <v>42412</v>
      </c>
      <c r="B187" s="45">
        <v>92044</v>
      </c>
      <c r="C187" s="15">
        <v>0.99736842105263157</v>
      </c>
      <c r="D187" s="82">
        <v>0.2638888888888889</v>
      </c>
      <c r="E187" s="81">
        <f t="shared" si="8"/>
        <v>0.26319444444444445</v>
      </c>
      <c r="F187" s="81" t="str">
        <f>VLOOKUP(B187,SCHEDULLE!B:L,11,0)</f>
        <v>MANHÃ</v>
      </c>
      <c r="G187" s="10" t="str">
        <f>UPPER(VLOOKUP(B187,SCHEDULLE!B:M,12,0))</f>
        <v>KARINA SILVA DINIZ</v>
      </c>
    </row>
    <row r="188" spans="1:7" x14ac:dyDescent="0.25">
      <c r="A188" s="26">
        <v>42412</v>
      </c>
      <c r="B188" s="45">
        <v>93346</v>
      </c>
      <c r="C188" s="15">
        <v>0.98684210526315785</v>
      </c>
      <c r="D188" s="82">
        <v>0.2638888888888889</v>
      </c>
      <c r="E188" s="81">
        <f t="shared" si="8"/>
        <v>0.26041666666666669</v>
      </c>
      <c r="F188" s="81" t="str">
        <f>VLOOKUP(B188,SCHEDULLE!B:L,11,0)</f>
        <v>TARDE</v>
      </c>
      <c r="G188" s="10" t="str">
        <f>UPPER(VLOOKUP(B188,SCHEDULLE!B:M,12,0))</f>
        <v>KATIA SANTOS DA SILVA</v>
      </c>
    </row>
    <row r="189" spans="1:7" x14ac:dyDescent="0.25">
      <c r="A189" s="26">
        <v>42412</v>
      </c>
      <c r="B189" s="45">
        <v>93528</v>
      </c>
      <c r="C189" s="15">
        <v>0.96052631578947367</v>
      </c>
      <c r="D189" s="82">
        <v>0.2638888888888889</v>
      </c>
      <c r="E189" s="81">
        <f t="shared" si="8"/>
        <v>0.25347222222222221</v>
      </c>
      <c r="F189" s="81" t="str">
        <f>VLOOKUP(B189,SCHEDULLE!B:L,11,0)</f>
        <v>TARDE</v>
      </c>
      <c r="G189" s="10" t="str">
        <f>UPPER(VLOOKUP(B189,SCHEDULLE!B:M,12,0))</f>
        <v>KEVIN DUARTE LEMOS DOS SANTOS</v>
      </c>
    </row>
    <row r="190" spans="1:7" x14ac:dyDescent="0.25">
      <c r="A190" s="26">
        <v>42412</v>
      </c>
      <c r="B190" s="45">
        <v>95049</v>
      </c>
      <c r="C190" s="15">
        <v>0.99473684210526314</v>
      </c>
      <c r="D190" s="82">
        <v>0.2638888888888889</v>
      </c>
      <c r="E190" s="81">
        <f t="shared" si="8"/>
        <v>0.26250000000000001</v>
      </c>
      <c r="F190" s="81" t="str">
        <f>VLOOKUP(B190,SCHEDULLE!B:L,11,0)</f>
        <v>TARDE</v>
      </c>
      <c r="G190" s="10" t="str">
        <f>UPPER(VLOOKUP(B190,SCHEDULLE!B:M,12,0))</f>
        <v>LARISSA BRITO DE LIMA</v>
      </c>
    </row>
    <row r="191" spans="1:7" x14ac:dyDescent="0.25">
      <c r="A191" s="26">
        <v>42412</v>
      </c>
      <c r="B191" s="45">
        <v>92214</v>
      </c>
      <c r="C191" s="15">
        <v>0.91052631578947374</v>
      </c>
      <c r="D191" s="82">
        <v>0.2638888888888889</v>
      </c>
      <c r="E191" s="81">
        <f t="shared" si="8"/>
        <v>0.24027777777777778</v>
      </c>
      <c r="F191" s="81" t="str">
        <f>VLOOKUP(B191,SCHEDULLE!B:L,11,0)</f>
        <v>MANHÃ</v>
      </c>
      <c r="G191" s="10" t="str">
        <f>UPPER(VLOOKUP(B191,SCHEDULLE!B:M,12,0))</f>
        <v>RONNIE LIBANIO DE SÁ</v>
      </c>
    </row>
    <row r="192" spans="1:7" x14ac:dyDescent="0.25">
      <c r="A192" s="26">
        <v>42412</v>
      </c>
      <c r="B192" s="45">
        <v>92031</v>
      </c>
      <c r="C192" s="15">
        <v>0.98157894736842111</v>
      </c>
      <c r="D192" s="82">
        <v>0.2638888888888889</v>
      </c>
      <c r="E192" s="81">
        <f t="shared" si="8"/>
        <v>0.2590277777777778</v>
      </c>
      <c r="F192" s="81" t="str">
        <f>VLOOKUP(B192,SCHEDULLE!B:L,11,0)</f>
        <v>TARDE</v>
      </c>
      <c r="G192" s="10" t="str">
        <f>UPPER(VLOOKUP(B192,SCHEDULLE!B:M,12,0))</f>
        <v>RUTH RAMOS COSTA</v>
      </c>
    </row>
    <row r="193" spans="1:7" x14ac:dyDescent="0.25">
      <c r="A193" s="26">
        <v>42412</v>
      </c>
      <c r="B193" s="45">
        <v>92030</v>
      </c>
      <c r="C193" s="15">
        <v>0.79473684210526319</v>
      </c>
      <c r="D193" s="82">
        <v>0.2638888888888889</v>
      </c>
      <c r="E193" s="81">
        <f t="shared" si="8"/>
        <v>0.20972222222222223</v>
      </c>
      <c r="F193" s="81" t="str">
        <f>VLOOKUP(B193,SCHEDULLE!B:L,11,0)</f>
        <v>TARDE</v>
      </c>
      <c r="G193" s="10" t="str">
        <f>UPPER(VLOOKUP(B193,SCHEDULLE!B:M,12,0))</f>
        <v>STEPHANIE INACIO ALVES</v>
      </c>
    </row>
    <row r="194" spans="1:7" x14ac:dyDescent="0.25">
      <c r="A194" s="26">
        <v>42412</v>
      </c>
      <c r="B194" s="45">
        <v>92217</v>
      </c>
      <c r="C194" s="15">
        <v>0.91578947368421049</v>
      </c>
      <c r="D194" s="82">
        <v>0.2638888888888889</v>
      </c>
      <c r="E194" s="81">
        <f t="shared" si="8"/>
        <v>0.24166666666666667</v>
      </c>
      <c r="F194" s="81" t="str">
        <f>VLOOKUP(B194,SCHEDULLE!B:L,11,0)</f>
        <v>TARDE</v>
      </c>
      <c r="G194" s="10" t="str">
        <f>UPPER(VLOOKUP(B194,SCHEDULLE!B:M,12,0))</f>
        <v>THAIS CRISTINE QUAGUIO VIEIRA</v>
      </c>
    </row>
    <row r="195" spans="1:7" x14ac:dyDescent="0.25">
      <c r="A195" s="26">
        <v>42412</v>
      </c>
      <c r="B195" s="45">
        <v>92092</v>
      </c>
      <c r="C195" s="15">
        <v>0.99736842105263157</v>
      </c>
      <c r="D195" s="82">
        <v>0.2638888888888889</v>
      </c>
      <c r="E195" s="81">
        <f t="shared" si="8"/>
        <v>0.26319444444444445</v>
      </c>
      <c r="F195" s="81" t="str">
        <f>VLOOKUP(B195,SCHEDULLE!B:L,11,0)</f>
        <v>MANHÃ</v>
      </c>
      <c r="G195" s="10" t="str">
        <f>UPPER(VLOOKUP(B195,SCHEDULLE!B:M,12,0))</f>
        <v>THAUANI DE LIMA SOUZA</v>
      </c>
    </row>
    <row r="196" spans="1:7" x14ac:dyDescent="0.25">
      <c r="A196" s="26">
        <v>42413</v>
      </c>
      <c r="B196" s="45">
        <v>95061</v>
      </c>
      <c r="C196" s="15">
        <v>0.94736842105263153</v>
      </c>
      <c r="D196" s="82">
        <v>0.2638888888888889</v>
      </c>
      <c r="E196" s="81">
        <f t="shared" si="8"/>
        <v>0.25</v>
      </c>
      <c r="F196" s="81" t="str">
        <f>VLOOKUP(B196,SCHEDULLE!B:L,11,0)</f>
        <v>TARDE</v>
      </c>
      <c r="G196" s="10" t="str">
        <f>UPPER(VLOOKUP(B196,SCHEDULLE!B:M,12,0))</f>
        <v>AMANDA SILVA DE OLIVEIRA</v>
      </c>
    </row>
    <row r="197" spans="1:7" x14ac:dyDescent="0.25">
      <c r="A197" s="26">
        <v>42413</v>
      </c>
      <c r="B197" s="45">
        <v>92137</v>
      </c>
      <c r="C197" s="15">
        <v>0.95789473684210524</v>
      </c>
      <c r="D197" s="82">
        <v>0.2638888888888889</v>
      </c>
      <c r="E197" s="81">
        <f t="shared" si="8"/>
        <v>0.25277777777777777</v>
      </c>
      <c r="F197" s="81" t="str">
        <f>VLOOKUP(B197,SCHEDULLE!B:L,11,0)</f>
        <v>MANHÃ</v>
      </c>
      <c r="G197" s="10" t="str">
        <f>UPPER(VLOOKUP(B197,SCHEDULLE!B:M,12,0))</f>
        <v>ANA CELIA MARIANO RODRIGUES</v>
      </c>
    </row>
    <row r="198" spans="1:7" x14ac:dyDescent="0.25">
      <c r="A198" s="26">
        <v>42413</v>
      </c>
      <c r="B198" s="45">
        <v>95005</v>
      </c>
      <c r="C198" s="15">
        <v>0.85789473684210527</v>
      </c>
      <c r="D198" s="82">
        <v>0.2638888888888889</v>
      </c>
      <c r="E198" s="81">
        <f t="shared" si="8"/>
        <v>0.22638888888888889</v>
      </c>
      <c r="F198" s="81" t="str">
        <f>VLOOKUP(B198,SCHEDULLE!B:L,11,0)</f>
        <v>TARDE</v>
      </c>
      <c r="G198" s="10" t="str">
        <f>UPPER(VLOOKUP(B198,SCHEDULLE!B:M,12,0))</f>
        <v>CLAUDIO CUENCA DIAS JUNIOR</v>
      </c>
    </row>
    <row r="199" spans="1:7" x14ac:dyDescent="0.25">
      <c r="A199" s="26">
        <v>42413</v>
      </c>
      <c r="B199" s="45">
        <v>92120</v>
      </c>
      <c r="C199" s="15">
        <v>0.95789473684210524</v>
      </c>
      <c r="D199" s="82">
        <v>0.2638888888888889</v>
      </c>
      <c r="E199" s="81">
        <f t="shared" si="8"/>
        <v>0.25277777777777777</v>
      </c>
      <c r="F199" s="81" t="str">
        <f>VLOOKUP(B199,SCHEDULLE!B:L,11,0)</f>
        <v>MANHÃ</v>
      </c>
      <c r="G199" s="10" t="str">
        <f>UPPER(VLOOKUP(B199,SCHEDULLE!B:M,12,0))</f>
        <v>DAIANY APARECIDA BEBIANO COSTA</v>
      </c>
    </row>
    <row r="200" spans="1:7" x14ac:dyDescent="0.25">
      <c r="A200" s="26">
        <v>42413</v>
      </c>
      <c r="B200" s="45">
        <v>95173</v>
      </c>
      <c r="C200" s="15">
        <v>0.91842105263157892</v>
      </c>
      <c r="D200" s="82">
        <v>0.2638888888888889</v>
      </c>
      <c r="E200" s="81">
        <f t="shared" si="8"/>
        <v>0.24236111111111111</v>
      </c>
      <c r="F200" s="81" t="str">
        <f>VLOOKUP(B200,SCHEDULLE!B:L,11,0)</f>
        <v>MANHÃ</v>
      </c>
      <c r="G200" s="10" t="str">
        <f>UPPER(VLOOKUP(B200,SCHEDULLE!B:M,12,0))</f>
        <v>DEBORA CRISTINA BATISTA OLIVEIRA</v>
      </c>
    </row>
    <row r="201" spans="1:7" x14ac:dyDescent="0.25">
      <c r="A201" s="26">
        <v>42413</v>
      </c>
      <c r="B201" s="45">
        <v>92055</v>
      </c>
      <c r="C201" s="15">
        <v>0.98947368421052628</v>
      </c>
      <c r="D201" s="82">
        <v>0.2638888888888889</v>
      </c>
      <c r="E201" s="81">
        <f t="shared" si="8"/>
        <v>0.26111111111111113</v>
      </c>
      <c r="F201" s="81" t="str">
        <f>VLOOKUP(B201,SCHEDULLE!B:L,11,0)</f>
        <v>MANHÃ</v>
      </c>
      <c r="G201" s="10" t="str">
        <f>UPPER(VLOOKUP(B201,SCHEDULLE!B:M,12,0))</f>
        <v>DEISE OLIVEIRA SANTOS</v>
      </c>
    </row>
    <row r="202" spans="1:7" x14ac:dyDescent="0.25">
      <c r="A202" s="26">
        <v>42413</v>
      </c>
      <c r="B202" s="45">
        <v>92065</v>
      </c>
      <c r="C202" s="15">
        <v>0.92368421052631577</v>
      </c>
      <c r="D202" s="82">
        <v>0.2638888888888889</v>
      </c>
      <c r="E202" s="81">
        <f t="shared" si="8"/>
        <v>0.24374999999999999</v>
      </c>
      <c r="F202" s="81" t="str">
        <f>VLOOKUP(B202,SCHEDULLE!B:L,11,0)</f>
        <v>TARDE</v>
      </c>
      <c r="G202" s="10" t="str">
        <f>UPPER(VLOOKUP(B202,SCHEDULLE!B:M,12,0))</f>
        <v>DINAELLE DE MELO COELHO SOUSA</v>
      </c>
    </row>
    <row r="203" spans="1:7" x14ac:dyDescent="0.25">
      <c r="A203" s="26">
        <v>42413</v>
      </c>
      <c r="B203" s="45">
        <v>92125</v>
      </c>
      <c r="C203" s="15">
        <v>0.98947368421052628</v>
      </c>
      <c r="D203" s="82">
        <v>0.2638888888888889</v>
      </c>
      <c r="E203" s="81">
        <f t="shared" si="8"/>
        <v>0.26111111111111113</v>
      </c>
      <c r="F203" s="81" t="str">
        <f>VLOOKUP(B203,SCHEDULLE!B:L,11,0)</f>
        <v>MANHÃ</v>
      </c>
      <c r="G203" s="10" t="str">
        <f>UPPER(VLOOKUP(B203,SCHEDULLE!B:M,12,0))</f>
        <v>EVERTON DE MOURA SOUTELO</v>
      </c>
    </row>
    <row r="204" spans="1:7" x14ac:dyDescent="0.25">
      <c r="A204" s="26">
        <v>42413</v>
      </c>
      <c r="B204" s="45">
        <v>92200</v>
      </c>
      <c r="C204" s="15">
        <v>0.97105263157894739</v>
      </c>
      <c r="D204" s="82">
        <v>0.2638888888888889</v>
      </c>
      <c r="E204" s="81">
        <f t="shared" si="8"/>
        <v>0.25625000000000003</v>
      </c>
      <c r="F204" s="81" t="str">
        <f>VLOOKUP(B204,SCHEDULLE!B:L,11,0)</f>
        <v>TARDE</v>
      </c>
      <c r="G204" s="10" t="str">
        <f>UPPER(VLOOKUP(B204,SCHEDULLE!B:M,12,0))</f>
        <v>JEAN CARLOS SILVA BOSCO</v>
      </c>
    </row>
    <row r="205" spans="1:7" x14ac:dyDescent="0.25">
      <c r="A205" s="26">
        <v>42413</v>
      </c>
      <c r="B205" s="45">
        <v>93247</v>
      </c>
      <c r="C205" s="15">
        <v>0</v>
      </c>
      <c r="D205" s="82">
        <v>0.2638888888888889</v>
      </c>
      <c r="E205" s="81">
        <f t="shared" si="8"/>
        <v>0</v>
      </c>
      <c r="F205" s="81" t="str">
        <f>VLOOKUP(B205,SCHEDULLE!B:L,11,0)</f>
        <v>MANHÃ</v>
      </c>
      <c r="G205" s="10" t="str">
        <f>UPPER(VLOOKUP(B205,SCHEDULLE!B:M,12,0))</f>
        <v>JESSICA ALESSANDRA LIMA MOURA</v>
      </c>
    </row>
    <row r="206" spans="1:7" x14ac:dyDescent="0.25">
      <c r="A206" s="26">
        <v>42413</v>
      </c>
      <c r="B206" s="45">
        <v>92136</v>
      </c>
      <c r="C206" s="15">
        <v>0.98421052631578942</v>
      </c>
      <c r="D206" s="82">
        <v>0.2638888888888889</v>
      </c>
      <c r="E206" s="81">
        <f t="shared" si="8"/>
        <v>0.25972222222222219</v>
      </c>
      <c r="F206" s="81" t="str">
        <f>VLOOKUP(B206,SCHEDULLE!B:L,11,0)</f>
        <v>MANHÃ</v>
      </c>
      <c r="G206" s="10" t="str">
        <f>UPPER(VLOOKUP(B206,SCHEDULLE!B:M,12,0))</f>
        <v>JHONATA DA SILVA DE OLIVEIRA</v>
      </c>
    </row>
    <row r="207" spans="1:7" x14ac:dyDescent="0.25">
      <c r="A207" s="26">
        <v>42413</v>
      </c>
      <c r="B207" s="45">
        <v>92044</v>
      </c>
      <c r="C207" s="15">
        <v>0.97894736842105268</v>
      </c>
      <c r="D207" s="82">
        <v>0.2638888888888889</v>
      </c>
      <c r="E207" s="81">
        <f t="shared" si="8"/>
        <v>0.25833333333333336</v>
      </c>
      <c r="F207" s="81" t="str">
        <f>VLOOKUP(B207,SCHEDULLE!B:L,11,0)</f>
        <v>MANHÃ</v>
      </c>
      <c r="G207" s="10" t="str">
        <f>UPPER(VLOOKUP(B207,SCHEDULLE!B:M,12,0))</f>
        <v>KARINA SILVA DINIZ</v>
      </c>
    </row>
    <row r="208" spans="1:7" x14ac:dyDescent="0.25">
      <c r="A208" s="26">
        <v>42413</v>
      </c>
      <c r="B208" s="45">
        <v>93346</v>
      </c>
      <c r="C208" s="15">
        <v>0.99473684210526314</v>
      </c>
      <c r="D208" s="82">
        <v>0.2638888888888889</v>
      </c>
      <c r="E208" s="81">
        <f t="shared" si="8"/>
        <v>0.26250000000000001</v>
      </c>
      <c r="F208" s="81" t="str">
        <f>VLOOKUP(B208,SCHEDULLE!B:L,11,0)</f>
        <v>TARDE</v>
      </c>
      <c r="G208" s="10" t="str">
        <f>UPPER(VLOOKUP(B208,SCHEDULLE!B:M,12,0))</f>
        <v>KATIA SANTOS DA SILVA</v>
      </c>
    </row>
    <row r="209" spans="1:7" x14ac:dyDescent="0.25">
      <c r="A209" s="26">
        <v>42413</v>
      </c>
      <c r="B209" s="45">
        <v>93528</v>
      </c>
      <c r="C209" s="15">
        <v>0.96052631578947367</v>
      </c>
      <c r="D209" s="82">
        <v>0.2638888888888889</v>
      </c>
      <c r="E209" s="81">
        <f t="shared" si="8"/>
        <v>0.25347222222222221</v>
      </c>
      <c r="F209" s="81" t="str">
        <f>VLOOKUP(B209,SCHEDULLE!B:L,11,0)</f>
        <v>TARDE</v>
      </c>
      <c r="G209" s="10" t="str">
        <f>UPPER(VLOOKUP(B209,SCHEDULLE!B:M,12,0))</f>
        <v>KEVIN DUARTE LEMOS DOS SANTOS</v>
      </c>
    </row>
    <row r="210" spans="1:7" x14ac:dyDescent="0.25">
      <c r="A210" s="26">
        <v>42413</v>
      </c>
      <c r="B210" s="45">
        <v>95049</v>
      </c>
      <c r="C210" s="15">
        <v>0.97105263157894739</v>
      </c>
      <c r="D210" s="82">
        <v>0.2638888888888889</v>
      </c>
      <c r="E210" s="81">
        <f t="shared" si="8"/>
        <v>0.25625000000000003</v>
      </c>
      <c r="F210" s="81" t="str">
        <f>VLOOKUP(B210,SCHEDULLE!B:L,11,0)</f>
        <v>TARDE</v>
      </c>
      <c r="G210" s="10" t="str">
        <f>UPPER(VLOOKUP(B210,SCHEDULLE!B:M,12,0))</f>
        <v>LARISSA BRITO DE LIMA</v>
      </c>
    </row>
    <row r="211" spans="1:7" x14ac:dyDescent="0.25">
      <c r="A211" s="26">
        <v>42413</v>
      </c>
      <c r="B211" s="45">
        <v>92214</v>
      </c>
      <c r="C211" s="15">
        <v>0.94736842105263153</v>
      </c>
      <c r="D211" s="82">
        <v>0.2638888888888889</v>
      </c>
      <c r="E211" s="81">
        <f t="shared" si="8"/>
        <v>0.25</v>
      </c>
      <c r="F211" s="81" t="str">
        <f>VLOOKUP(B211,SCHEDULLE!B:L,11,0)</f>
        <v>MANHÃ</v>
      </c>
      <c r="G211" s="10" t="str">
        <f>UPPER(VLOOKUP(B211,SCHEDULLE!B:M,12,0))</f>
        <v>RONNIE LIBANIO DE SÁ</v>
      </c>
    </row>
    <row r="212" spans="1:7" x14ac:dyDescent="0.25">
      <c r="A212" s="26">
        <v>42413</v>
      </c>
      <c r="B212" s="45">
        <v>92031</v>
      </c>
      <c r="C212" s="15">
        <v>0.94473684210526321</v>
      </c>
      <c r="D212" s="82">
        <v>0.2638888888888889</v>
      </c>
      <c r="E212" s="81">
        <f t="shared" si="8"/>
        <v>0.24930555555555559</v>
      </c>
      <c r="F212" s="81" t="str">
        <f>VLOOKUP(B212,SCHEDULLE!B:L,11,0)</f>
        <v>TARDE</v>
      </c>
      <c r="G212" s="10" t="str">
        <f>UPPER(VLOOKUP(B212,SCHEDULLE!B:M,12,0))</f>
        <v>RUTH RAMOS COSTA</v>
      </c>
    </row>
    <row r="213" spans="1:7" x14ac:dyDescent="0.25">
      <c r="A213" s="26">
        <v>42413</v>
      </c>
      <c r="B213" s="45">
        <v>92030</v>
      </c>
      <c r="C213" s="15">
        <v>0.94473684210526321</v>
      </c>
      <c r="D213" s="82">
        <v>0.2638888888888889</v>
      </c>
      <c r="E213" s="81">
        <f t="shared" si="8"/>
        <v>0.24930555555555559</v>
      </c>
      <c r="F213" s="81" t="str">
        <f>VLOOKUP(B213,SCHEDULLE!B:L,11,0)</f>
        <v>TARDE</v>
      </c>
      <c r="G213" s="10" t="str">
        <f>UPPER(VLOOKUP(B213,SCHEDULLE!B:M,12,0))</f>
        <v>STEPHANIE INACIO ALVES</v>
      </c>
    </row>
    <row r="214" spans="1:7" x14ac:dyDescent="0.25">
      <c r="A214" s="26">
        <v>42413</v>
      </c>
      <c r="B214" s="45">
        <v>92217</v>
      </c>
      <c r="C214" s="15">
        <v>0.93947368421052635</v>
      </c>
      <c r="D214" s="82">
        <v>0.2638888888888889</v>
      </c>
      <c r="E214" s="81">
        <f t="shared" si="8"/>
        <v>0.24791666666666667</v>
      </c>
      <c r="F214" s="81" t="str">
        <f>VLOOKUP(B214,SCHEDULLE!B:L,11,0)</f>
        <v>TARDE</v>
      </c>
      <c r="G214" s="10" t="str">
        <f>UPPER(VLOOKUP(B214,SCHEDULLE!B:M,12,0))</f>
        <v>THAIS CRISTINE QUAGUIO VIEIRA</v>
      </c>
    </row>
    <row r="215" spans="1:7" x14ac:dyDescent="0.25">
      <c r="A215" s="26">
        <v>42413</v>
      </c>
      <c r="B215" s="45">
        <v>92092</v>
      </c>
      <c r="C215" s="15">
        <v>1</v>
      </c>
      <c r="D215" s="82">
        <v>0.2638888888888889</v>
      </c>
      <c r="E215" s="81">
        <f t="shared" si="8"/>
        <v>0.2638888888888889</v>
      </c>
      <c r="F215" s="81" t="str">
        <f>VLOOKUP(B215,SCHEDULLE!B:L,11,0)</f>
        <v>MANHÃ</v>
      </c>
      <c r="G215" s="10" t="str">
        <f>UPPER(VLOOKUP(B215,SCHEDULLE!B:M,12,0))</f>
        <v>THAUANI DE LIMA SOUZA</v>
      </c>
    </row>
    <row r="216" spans="1:7" x14ac:dyDescent="0.25">
      <c r="A216" s="26">
        <v>42415</v>
      </c>
      <c r="B216" s="45">
        <v>95061</v>
      </c>
      <c r="C216" s="15">
        <v>0.97894736842105268</v>
      </c>
      <c r="D216" s="82">
        <v>0.2638888888888889</v>
      </c>
      <c r="E216" s="81">
        <f t="shared" ref="E216:E234" si="9">D216*C216</f>
        <v>0.25833333333333336</v>
      </c>
      <c r="F216" s="81" t="str">
        <f>VLOOKUP(B216,SCHEDULLE!B:L,11,0)</f>
        <v>TARDE</v>
      </c>
      <c r="G216" s="10" t="str">
        <f>UPPER(VLOOKUP(B216,SCHEDULLE!B:M,12,0))</f>
        <v>AMANDA SILVA DE OLIVEIRA</v>
      </c>
    </row>
    <row r="217" spans="1:7" x14ac:dyDescent="0.25">
      <c r="A217" s="26">
        <v>42415</v>
      </c>
      <c r="B217" s="45">
        <v>92137</v>
      </c>
      <c r="C217" s="15">
        <v>0.93421052631578949</v>
      </c>
      <c r="D217" s="82">
        <v>0.2638888888888889</v>
      </c>
      <c r="E217" s="81">
        <f t="shared" si="9"/>
        <v>0.24652777777777779</v>
      </c>
      <c r="F217" s="81" t="str">
        <f>VLOOKUP(B217,SCHEDULLE!B:L,11,0)</f>
        <v>MANHÃ</v>
      </c>
      <c r="G217" s="10" t="str">
        <f>UPPER(VLOOKUP(B217,SCHEDULLE!B:M,12,0))</f>
        <v>ANA CELIA MARIANO RODRIGUES</v>
      </c>
    </row>
    <row r="218" spans="1:7" x14ac:dyDescent="0.25">
      <c r="A218" s="26">
        <v>42415</v>
      </c>
      <c r="B218" s="45">
        <v>95005</v>
      </c>
      <c r="C218" s="15">
        <v>0.86842105263157898</v>
      </c>
      <c r="D218" s="82">
        <v>0.2638888888888889</v>
      </c>
      <c r="E218" s="81">
        <f t="shared" si="9"/>
        <v>0.22916666666666669</v>
      </c>
      <c r="F218" s="81" t="str">
        <f>VLOOKUP(B218,SCHEDULLE!B:L,11,0)</f>
        <v>TARDE</v>
      </c>
      <c r="G218" s="10" t="str">
        <f>UPPER(VLOOKUP(B218,SCHEDULLE!B:M,12,0))</f>
        <v>CLAUDIO CUENCA DIAS JUNIOR</v>
      </c>
    </row>
    <row r="219" spans="1:7" x14ac:dyDescent="0.25">
      <c r="A219" s="26">
        <v>42415</v>
      </c>
      <c r="B219" s="45">
        <v>92120</v>
      </c>
      <c r="C219" s="15">
        <v>0.9</v>
      </c>
      <c r="D219" s="82">
        <v>0.2638888888888889</v>
      </c>
      <c r="E219" s="81">
        <f t="shared" si="9"/>
        <v>0.23750000000000002</v>
      </c>
      <c r="F219" s="81" t="str">
        <f>VLOOKUP(B219,SCHEDULLE!B:L,11,0)</f>
        <v>MANHÃ</v>
      </c>
      <c r="G219" s="10" t="str">
        <f>UPPER(VLOOKUP(B219,SCHEDULLE!B:M,12,0))</f>
        <v>DAIANY APARECIDA BEBIANO COSTA</v>
      </c>
    </row>
    <row r="220" spans="1:7" x14ac:dyDescent="0.25">
      <c r="A220" s="26">
        <v>42415</v>
      </c>
      <c r="B220" s="45">
        <v>95173</v>
      </c>
      <c r="C220" s="15">
        <v>0.28421052631578947</v>
      </c>
      <c r="D220" s="82">
        <v>0.2638888888888889</v>
      </c>
      <c r="E220" s="81">
        <f t="shared" si="9"/>
        <v>7.4999999999999997E-2</v>
      </c>
      <c r="F220" s="81" t="str">
        <f>VLOOKUP(B220,SCHEDULLE!B:L,11,0)</f>
        <v>MANHÃ</v>
      </c>
      <c r="G220" s="10" t="str">
        <f>UPPER(VLOOKUP(B220,SCHEDULLE!B:M,12,0))</f>
        <v>DEBORA CRISTINA BATISTA OLIVEIRA</v>
      </c>
    </row>
    <row r="221" spans="1:7" x14ac:dyDescent="0.25">
      <c r="A221" s="26">
        <v>42415</v>
      </c>
      <c r="B221" s="45">
        <v>92055</v>
      </c>
      <c r="C221" s="15">
        <v>0.93684210526315792</v>
      </c>
      <c r="D221" s="82">
        <v>0.2638888888888889</v>
      </c>
      <c r="E221" s="81">
        <f t="shared" si="9"/>
        <v>0.24722222222222223</v>
      </c>
      <c r="F221" s="81" t="str">
        <f>VLOOKUP(B221,SCHEDULLE!B:L,11,0)</f>
        <v>MANHÃ</v>
      </c>
      <c r="G221" s="10" t="str">
        <f>UPPER(VLOOKUP(B221,SCHEDULLE!B:M,12,0))</f>
        <v>DEISE OLIVEIRA SANTOS</v>
      </c>
    </row>
    <row r="222" spans="1:7" x14ac:dyDescent="0.25">
      <c r="A222" s="26">
        <v>42415</v>
      </c>
      <c r="B222" s="45">
        <v>92065</v>
      </c>
      <c r="C222" s="15">
        <v>0.73947368421052628</v>
      </c>
      <c r="D222" s="82">
        <v>0.2638888888888889</v>
      </c>
      <c r="E222" s="81">
        <f t="shared" si="9"/>
        <v>0.19513888888888889</v>
      </c>
      <c r="F222" s="81" t="str">
        <f>VLOOKUP(B222,SCHEDULLE!B:L,11,0)</f>
        <v>TARDE</v>
      </c>
      <c r="G222" s="10" t="str">
        <f>UPPER(VLOOKUP(B222,SCHEDULLE!B:M,12,0))</f>
        <v>DINAELLE DE MELO COELHO SOUSA</v>
      </c>
    </row>
    <row r="223" spans="1:7" x14ac:dyDescent="0.25">
      <c r="A223" s="26">
        <v>42415</v>
      </c>
      <c r="B223" s="45">
        <v>92125</v>
      </c>
      <c r="C223" s="15">
        <v>0.94210526315789478</v>
      </c>
      <c r="D223" s="82">
        <v>0.2638888888888889</v>
      </c>
      <c r="E223" s="81">
        <f t="shared" si="9"/>
        <v>0.24861111111111112</v>
      </c>
      <c r="F223" s="81" t="str">
        <f>VLOOKUP(B223,SCHEDULLE!B:L,11,0)</f>
        <v>MANHÃ</v>
      </c>
      <c r="G223" s="10" t="str">
        <f>UPPER(VLOOKUP(B223,SCHEDULLE!B:M,12,0))</f>
        <v>EVERTON DE MOURA SOUTELO</v>
      </c>
    </row>
    <row r="224" spans="1:7" x14ac:dyDescent="0.25">
      <c r="A224" s="26">
        <v>42415</v>
      </c>
      <c r="B224" s="45">
        <v>93247</v>
      </c>
      <c r="C224" s="15">
        <v>0</v>
      </c>
      <c r="D224" s="82">
        <v>0.2638888888888889</v>
      </c>
      <c r="E224" s="81">
        <f t="shared" si="9"/>
        <v>0</v>
      </c>
      <c r="F224" s="81" t="str">
        <f>VLOOKUP(B224,SCHEDULLE!B:L,11,0)</f>
        <v>MANHÃ</v>
      </c>
      <c r="G224" s="10" t="str">
        <f>UPPER(VLOOKUP(B224,SCHEDULLE!B:M,12,0))</f>
        <v>JESSICA ALESSANDRA LIMA MOURA</v>
      </c>
    </row>
    <row r="225" spans="1:7" x14ac:dyDescent="0.25">
      <c r="A225" s="26">
        <v>42415</v>
      </c>
      <c r="B225" s="45">
        <v>92136</v>
      </c>
      <c r="C225" s="15">
        <v>0.96842105263157896</v>
      </c>
      <c r="D225" s="82">
        <v>0.2638888888888889</v>
      </c>
      <c r="E225" s="81">
        <f t="shared" si="9"/>
        <v>0.25555555555555559</v>
      </c>
      <c r="F225" s="81" t="str">
        <f>VLOOKUP(B225,SCHEDULLE!B:L,11,0)</f>
        <v>MANHÃ</v>
      </c>
      <c r="G225" s="10" t="str">
        <f>UPPER(VLOOKUP(B225,SCHEDULLE!B:M,12,0))</f>
        <v>JHONATA DA SILVA DE OLIVEIRA</v>
      </c>
    </row>
    <row r="226" spans="1:7" x14ac:dyDescent="0.25">
      <c r="A226" s="26">
        <v>42415</v>
      </c>
      <c r="B226" s="45">
        <v>92044</v>
      </c>
      <c r="C226" s="15">
        <v>0.94736842105263153</v>
      </c>
      <c r="D226" s="82">
        <v>0.2638888888888889</v>
      </c>
      <c r="E226" s="81">
        <f t="shared" si="9"/>
        <v>0.25</v>
      </c>
      <c r="F226" s="81" t="str">
        <f>VLOOKUP(B226,SCHEDULLE!B:L,11,0)</f>
        <v>MANHÃ</v>
      </c>
      <c r="G226" s="10" t="str">
        <f>UPPER(VLOOKUP(B226,SCHEDULLE!B:M,12,0))</f>
        <v>KARINA SILVA DINIZ</v>
      </c>
    </row>
    <row r="227" spans="1:7" x14ac:dyDescent="0.25">
      <c r="A227" s="26">
        <v>42415</v>
      </c>
      <c r="B227" s="45">
        <v>93346</v>
      </c>
      <c r="C227" s="15">
        <v>0.95526315789473681</v>
      </c>
      <c r="D227" s="82">
        <v>0.2638888888888889</v>
      </c>
      <c r="E227" s="81">
        <f t="shared" si="9"/>
        <v>0.25208333333333333</v>
      </c>
      <c r="F227" s="81" t="str">
        <f>VLOOKUP(B227,SCHEDULLE!B:L,11,0)</f>
        <v>TARDE</v>
      </c>
      <c r="G227" s="10" t="str">
        <f>UPPER(VLOOKUP(B227,SCHEDULLE!B:M,12,0))</f>
        <v>KATIA SANTOS DA SILVA</v>
      </c>
    </row>
    <row r="228" spans="1:7" x14ac:dyDescent="0.25">
      <c r="A228" s="26">
        <v>42415</v>
      </c>
      <c r="B228" s="45">
        <v>93528</v>
      </c>
      <c r="C228" s="15">
        <v>0.96578947368421053</v>
      </c>
      <c r="D228" s="82">
        <v>0.2638888888888889</v>
      </c>
      <c r="E228" s="81">
        <f t="shared" si="9"/>
        <v>0.25486111111111109</v>
      </c>
      <c r="F228" s="81" t="str">
        <f>VLOOKUP(B228,SCHEDULLE!B:L,11,0)</f>
        <v>TARDE</v>
      </c>
      <c r="G228" s="10" t="str">
        <f>UPPER(VLOOKUP(B228,SCHEDULLE!B:M,12,0))</f>
        <v>KEVIN DUARTE LEMOS DOS SANTOS</v>
      </c>
    </row>
    <row r="229" spans="1:7" x14ac:dyDescent="0.25">
      <c r="A229" s="26">
        <v>42415</v>
      </c>
      <c r="B229" s="45">
        <v>95049</v>
      </c>
      <c r="C229" s="15">
        <v>0.99210526315789471</v>
      </c>
      <c r="D229" s="82">
        <v>0.2638888888888889</v>
      </c>
      <c r="E229" s="81">
        <f t="shared" si="9"/>
        <v>0.26180555555555557</v>
      </c>
      <c r="F229" s="81" t="str">
        <f>VLOOKUP(B229,SCHEDULLE!B:L,11,0)</f>
        <v>TARDE</v>
      </c>
      <c r="G229" s="10" t="str">
        <f>UPPER(VLOOKUP(B229,SCHEDULLE!B:M,12,0))</f>
        <v>LARISSA BRITO DE LIMA</v>
      </c>
    </row>
    <row r="230" spans="1:7" x14ac:dyDescent="0.25">
      <c r="A230" s="26">
        <v>42415</v>
      </c>
      <c r="B230" s="45">
        <v>92214</v>
      </c>
      <c r="C230" s="15">
        <v>0.98157894736842111</v>
      </c>
      <c r="D230" s="82">
        <v>0.2638888888888889</v>
      </c>
      <c r="E230" s="81">
        <f t="shared" si="9"/>
        <v>0.2590277777777778</v>
      </c>
      <c r="F230" s="81" t="str">
        <f>VLOOKUP(B230,SCHEDULLE!B:L,11,0)</f>
        <v>MANHÃ</v>
      </c>
      <c r="G230" s="10" t="str">
        <f>UPPER(VLOOKUP(B230,SCHEDULLE!B:M,12,0))</f>
        <v>RONNIE LIBANIO DE SÁ</v>
      </c>
    </row>
    <row r="231" spans="1:7" x14ac:dyDescent="0.25">
      <c r="A231" s="26">
        <v>42415</v>
      </c>
      <c r="B231" s="45">
        <v>92031</v>
      </c>
      <c r="C231" s="15">
        <v>0.93947368421052635</v>
      </c>
      <c r="D231" s="82">
        <v>0.2638888888888889</v>
      </c>
      <c r="E231" s="81">
        <f t="shared" si="9"/>
        <v>0.24791666666666667</v>
      </c>
      <c r="F231" s="81" t="str">
        <f>VLOOKUP(B231,SCHEDULLE!B:L,11,0)</f>
        <v>TARDE</v>
      </c>
      <c r="G231" s="10" t="str">
        <f>UPPER(VLOOKUP(B231,SCHEDULLE!B:M,12,0))</f>
        <v>RUTH RAMOS COSTA</v>
      </c>
    </row>
    <row r="232" spans="1:7" x14ac:dyDescent="0.25">
      <c r="A232" s="26">
        <v>42415</v>
      </c>
      <c r="B232" s="45">
        <v>92030</v>
      </c>
      <c r="C232" s="15">
        <v>0.31842105263157894</v>
      </c>
      <c r="D232" s="82">
        <v>0.2638888888888889</v>
      </c>
      <c r="E232" s="81">
        <f t="shared" si="9"/>
        <v>8.4027777777777771E-2</v>
      </c>
      <c r="F232" s="81" t="str">
        <f>VLOOKUP(B232,SCHEDULLE!B:L,11,0)</f>
        <v>TARDE</v>
      </c>
      <c r="G232" s="10" t="str">
        <f>UPPER(VLOOKUP(B232,SCHEDULLE!B:M,12,0))</f>
        <v>STEPHANIE INACIO ALVES</v>
      </c>
    </row>
    <row r="233" spans="1:7" x14ac:dyDescent="0.25">
      <c r="A233" s="26">
        <v>42415</v>
      </c>
      <c r="B233" s="45">
        <v>92217</v>
      </c>
      <c r="C233" s="15">
        <v>0.85526315789473684</v>
      </c>
      <c r="D233" s="82">
        <v>0.2638888888888889</v>
      </c>
      <c r="E233" s="81">
        <f t="shared" si="9"/>
        <v>0.22569444444444445</v>
      </c>
      <c r="F233" s="81" t="str">
        <f>VLOOKUP(B233,SCHEDULLE!B:L,11,0)</f>
        <v>TARDE</v>
      </c>
      <c r="G233" s="10" t="str">
        <f>UPPER(VLOOKUP(B233,SCHEDULLE!B:M,12,0))</f>
        <v>THAIS CRISTINE QUAGUIO VIEIRA</v>
      </c>
    </row>
    <row r="234" spans="1:7" x14ac:dyDescent="0.25">
      <c r="A234" s="26">
        <v>42415</v>
      </c>
      <c r="B234" s="45">
        <v>92092</v>
      </c>
      <c r="C234" s="15">
        <v>0.93684210526315792</v>
      </c>
      <c r="D234" s="82">
        <v>0.2638888888888889</v>
      </c>
      <c r="E234" s="81">
        <f t="shared" si="9"/>
        <v>0.24722222222222223</v>
      </c>
      <c r="F234" s="81" t="str">
        <f>VLOOKUP(B234,SCHEDULLE!B:L,11,0)</f>
        <v>MANHÃ</v>
      </c>
      <c r="G234" s="10" t="str">
        <f>UPPER(VLOOKUP(B234,SCHEDULLE!B:M,12,0))</f>
        <v>THAUANI DE LIMA SOUZA</v>
      </c>
    </row>
    <row r="235" spans="1:7" x14ac:dyDescent="0.25">
      <c r="A235" s="26">
        <v>42416</v>
      </c>
      <c r="B235" s="45">
        <v>95061</v>
      </c>
      <c r="C235" s="15">
        <v>0.98157894736842111</v>
      </c>
      <c r="D235" s="82">
        <v>0.2638888888888889</v>
      </c>
      <c r="E235" s="81">
        <f t="shared" ref="E235:E253" si="10">D235*C235</f>
        <v>0.2590277777777778</v>
      </c>
      <c r="F235" s="81" t="str">
        <f>VLOOKUP(B235,SCHEDULLE!B:L,11,0)</f>
        <v>TARDE</v>
      </c>
      <c r="G235" s="10" t="str">
        <f>UPPER(VLOOKUP(B235,SCHEDULLE!B:M,12,0))</f>
        <v>AMANDA SILVA DE OLIVEIRA</v>
      </c>
    </row>
    <row r="236" spans="1:7" x14ac:dyDescent="0.25">
      <c r="A236" s="26">
        <v>42416</v>
      </c>
      <c r="B236" s="45">
        <v>92137</v>
      </c>
      <c r="C236" s="15">
        <v>0.95789473684210524</v>
      </c>
      <c r="D236" s="82">
        <v>0.2638888888888889</v>
      </c>
      <c r="E236" s="81">
        <f t="shared" si="10"/>
        <v>0.25277777777777777</v>
      </c>
      <c r="F236" s="81" t="str">
        <f>VLOOKUP(B236,SCHEDULLE!B:L,11,0)</f>
        <v>MANHÃ</v>
      </c>
      <c r="G236" s="10" t="str">
        <f>UPPER(VLOOKUP(B236,SCHEDULLE!B:M,12,0))</f>
        <v>ANA CELIA MARIANO RODRIGUES</v>
      </c>
    </row>
    <row r="237" spans="1:7" x14ac:dyDescent="0.25">
      <c r="A237" s="26">
        <v>42416</v>
      </c>
      <c r="B237" s="45">
        <v>95005</v>
      </c>
      <c r="C237" s="15">
        <v>0.87894736842105259</v>
      </c>
      <c r="D237" s="82">
        <v>0.2638888888888889</v>
      </c>
      <c r="E237" s="81">
        <f t="shared" si="10"/>
        <v>0.23194444444444443</v>
      </c>
      <c r="F237" s="81" t="str">
        <f>VLOOKUP(B237,SCHEDULLE!B:L,11,0)</f>
        <v>TARDE</v>
      </c>
      <c r="G237" s="10" t="str">
        <f>UPPER(VLOOKUP(B237,SCHEDULLE!B:M,12,0))</f>
        <v>CLAUDIO CUENCA DIAS JUNIOR</v>
      </c>
    </row>
    <row r="238" spans="1:7" x14ac:dyDescent="0.25">
      <c r="A238" s="26">
        <v>42416</v>
      </c>
      <c r="B238" s="45">
        <v>92120</v>
      </c>
      <c r="C238" s="15">
        <v>0.99210526315789471</v>
      </c>
      <c r="D238" s="82">
        <v>0.2638888888888889</v>
      </c>
      <c r="E238" s="81">
        <f t="shared" si="10"/>
        <v>0.26180555555555557</v>
      </c>
      <c r="F238" s="81" t="str">
        <f>VLOOKUP(B238,SCHEDULLE!B:L,11,0)</f>
        <v>MANHÃ</v>
      </c>
      <c r="G238" s="10" t="str">
        <f>UPPER(VLOOKUP(B238,SCHEDULLE!B:M,12,0))</f>
        <v>DAIANY APARECIDA BEBIANO COSTA</v>
      </c>
    </row>
    <row r="239" spans="1:7" x14ac:dyDescent="0.25">
      <c r="A239" s="26">
        <v>42416</v>
      </c>
      <c r="B239" s="45">
        <v>95173</v>
      </c>
      <c r="C239" s="15">
        <v>0.97631578947368425</v>
      </c>
      <c r="D239" s="82">
        <v>0.2638888888888889</v>
      </c>
      <c r="E239" s="81">
        <f t="shared" si="10"/>
        <v>0.25763888888888892</v>
      </c>
      <c r="F239" s="81" t="str">
        <f>VLOOKUP(B239,SCHEDULLE!B:L,11,0)</f>
        <v>MANHÃ</v>
      </c>
      <c r="G239" s="10" t="str">
        <f>UPPER(VLOOKUP(B239,SCHEDULLE!B:M,12,0))</f>
        <v>DEBORA CRISTINA BATISTA OLIVEIRA</v>
      </c>
    </row>
    <row r="240" spans="1:7" x14ac:dyDescent="0.25">
      <c r="A240" s="26">
        <v>42416</v>
      </c>
      <c r="B240" s="45">
        <v>92055</v>
      </c>
      <c r="C240" s="15">
        <v>0.98684210526315785</v>
      </c>
      <c r="D240" s="82">
        <v>0.2638888888888889</v>
      </c>
      <c r="E240" s="81">
        <f t="shared" si="10"/>
        <v>0.26041666666666669</v>
      </c>
      <c r="F240" s="81" t="str">
        <f>VLOOKUP(B240,SCHEDULLE!B:L,11,0)</f>
        <v>MANHÃ</v>
      </c>
      <c r="G240" s="10" t="str">
        <f>UPPER(VLOOKUP(B240,SCHEDULLE!B:M,12,0))</f>
        <v>DEISE OLIVEIRA SANTOS</v>
      </c>
    </row>
    <row r="241" spans="1:7" x14ac:dyDescent="0.25">
      <c r="A241" s="26">
        <v>42416</v>
      </c>
      <c r="B241" s="45">
        <v>92065</v>
      </c>
      <c r="C241" s="15">
        <v>0.62368421052631584</v>
      </c>
      <c r="D241" s="82">
        <v>0.2638888888888889</v>
      </c>
      <c r="E241" s="81">
        <f t="shared" si="10"/>
        <v>0.16458333333333336</v>
      </c>
      <c r="F241" s="81" t="str">
        <f>VLOOKUP(B241,SCHEDULLE!B:L,11,0)</f>
        <v>TARDE</v>
      </c>
      <c r="G241" s="10" t="str">
        <f>UPPER(VLOOKUP(B241,SCHEDULLE!B:M,12,0))</f>
        <v>DINAELLE DE MELO COELHO SOUSA</v>
      </c>
    </row>
    <row r="242" spans="1:7" x14ac:dyDescent="0.25">
      <c r="A242" s="26">
        <v>42416</v>
      </c>
      <c r="B242" s="45">
        <v>92125</v>
      </c>
      <c r="C242" s="15">
        <v>0.98157894736842111</v>
      </c>
      <c r="D242" s="82">
        <v>0.2638888888888889</v>
      </c>
      <c r="E242" s="81">
        <f t="shared" si="10"/>
        <v>0.2590277777777778</v>
      </c>
      <c r="F242" s="81" t="str">
        <f>VLOOKUP(B242,SCHEDULLE!B:L,11,0)</f>
        <v>MANHÃ</v>
      </c>
      <c r="G242" s="10" t="str">
        <f>UPPER(VLOOKUP(B242,SCHEDULLE!B:M,12,0))</f>
        <v>EVERTON DE MOURA SOUTELO</v>
      </c>
    </row>
    <row r="243" spans="1:7" x14ac:dyDescent="0.25">
      <c r="A243" s="26">
        <v>42416</v>
      </c>
      <c r="B243" s="45">
        <v>93247</v>
      </c>
      <c r="C243" s="15">
        <v>0</v>
      </c>
      <c r="D243" s="82">
        <v>0.2638888888888889</v>
      </c>
      <c r="E243" s="81">
        <f t="shared" si="10"/>
        <v>0</v>
      </c>
      <c r="F243" s="81" t="str">
        <f>VLOOKUP(B243,SCHEDULLE!B:L,11,0)</f>
        <v>MANHÃ</v>
      </c>
      <c r="G243" s="10" t="str">
        <f>UPPER(VLOOKUP(B243,SCHEDULLE!B:M,12,0))</f>
        <v>JESSICA ALESSANDRA LIMA MOURA</v>
      </c>
    </row>
    <row r="244" spans="1:7" x14ac:dyDescent="0.25">
      <c r="A244" s="26">
        <v>42416</v>
      </c>
      <c r="B244" s="45">
        <v>92136</v>
      </c>
      <c r="C244" s="15">
        <v>0</v>
      </c>
      <c r="D244" s="82">
        <v>0.2638888888888889</v>
      </c>
      <c r="E244" s="81">
        <f t="shared" si="10"/>
        <v>0</v>
      </c>
      <c r="F244" s="81" t="str">
        <f>VLOOKUP(B244,SCHEDULLE!B:L,11,0)</f>
        <v>MANHÃ</v>
      </c>
      <c r="G244" s="10" t="str">
        <f>UPPER(VLOOKUP(B244,SCHEDULLE!B:M,12,0))</f>
        <v>JHONATA DA SILVA DE OLIVEIRA</v>
      </c>
    </row>
    <row r="245" spans="1:7" x14ac:dyDescent="0.25">
      <c r="A245" s="26">
        <v>42416</v>
      </c>
      <c r="B245" s="45">
        <v>92044</v>
      </c>
      <c r="C245" s="15">
        <v>0.99210526315789471</v>
      </c>
      <c r="D245" s="82">
        <v>0.2638888888888889</v>
      </c>
      <c r="E245" s="81">
        <f t="shared" si="10"/>
        <v>0.26180555555555557</v>
      </c>
      <c r="F245" s="81" t="str">
        <f>VLOOKUP(B245,SCHEDULLE!B:L,11,0)</f>
        <v>MANHÃ</v>
      </c>
      <c r="G245" s="10" t="str">
        <f>UPPER(VLOOKUP(B245,SCHEDULLE!B:M,12,0))</f>
        <v>KARINA SILVA DINIZ</v>
      </c>
    </row>
    <row r="246" spans="1:7" x14ac:dyDescent="0.25">
      <c r="A246" s="26">
        <v>42416</v>
      </c>
      <c r="B246" s="45">
        <v>93346</v>
      </c>
      <c r="C246" s="15">
        <v>0.93947368421052635</v>
      </c>
      <c r="D246" s="82">
        <v>0.2638888888888889</v>
      </c>
      <c r="E246" s="81">
        <f t="shared" si="10"/>
        <v>0.24791666666666667</v>
      </c>
      <c r="F246" s="81" t="str">
        <f>VLOOKUP(B246,SCHEDULLE!B:L,11,0)</f>
        <v>TARDE</v>
      </c>
      <c r="G246" s="10" t="str">
        <f>UPPER(VLOOKUP(B246,SCHEDULLE!B:M,12,0))</f>
        <v>KATIA SANTOS DA SILVA</v>
      </c>
    </row>
    <row r="247" spans="1:7" x14ac:dyDescent="0.25">
      <c r="A247" s="26">
        <v>42416</v>
      </c>
      <c r="B247" s="45">
        <v>93528</v>
      </c>
      <c r="C247" s="15">
        <v>0.95789473684210524</v>
      </c>
      <c r="D247" s="82">
        <v>0.2638888888888889</v>
      </c>
      <c r="E247" s="81">
        <f t="shared" si="10"/>
        <v>0.25277777777777777</v>
      </c>
      <c r="F247" s="81" t="str">
        <f>VLOOKUP(B247,SCHEDULLE!B:L,11,0)</f>
        <v>TARDE</v>
      </c>
      <c r="G247" s="10" t="str">
        <f>UPPER(VLOOKUP(B247,SCHEDULLE!B:M,12,0))</f>
        <v>KEVIN DUARTE LEMOS DOS SANTOS</v>
      </c>
    </row>
    <row r="248" spans="1:7" x14ac:dyDescent="0.25">
      <c r="A248" s="26">
        <v>42416</v>
      </c>
      <c r="B248" s="45">
        <v>95049</v>
      </c>
      <c r="C248" s="15">
        <v>0.88157894736842102</v>
      </c>
      <c r="D248" s="82">
        <v>0.2638888888888889</v>
      </c>
      <c r="E248" s="81">
        <f t="shared" si="10"/>
        <v>0.2326388888888889</v>
      </c>
      <c r="F248" s="81" t="str">
        <f>VLOOKUP(B248,SCHEDULLE!B:L,11,0)</f>
        <v>TARDE</v>
      </c>
      <c r="G248" s="10" t="str">
        <f>UPPER(VLOOKUP(B248,SCHEDULLE!B:M,12,0))</f>
        <v>LARISSA BRITO DE LIMA</v>
      </c>
    </row>
    <row r="249" spans="1:7" x14ac:dyDescent="0.25">
      <c r="A249" s="26">
        <v>42416</v>
      </c>
      <c r="B249" s="45">
        <v>92214</v>
      </c>
      <c r="C249" s="15">
        <v>0.93157894736842106</v>
      </c>
      <c r="D249" s="82">
        <v>0.2638888888888889</v>
      </c>
      <c r="E249" s="81">
        <f t="shared" si="10"/>
        <v>0.24583333333333335</v>
      </c>
      <c r="F249" s="81" t="str">
        <f>VLOOKUP(B249,SCHEDULLE!B:L,11,0)</f>
        <v>MANHÃ</v>
      </c>
      <c r="G249" s="10" t="str">
        <f>UPPER(VLOOKUP(B249,SCHEDULLE!B:M,12,0))</f>
        <v>RONNIE LIBANIO DE SÁ</v>
      </c>
    </row>
    <row r="250" spans="1:7" x14ac:dyDescent="0.25">
      <c r="A250" s="26">
        <v>42416</v>
      </c>
      <c r="B250" s="45">
        <v>92031</v>
      </c>
      <c r="C250" s="15">
        <v>0.91578947368421049</v>
      </c>
      <c r="D250" s="82">
        <v>0.2638888888888889</v>
      </c>
      <c r="E250" s="81">
        <f t="shared" si="10"/>
        <v>0.24166666666666667</v>
      </c>
      <c r="F250" s="81" t="str">
        <f>VLOOKUP(B250,SCHEDULLE!B:L,11,0)</f>
        <v>TARDE</v>
      </c>
      <c r="G250" s="10" t="str">
        <f>UPPER(VLOOKUP(B250,SCHEDULLE!B:M,12,0))</f>
        <v>RUTH RAMOS COSTA</v>
      </c>
    </row>
    <row r="251" spans="1:7" x14ac:dyDescent="0.25">
      <c r="A251" s="26">
        <v>42416</v>
      </c>
      <c r="B251" s="45">
        <v>92030</v>
      </c>
      <c r="C251" s="15">
        <v>0.87894736842105259</v>
      </c>
      <c r="D251" s="82">
        <v>0.2638888888888889</v>
      </c>
      <c r="E251" s="81">
        <f t="shared" si="10"/>
        <v>0.23194444444444443</v>
      </c>
      <c r="F251" s="81" t="str">
        <f>VLOOKUP(B251,SCHEDULLE!B:L,11,0)</f>
        <v>TARDE</v>
      </c>
      <c r="G251" s="10" t="str">
        <f>UPPER(VLOOKUP(B251,SCHEDULLE!B:M,12,0))</f>
        <v>STEPHANIE INACIO ALVES</v>
      </c>
    </row>
    <row r="252" spans="1:7" x14ac:dyDescent="0.25">
      <c r="A252" s="26">
        <v>42416</v>
      </c>
      <c r="B252" s="45">
        <v>92217</v>
      </c>
      <c r="C252" s="15">
        <v>0</v>
      </c>
      <c r="D252" s="82">
        <v>0.2638888888888889</v>
      </c>
      <c r="E252" s="81">
        <f t="shared" si="10"/>
        <v>0</v>
      </c>
      <c r="F252" s="81" t="str">
        <f>VLOOKUP(B252,SCHEDULLE!B:L,11,0)</f>
        <v>TARDE</v>
      </c>
      <c r="G252" s="10" t="str">
        <f>UPPER(VLOOKUP(B252,SCHEDULLE!B:M,12,0))</f>
        <v>THAIS CRISTINE QUAGUIO VIEIRA</v>
      </c>
    </row>
    <row r="253" spans="1:7" x14ac:dyDescent="0.25">
      <c r="A253" s="26">
        <v>42416</v>
      </c>
      <c r="B253" s="45">
        <v>92092</v>
      </c>
      <c r="C253" s="15">
        <v>0.93157894736842106</v>
      </c>
      <c r="D253" s="82">
        <v>0.2638888888888889</v>
      </c>
      <c r="E253" s="81">
        <f t="shared" si="10"/>
        <v>0.24583333333333335</v>
      </c>
      <c r="F253" s="81" t="str">
        <f>VLOOKUP(B253,SCHEDULLE!B:L,11,0)</f>
        <v>MANHÃ</v>
      </c>
      <c r="G253" s="10" t="str">
        <f>UPPER(VLOOKUP(B253,SCHEDULLE!B:M,12,0))</f>
        <v>THAUANI DE LIMA SOUZA</v>
      </c>
    </row>
    <row r="254" spans="1:7" x14ac:dyDescent="0.25">
      <c r="A254" s="26">
        <v>42417</v>
      </c>
      <c r="B254" s="45">
        <v>95061</v>
      </c>
      <c r="C254" s="15">
        <v>0.97105263157894739</v>
      </c>
      <c r="D254" s="82">
        <v>0.2638888888888889</v>
      </c>
      <c r="E254" s="81">
        <f t="shared" ref="E254:E272" si="11">D254*C254</f>
        <v>0.25625000000000003</v>
      </c>
      <c r="F254" s="81" t="str">
        <f>VLOOKUP(B254,SCHEDULLE!B:L,11,0)</f>
        <v>TARDE</v>
      </c>
      <c r="G254" s="10" t="str">
        <f>UPPER(VLOOKUP(B254,SCHEDULLE!B:M,12,0))</f>
        <v>AMANDA SILVA DE OLIVEIRA</v>
      </c>
    </row>
    <row r="255" spans="1:7" x14ac:dyDescent="0.25">
      <c r="A255" s="26">
        <v>42417</v>
      </c>
      <c r="B255" s="45">
        <v>92137</v>
      </c>
      <c r="C255" s="15">
        <v>0.96842105263157896</v>
      </c>
      <c r="D255" s="82">
        <v>0.2638888888888889</v>
      </c>
      <c r="E255" s="81">
        <f t="shared" si="11"/>
        <v>0.25555555555555559</v>
      </c>
      <c r="F255" s="81" t="str">
        <f>VLOOKUP(B255,SCHEDULLE!B:L,11,0)</f>
        <v>MANHÃ</v>
      </c>
      <c r="G255" s="10" t="str">
        <f>UPPER(VLOOKUP(B255,SCHEDULLE!B:M,12,0))</f>
        <v>ANA CELIA MARIANO RODRIGUES</v>
      </c>
    </row>
    <row r="256" spans="1:7" x14ac:dyDescent="0.25">
      <c r="A256" s="26">
        <v>42417</v>
      </c>
      <c r="B256" s="45">
        <v>95005</v>
      </c>
      <c r="C256" s="15">
        <v>0.75526315789473686</v>
      </c>
      <c r="D256" s="82">
        <v>0.2638888888888889</v>
      </c>
      <c r="E256" s="81">
        <f t="shared" si="11"/>
        <v>0.19930555555555557</v>
      </c>
      <c r="F256" s="81" t="str">
        <f>VLOOKUP(B256,SCHEDULLE!B:L,11,0)</f>
        <v>TARDE</v>
      </c>
      <c r="G256" s="10" t="str">
        <f>UPPER(VLOOKUP(B256,SCHEDULLE!B:M,12,0))</f>
        <v>CLAUDIO CUENCA DIAS JUNIOR</v>
      </c>
    </row>
    <row r="257" spans="1:7" x14ac:dyDescent="0.25">
      <c r="A257" s="26">
        <v>42417</v>
      </c>
      <c r="B257" s="45">
        <v>92120</v>
      </c>
      <c r="C257" s="15">
        <v>0.97631578947368425</v>
      </c>
      <c r="D257" s="82">
        <v>0.2638888888888889</v>
      </c>
      <c r="E257" s="81">
        <f t="shared" si="11"/>
        <v>0.25763888888888892</v>
      </c>
      <c r="F257" s="81" t="str">
        <f>VLOOKUP(B257,SCHEDULLE!B:L,11,0)</f>
        <v>MANHÃ</v>
      </c>
      <c r="G257" s="10" t="str">
        <f>UPPER(VLOOKUP(B257,SCHEDULLE!B:M,12,0))</f>
        <v>DAIANY APARECIDA BEBIANO COSTA</v>
      </c>
    </row>
    <row r="258" spans="1:7" x14ac:dyDescent="0.25">
      <c r="A258" s="26">
        <v>42417</v>
      </c>
      <c r="B258" s="45">
        <v>95173</v>
      </c>
      <c r="C258" s="15">
        <v>0.97105263157894739</v>
      </c>
      <c r="D258" s="82">
        <v>0.2638888888888889</v>
      </c>
      <c r="E258" s="81">
        <f t="shared" si="11"/>
        <v>0.25625000000000003</v>
      </c>
      <c r="F258" s="81" t="str">
        <f>VLOOKUP(B258,SCHEDULLE!B:L,11,0)</f>
        <v>MANHÃ</v>
      </c>
      <c r="G258" s="10" t="str">
        <f>UPPER(VLOOKUP(B258,SCHEDULLE!B:M,12,0))</f>
        <v>DEBORA CRISTINA BATISTA OLIVEIRA</v>
      </c>
    </row>
    <row r="259" spans="1:7" x14ac:dyDescent="0.25">
      <c r="A259" s="26">
        <v>42417</v>
      </c>
      <c r="B259" s="45">
        <v>92055</v>
      </c>
      <c r="C259" s="15">
        <v>0.96842105263157896</v>
      </c>
      <c r="D259" s="82">
        <v>0.2638888888888889</v>
      </c>
      <c r="E259" s="81">
        <f t="shared" si="11"/>
        <v>0.25555555555555559</v>
      </c>
      <c r="F259" s="81" t="str">
        <f>VLOOKUP(B259,SCHEDULLE!B:L,11,0)</f>
        <v>MANHÃ</v>
      </c>
      <c r="G259" s="10" t="str">
        <f>UPPER(VLOOKUP(B259,SCHEDULLE!B:M,12,0))</f>
        <v>DEISE OLIVEIRA SANTOS</v>
      </c>
    </row>
    <row r="260" spans="1:7" x14ac:dyDescent="0.25">
      <c r="A260" s="26">
        <v>42417</v>
      </c>
      <c r="B260" s="45">
        <v>92065</v>
      </c>
      <c r="C260" s="15">
        <v>0.9631578947368421</v>
      </c>
      <c r="D260" s="82">
        <v>0.2638888888888889</v>
      </c>
      <c r="E260" s="81">
        <f t="shared" si="11"/>
        <v>0.25416666666666665</v>
      </c>
      <c r="F260" s="81" t="str">
        <f>VLOOKUP(B260,SCHEDULLE!B:L,11,0)</f>
        <v>TARDE</v>
      </c>
      <c r="G260" s="10" t="str">
        <f>UPPER(VLOOKUP(B260,SCHEDULLE!B:M,12,0))</f>
        <v>DINAELLE DE MELO COELHO SOUSA</v>
      </c>
    </row>
    <row r="261" spans="1:7" x14ac:dyDescent="0.25">
      <c r="A261" s="26">
        <v>42417</v>
      </c>
      <c r="B261" s="45">
        <v>92125</v>
      </c>
      <c r="C261" s="15">
        <v>0.89736842105263159</v>
      </c>
      <c r="D261" s="82">
        <v>0.2638888888888889</v>
      </c>
      <c r="E261" s="81">
        <f t="shared" si="11"/>
        <v>0.23680555555555557</v>
      </c>
      <c r="F261" s="81" t="str">
        <f>VLOOKUP(B261,SCHEDULLE!B:L,11,0)</f>
        <v>MANHÃ</v>
      </c>
      <c r="G261" s="10" t="str">
        <f>UPPER(VLOOKUP(B261,SCHEDULLE!B:M,12,0))</f>
        <v>EVERTON DE MOURA SOUTELO</v>
      </c>
    </row>
    <row r="262" spans="1:7" x14ac:dyDescent="0.25">
      <c r="A262" s="26">
        <v>42417</v>
      </c>
      <c r="B262" s="45">
        <v>93247</v>
      </c>
      <c r="C262" s="15">
        <v>0</v>
      </c>
      <c r="D262" s="82">
        <v>0.2638888888888889</v>
      </c>
      <c r="E262" s="81">
        <f t="shared" si="11"/>
        <v>0</v>
      </c>
      <c r="F262" s="81" t="str">
        <f>VLOOKUP(B262,SCHEDULLE!B:L,11,0)</f>
        <v>MANHÃ</v>
      </c>
      <c r="G262" s="10" t="str">
        <f>UPPER(VLOOKUP(B262,SCHEDULLE!B:M,12,0))</f>
        <v>JESSICA ALESSANDRA LIMA MOURA</v>
      </c>
    </row>
    <row r="263" spans="1:7" x14ac:dyDescent="0.25">
      <c r="A263" s="26">
        <v>42417</v>
      </c>
      <c r="B263" s="45">
        <v>92136</v>
      </c>
      <c r="C263" s="15">
        <v>0.9631578947368421</v>
      </c>
      <c r="D263" s="82">
        <v>0.2638888888888889</v>
      </c>
      <c r="E263" s="81">
        <f t="shared" si="11"/>
        <v>0.25416666666666665</v>
      </c>
      <c r="F263" s="81" t="str">
        <f>VLOOKUP(B263,SCHEDULLE!B:L,11,0)</f>
        <v>MANHÃ</v>
      </c>
      <c r="G263" s="10" t="str">
        <f>UPPER(VLOOKUP(B263,SCHEDULLE!B:M,12,0))</f>
        <v>JHONATA DA SILVA DE OLIVEIRA</v>
      </c>
    </row>
    <row r="264" spans="1:7" x14ac:dyDescent="0.25">
      <c r="A264" s="26">
        <v>42417</v>
      </c>
      <c r="B264" s="45">
        <v>92044</v>
      </c>
      <c r="C264" s="15">
        <v>0.99210526315789471</v>
      </c>
      <c r="D264" s="82">
        <v>0.2638888888888889</v>
      </c>
      <c r="E264" s="81">
        <f t="shared" si="11"/>
        <v>0.26180555555555557</v>
      </c>
      <c r="F264" s="81" t="str">
        <f>VLOOKUP(B264,SCHEDULLE!B:L,11,0)</f>
        <v>MANHÃ</v>
      </c>
      <c r="G264" s="10" t="str">
        <f>UPPER(VLOOKUP(B264,SCHEDULLE!B:M,12,0))</f>
        <v>KARINA SILVA DINIZ</v>
      </c>
    </row>
    <row r="265" spans="1:7" x14ac:dyDescent="0.25">
      <c r="A265" s="26">
        <v>42417</v>
      </c>
      <c r="B265" s="45">
        <v>93346</v>
      </c>
      <c r="C265" s="15">
        <v>0.94736842105263153</v>
      </c>
      <c r="D265" s="82">
        <v>0.2638888888888889</v>
      </c>
      <c r="E265" s="81">
        <f t="shared" si="11"/>
        <v>0.25</v>
      </c>
      <c r="F265" s="81" t="str">
        <f>VLOOKUP(B265,SCHEDULLE!B:L,11,0)</f>
        <v>TARDE</v>
      </c>
      <c r="G265" s="10" t="str">
        <f>UPPER(VLOOKUP(B265,SCHEDULLE!B:M,12,0))</f>
        <v>KATIA SANTOS DA SILVA</v>
      </c>
    </row>
    <row r="266" spans="1:7" x14ac:dyDescent="0.25">
      <c r="A266" s="26">
        <v>42417</v>
      </c>
      <c r="B266" s="45">
        <v>93528</v>
      </c>
      <c r="C266" s="15">
        <v>0.96578947368421053</v>
      </c>
      <c r="D266" s="82">
        <v>0.2638888888888889</v>
      </c>
      <c r="E266" s="81">
        <f t="shared" si="11"/>
        <v>0.25486111111111109</v>
      </c>
      <c r="F266" s="81" t="str">
        <f>VLOOKUP(B266,SCHEDULLE!B:L,11,0)</f>
        <v>TARDE</v>
      </c>
      <c r="G266" s="10" t="str">
        <f>UPPER(VLOOKUP(B266,SCHEDULLE!B:M,12,0))</f>
        <v>KEVIN DUARTE LEMOS DOS SANTOS</v>
      </c>
    </row>
    <row r="267" spans="1:7" x14ac:dyDescent="0.25">
      <c r="A267" s="26">
        <v>42417</v>
      </c>
      <c r="B267" s="45">
        <v>95049</v>
      </c>
      <c r="C267" s="15">
        <v>0.96052631578947367</v>
      </c>
      <c r="D267" s="82">
        <v>0.2638888888888889</v>
      </c>
      <c r="E267" s="81">
        <f t="shared" si="11"/>
        <v>0.25347222222222221</v>
      </c>
      <c r="F267" s="81" t="str">
        <f>VLOOKUP(B267,SCHEDULLE!B:L,11,0)</f>
        <v>TARDE</v>
      </c>
      <c r="G267" s="10" t="str">
        <f>UPPER(VLOOKUP(B267,SCHEDULLE!B:M,12,0))</f>
        <v>LARISSA BRITO DE LIMA</v>
      </c>
    </row>
    <row r="268" spans="1:7" x14ac:dyDescent="0.25">
      <c r="A268" s="26">
        <v>42417</v>
      </c>
      <c r="B268" s="45">
        <v>92214</v>
      </c>
      <c r="C268" s="15">
        <v>0.98947368421052628</v>
      </c>
      <c r="D268" s="82">
        <v>0.2638888888888889</v>
      </c>
      <c r="E268" s="81">
        <f t="shared" si="11"/>
        <v>0.26111111111111113</v>
      </c>
      <c r="F268" s="81" t="str">
        <f>VLOOKUP(B268,SCHEDULLE!B:L,11,0)</f>
        <v>MANHÃ</v>
      </c>
      <c r="G268" s="10" t="str">
        <f>UPPER(VLOOKUP(B268,SCHEDULLE!B:M,12,0))</f>
        <v>RONNIE LIBANIO DE SÁ</v>
      </c>
    </row>
    <row r="269" spans="1:7" x14ac:dyDescent="0.25">
      <c r="A269" s="26">
        <v>42417</v>
      </c>
      <c r="B269" s="45">
        <v>92031</v>
      </c>
      <c r="C269" s="15">
        <v>0.97894736842105268</v>
      </c>
      <c r="D269" s="82">
        <v>0.2638888888888889</v>
      </c>
      <c r="E269" s="81">
        <f t="shared" si="11"/>
        <v>0.25833333333333336</v>
      </c>
      <c r="F269" s="81" t="str">
        <f>VLOOKUP(B269,SCHEDULLE!B:L,11,0)</f>
        <v>TARDE</v>
      </c>
      <c r="G269" s="10" t="str">
        <f>UPPER(VLOOKUP(B269,SCHEDULLE!B:M,12,0))</f>
        <v>RUTH RAMOS COSTA</v>
      </c>
    </row>
    <row r="270" spans="1:7" x14ac:dyDescent="0.25">
      <c r="A270" s="26">
        <v>42417</v>
      </c>
      <c r="B270" s="45">
        <v>92030</v>
      </c>
      <c r="C270" s="15">
        <v>0.8</v>
      </c>
      <c r="D270" s="82">
        <v>0.2638888888888889</v>
      </c>
      <c r="E270" s="81">
        <f t="shared" si="11"/>
        <v>0.21111111111111114</v>
      </c>
      <c r="F270" s="81" t="str">
        <f>VLOOKUP(B270,SCHEDULLE!B:L,11,0)</f>
        <v>TARDE</v>
      </c>
      <c r="G270" s="10" t="str">
        <f>UPPER(VLOOKUP(B270,SCHEDULLE!B:M,12,0))</f>
        <v>STEPHANIE INACIO ALVES</v>
      </c>
    </row>
    <row r="271" spans="1:7" x14ac:dyDescent="0.25">
      <c r="A271" s="26">
        <v>42417</v>
      </c>
      <c r="B271" s="45">
        <v>92217</v>
      </c>
      <c r="C271" s="15">
        <v>0.85</v>
      </c>
      <c r="D271" s="82">
        <v>0.2638888888888889</v>
      </c>
      <c r="E271" s="81">
        <f t="shared" si="11"/>
        <v>0.22430555555555556</v>
      </c>
      <c r="F271" s="81" t="str">
        <f>VLOOKUP(B271,SCHEDULLE!B:L,11,0)</f>
        <v>TARDE</v>
      </c>
      <c r="G271" s="10" t="str">
        <f>UPPER(VLOOKUP(B271,SCHEDULLE!B:M,12,0))</f>
        <v>THAIS CRISTINE QUAGUIO VIEIRA</v>
      </c>
    </row>
    <row r="272" spans="1:7" x14ac:dyDescent="0.25">
      <c r="A272" s="26">
        <v>42417</v>
      </c>
      <c r="B272" s="45">
        <v>92092</v>
      </c>
      <c r="C272" s="15">
        <v>0.93947368421052635</v>
      </c>
      <c r="D272" s="82">
        <v>0.2638888888888889</v>
      </c>
      <c r="E272" s="81">
        <f t="shared" si="11"/>
        <v>0.24791666666666667</v>
      </c>
      <c r="F272" s="81" t="str">
        <f>VLOOKUP(B272,SCHEDULLE!B:L,11,0)</f>
        <v>MANHÃ</v>
      </c>
      <c r="G272" s="10" t="str">
        <f>UPPER(VLOOKUP(B272,SCHEDULLE!B:M,12,0))</f>
        <v>THAUANI DE LIMA SOUZA</v>
      </c>
    </row>
    <row r="273" spans="1:7" x14ac:dyDescent="0.25">
      <c r="A273" s="26">
        <v>42418</v>
      </c>
      <c r="B273" s="45">
        <v>95061</v>
      </c>
      <c r="C273" s="15">
        <v>0</v>
      </c>
      <c r="D273" s="82">
        <v>0.2638888888888889</v>
      </c>
      <c r="E273" s="81">
        <f t="shared" ref="E273:E291" si="12">D273*C273</f>
        <v>0</v>
      </c>
      <c r="F273" s="81" t="str">
        <f>VLOOKUP(B273,SCHEDULLE!B:L,11,0)</f>
        <v>TARDE</v>
      </c>
      <c r="G273" s="10" t="str">
        <f>UPPER(VLOOKUP(B273,SCHEDULLE!B:M,12,0))</f>
        <v>AMANDA SILVA DE OLIVEIRA</v>
      </c>
    </row>
    <row r="274" spans="1:7" x14ac:dyDescent="0.25">
      <c r="A274" s="26">
        <v>42418</v>
      </c>
      <c r="B274" s="45">
        <v>92137</v>
      </c>
      <c r="C274" s="15">
        <v>0.93947368421052635</v>
      </c>
      <c r="D274" s="82">
        <v>0.2638888888888889</v>
      </c>
      <c r="E274" s="81">
        <f t="shared" si="12"/>
        <v>0.24791666666666667</v>
      </c>
      <c r="F274" s="81" t="str">
        <f>VLOOKUP(B274,SCHEDULLE!B:L,11,0)</f>
        <v>MANHÃ</v>
      </c>
      <c r="G274" s="10" t="str">
        <f>UPPER(VLOOKUP(B274,SCHEDULLE!B:M,12,0))</f>
        <v>ANA CELIA MARIANO RODRIGUES</v>
      </c>
    </row>
    <row r="275" spans="1:7" x14ac:dyDescent="0.25">
      <c r="A275" s="26">
        <v>42418</v>
      </c>
      <c r="B275" s="45">
        <v>95005</v>
      </c>
      <c r="C275" s="15">
        <v>0</v>
      </c>
      <c r="D275" s="82">
        <v>0.2638888888888889</v>
      </c>
      <c r="E275" s="81">
        <f t="shared" si="12"/>
        <v>0</v>
      </c>
      <c r="F275" s="81" t="str">
        <f>VLOOKUP(B275,SCHEDULLE!B:L,11,0)</f>
        <v>TARDE</v>
      </c>
      <c r="G275" s="10" t="str">
        <f>UPPER(VLOOKUP(B275,SCHEDULLE!B:M,12,0))</f>
        <v>CLAUDIO CUENCA DIAS JUNIOR</v>
      </c>
    </row>
    <row r="276" spans="1:7" x14ac:dyDescent="0.25">
      <c r="A276" s="26">
        <v>42418</v>
      </c>
      <c r="B276" s="45">
        <v>92120</v>
      </c>
      <c r="C276" s="15">
        <v>0.95</v>
      </c>
      <c r="D276" s="82">
        <v>0.2638888888888889</v>
      </c>
      <c r="E276" s="81">
        <f t="shared" si="12"/>
        <v>0.25069444444444444</v>
      </c>
      <c r="F276" s="81" t="str">
        <f>VLOOKUP(B276,SCHEDULLE!B:L,11,0)</f>
        <v>MANHÃ</v>
      </c>
      <c r="G276" s="10" t="str">
        <f>UPPER(VLOOKUP(B276,SCHEDULLE!B:M,12,0))</f>
        <v>DAIANY APARECIDA BEBIANO COSTA</v>
      </c>
    </row>
    <row r="277" spans="1:7" x14ac:dyDescent="0.25">
      <c r="A277" s="26">
        <v>42418</v>
      </c>
      <c r="B277" s="45">
        <v>95173</v>
      </c>
      <c r="C277" s="15">
        <v>0.92894736842105263</v>
      </c>
      <c r="D277" s="82">
        <v>0.2638888888888889</v>
      </c>
      <c r="E277" s="81">
        <f t="shared" si="12"/>
        <v>0.24513888888888891</v>
      </c>
      <c r="F277" s="81" t="str">
        <f>VLOOKUP(B277,SCHEDULLE!B:L,11,0)</f>
        <v>MANHÃ</v>
      </c>
      <c r="G277" s="10" t="str">
        <f>UPPER(VLOOKUP(B277,SCHEDULLE!B:M,12,0))</f>
        <v>DEBORA CRISTINA BATISTA OLIVEIRA</v>
      </c>
    </row>
    <row r="278" spans="1:7" x14ac:dyDescent="0.25">
      <c r="A278" s="26">
        <v>42418</v>
      </c>
      <c r="B278" s="45">
        <v>92055</v>
      </c>
      <c r="C278" s="15">
        <v>0.95263157894736838</v>
      </c>
      <c r="D278" s="82">
        <v>0.2638888888888889</v>
      </c>
      <c r="E278" s="81">
        <f t="shared" si="12"/>
        <v>0.25138888888888888</v>
      </c>
      <c r="F278" s="81" t="str">
        <f>VLOOKUP(B278,SCHEDULLE!B:L,11,0)</f>
        <v>MANHÃ</v>
      </c>
      <c r="G278" s="10" t="str">
        <f>UPPER(VLOOKUP(B278,SCHEDULLE!B:M,12,0))</f>
        <v>DEISE OLIVEIRA SANTOS</v>
      </c>
    </row>
    <row r="279" spans="1:7" x14ac:dyDescent="0.25">
      <c r="A279" s="26">
        <v>42418</v>
      </c>
      <c r="B279" s="45">
        <v>92065</v>
      </c>
      <c r="C279" s="15">
        <v>0.74210526315789471</v>
      </c>
      <c r="D279" s="82">
        <v>0.2638888888888889</v>
      </c>
      <c r="E279" s="81">
        <f t="shared" si="12"/>
        <v>0.19583333333333333</v>
      </c>
      <c r="F279" s="81" t="str">
        <f>VLOOKUP(B279,SCHEDULLE!B:L,11,0)</f>
        <v>TARDE</v>
      </c>
      <c r="G279" s="10" t="str">
        <f>UPPER(VLOOKUP(B279,SCHEDULLE!B:M,12,0))</f>
        <v>DINAELLE DE MELO COELHO SOUSA</v>
      </c>
    </row>
    <row r="280" spans="1:7" x14ac:dyDescent="0.25">
      <c r="A280" s="26">
        <v>42418</v>
      </c>
      <c r="B280" s="45">
        <v>92125</v>
      </c>
      <c r="C280" s="15">
        <v>0.95526315789473681</v>
      </c>
      <c r="D280" s="82">
        <v>0.2638888888888889</v>
      </c>
      <c r="E280" s="81">
        <f t="shared" si="12"/>
        <v>0.25208333333333333</v>
      </c>
      <c r="F280" s="81" t="str">
        <f>VLOOKUP(B280,SCHEDULLE!B:L,11,0)</f>
        <v>MANHÃ</v>
      </c>
      <c r="G280" s="10" t="str">
        <f>UPPER(VLOOKUP(B280,SCHEDULLE!B:M,12,0))</f>
        <v>EVERTON DE MOURA SOUTELO</v>
      </c>
    </row>
    <row r="281" spans="1:7" x14ac:dyDescent="0.25">
      <c r="A281" s="26">
        <v>42418</v>
      </c>
      <c r="B281" s="45">
        <v>93247</v>
      </c>
      <c r="C281" s="15">
        <v>0</v>
      </c>
      <c r="D281" s="82">
        <v>0.2638888888888889</v>
      </c>
      <c r="E281" s="81">
        <f t="shared" si="12"/>
        <v>0</v>
      </c>
      <c r="F281" s="81" t="str">
        <f>VLOOKUP(B281,SCHEDULLE!B:L,11,0)</f>
        <v>MANHÃ</v>
      </c>
      <c r="G281" s="10" t="str">
        <f>UPPER(VLOOKUP(B281,SCHEDULLE!B:M,12,0))</f>
        <v>JESSICA ALESSANDRA LIMA MOURA</v>
      </c>
    </row>
    <row r="282" spans="1:7" x14ac:dyDescent="0.25">
      <c r="A282" s="26">
        <v>42418</v>
      </c>
      <c r="B282" s="45">
        <v>92136</v>
      </c>
      <c r="C282" s="15">
        <v>0.95789473684210524</v>
      </c>
      <c r="D282" s="82">
        <v>0.2638888888888889</v>
      </c>
      <c r="E282" s="81">
        <f t="shared" si="12"/>
        <v>0.25277777777777777</v>
      </c>
      <c r="F282" s="81" t="str">
        <f>VLOOKUP(B282,SCHEDULLE!B:L,11,0)</f>
        <v>MANHÃ</v>
      </c>
      <c r="G282" s="10" t="str">
        <f>UPPER(VLOOKUP(B282,SCHEDULLE!B:M,12,0))</f>
        <v>JHONATA DA SILVA DE OLIVEIRA</v>
      </c>
    </row>
    <row r="283" spans="1:7" x14ac:dyDescent="0.25">
      <c r="A283" s="26">
        <v>42418</v>
      </c>
      <c r="B283" s="45">
        <v>92044</v>
      </c>
      <c r="C283" s="15">
        <v>0.98947368421052628</v>
      </c>
      <c r="D283" s="82">
        <v>0.2638888888888889</v>
      </c>
      <c r="E283" s="81">
        <f t="shared" si="12"/>
        <v>0.26111111111111113</v>
      </c>
      <c r="F283" s="81" t="str">
        <f>VLOOKUP(B283,SCHEDULLE!B:L,11,0)</f>
        <v>MANHÃ</v>
      </c>
      <c r="G283" s="10" t="str">
        <f>UPPER(VLOOKUP(B283,SCHEDULLE!B:M,12,0))</f>
        <v>KARINA SILVA DINIZ</v>
      </c>
    </row>
    <row r="284" spans="1:7" x14ac:dyDescent="0.25">
      <c r="A284" s="26">
        <v>42418</v>
      </c>
      <c r="B284" s="45">
        <v>93346</v>
      </c>
      <c r="C284" s="15">
        <v>0.93947368421052635</v>
      </c>
      <c r="D284" s="82">
        <v>0.2638888888888889</v>
      </c>
      <c r="E284" s="81">
        <f t="shared" si="12"/>
        <v>0.24791666666666667</v>
      </c>
      <c r="F284" s="81" t="str">
        <f>VLOOKUP(B284,SCHEDULLE!B:L,11,0)</f>
        <v>TARDE</v>
      </c>
      <c r="G284" s="10" t="str">
        <f>UPPER(VLOOKUP(B284,SCHEDULLE!B:M,12,0))</f>
        <v>KATIA SANTOS DA SILVA</v>
      </c>
    </row>
    <row r="285" spans="1:7" x14ac:dyDescent="0.25">
      <c r="A285" s="26">
        <v>42418</v>
      </c>
      <c r="B285" s="45">
        <v>93528</v>
      </c>
      <c r="C285" s="15">
        <v>0.92105263157894735</v>
      </c>
      <c r="D285" s="82">
        <v>0.2638888888888889</v>
      </c>
      <c r="E285" s="81">
        <f t="shared" si="12"/>
        <v>0.24305555555555555</v>
      </c>
      <c r="F285" s="81" t="str">
        <f>VLOOKUP(B285,SCHEDULLE!B:L,11,0)</f>
        <v>TARDE</v>
      </c>
      <c r="G285" s="10" t="str">
        <f>UPPER(VLOOKUP(B285,SCHEDULLE!B:M,12,0))</f>
        <v>KEVIN DUARTE LEMOS DOS SANTOS</v>
      </c>
    </row>
    <row r="286" spans="1:7" x14ac:dyDescent="0.25">
      <c r="A286" s="26">
        <v>42418</v>
      </c>
      <c r="B286" s="45">
        <v>95049</v>
      </c>
      <c r="C286" s="15">
        <v>0.77894736842105261</v>
      </c>
      <c r="D286" s="82">
        <v>0.2638888888888889</v>
      </c>
      <c r="E286" s="81">
        <f t="shared" si="12"/>
        <v>0.20555555555555555</v>
      </c>
      <c r="F286" s="81" t="str">
        <f>VLOOKUP(B286,SCHEDULLE!B:L,11,0)</f>
        <v>TARDE</v>
      </c>
      <c r="G286" s="10" t="str">
        <f>UPPER(VLOOKUP(B286,SCHEDULLE!B:M,12,0))</f>
        <v>LARISSA BRITO DE LIMA</v>
      </c>
    </row>
    <row r="287" spans="1:7" x14ac:dyDescent="0.25">
      <c r="A287" s="26">
        <v>42418</v>
      </c>
      <c r="B287" s="45">
        <v>92214</v>
      </c>
      <c r="C287" s="15">
        <v>0.94210526315789478</v>
      </c>
      <c r="D287" s="82">
        <v>0.2638888888888889</v>
      </c>
      <c r="E287" s="81">
        <f t="shared" si="12"/>
        <v>0.24861111111111112</v>
      </c>
      <c r="F287" s="81" t="str">
        <f>VLOOKUP(B287,SCHEDULLE!B:L,11,0)</f>
        <v>MANHÃ</v>
      </c>
      <c r="G287" s="10" t="str">
        <f>UPPER(VLOOKUP(B287,SCHEDULLE!B:M,12,0))</f>
        <v>RONNIE LIBANIO DE SÁ</v>
      </c>
    </row>
    <row r="288" spans="1:7" x14ac:dyDescent="0.25">
      <c r="A288" s="26">
        <v>42418</v>
      </c>
      <c r="B288" s="45">
        <v>92031</v>
      </c>
      <c r="C288" s="15">
        <v>0.87894736842105259</v>
      </c>
      <c r="D288" s="82">
        <v>0.2638888888888889</v>
      </c>
      <c r="E288" s="81">
        <f t="shared" si="12"/>
        <v>0.23194444444444443</v>
      </c>
      <c r="F288" s="81" t="str">
        <f>VLOOKUP(B288,SCHEDULLE!B:L,11,0)</f>
        <v>TARDE</v>
      </c>
      <c r="G288" s="10" t="str">
        <f>UPPER(VLOOKUP(B288,SCHEDULLE!B:M,12,0))</f>
        <v>RUTH RAMOS COSTA</v>
      </c>
    </row>
    <row r="289" spans="1:7" x14ac:dyDescent="0.25">
      <c r="A289" s="26">
        <v>42418</v>
      </c>
      <c r="B289" s="45">
        <v>92030</v>
      </c>
      <c r="C289" s="15">
        <v>0.86052631578947369</v>
      </c>
      <c r="D289" s="82">
        <v>0.2638888888888889</v>
      </c>
      <c r="E289" s="81">
        <f t="shared" si="12"/>
        <v>0.22708333333333333</v>
      </c>
      <c r="F289" s="81" t="str">
        <f>VLOOKUP(B289,SCHEDULLE!B:L,11,0)</f>
        <v>TARDE</v>
      </c>
      <c r="G289" s="10" t="str">
        <f>UPPER(VLOOKUP(B289,SCHEDULLE!B:M,12,0))</f>
        <v>STEPHANIE INACIO ALVES</v>
      </c>
    </row>
    <row r="290" spans="1:7" x14ac:dyDescent="0.25">
      <c r="A290" s="26">
        <v>42418</v>
      </c>
      <c r="B290" s="45">
        <v>92217</v>
      </c>
      <c r="C290" s="15">
        <v>0.50789473684210529</v>
      </c>
      <c r="D290" s="82">
        <v>0.2638888888888889</v>
      </c>
      <c r="E290" s="81">
        <f t="shared" si="12"/>
        <v>0.1340277777777778</v>
      </c>
      <c r="F290" s="81" t="str">
        <f>VLOOKUP(B290,SCHEDULLE!B:L,11,0)</f>
        <v>TARDE</v>
      </c>
      <c r="G290" s="10" t="str">
        <f>UPPER(VLOOKUP(B290,SCHEDULLE!B:M,12,0))</f>
        <v>THAIS CRISTINE QUAGUIO VIEIRA</v>
      </c>
    </row>
    <row r="291" spans="1:7" x14ac:dyDescent="0.25">
      <c r="A291" s="26">
        <v>42418</v>
      </c>
      <c r="B291" s="45">
        <v>92092</v>
      </c>
      <c r="C291" s="15">
        <v>0.95526315789473681</v>
      </c>
      <c r="D291" s="82">
        <v>0.2638888888888889</v>
      </c>
      <c r="E291" s="81">
        <f t="shared" si="12"/>
        <v>0.25208333333333333</v>
      </c>
      <c r="F291" s="81" t="str">
        <f>VLOOKUP(B291,SCHEDULLE!B:L,11,0)</f>
        <v>MANHÃ</v>
      </c>
      <c r="G291" s="10" t="str">
        <f>UPPER(VLOOKUP(B291,SCHEDULLE!B:M,12,0))</f>
        <v>THAUANI DE LIMA SOUZA</v>
      </c>
    </row>
    <row r="292" spans="1:7" x14ac:dyDescent="0.25">
      <c r="A292" s="26">
        <v>42419</v>
      </c>
      <c r="B292" s="45">
        <v>95061</v>
      </c>
      <c r="C292" s="15">
        <v>0.94210526315789478</v>
      </c>
      <c r="D292" s="82">
        <v>0.2638888888888889</v>
      </c>
      <c r="E292" s="81">
        <f t="shared" ref="E292:E329" si="13">D292*C292</f>
        <v>0.24861111111111112</v>
      </c>
      <c r="F292" s="81" t="str">
        <f>VLOOKUP(B292,SCHEDULLE!B:L,11,0)</f>
        <v>TARDE</v>
      </c>
      <c r="G292" s="10" t="str">
        <f>UPPER(VLOOKUP(B292,SCHEDULLE!B:M,12,0))</f>
        <v>AMANDA SILVA DE OLIVEIRA</v>
      </c>
    </row>
    <row r="293" spans="1:7" x14ac:dyDescent="0.25">
      <c r="A293" s="26">
        <v>42419</v>
      </c>
      <c r="B293" s="45">
        <v>92137</v>
      </c>
      <c r="C293" s="15">
        <v>0.95</v>
      </c>
      <c r="D293" s="82">
        <v>0.2638888888888889</v>
      </c>
      <c r="E293" s="81">
        <f t="shared" si="13"/>
        <v>0.25069444444444444</v>
      </c>
      <c r="F293" s="81" t="str">
        <f>VLOOKUP(B293,SCHEDULLE!B:L,11,0)</f>
        <v>MANHÃ</v>
      </c>
      <c r="G293" s="10" t="str">
        <f>UPPER(VLOOKUP(B293,SCHEDULLE!B:M,12,0))</f>
        <v>ANA CELIA MARIANO RODRIGUES</v>
      </c>
    </row>
    <row r="294" spans="1:7" x14ac:dyDescent="0.25">
      <c r="A294" s="26">
        <v>42419</v>
      </c>
      <c r="B294" s="45">
        <v>95005</v>
      </c>
      <c r="C294" s="15">
        <v>0.91315789473684206</v>
      </c>
      <c r="D294" s="82">
        <v>0.2638888888888889</v>
      </c>
      <c r="E294" s="81">
        <f t="shared" si="13"/>
        <v>0.24097222222222223</v>
      </c>
      <c r="F294" s="81" t="str">
        <f>VLOOKUP(B294,SCHEDULLE!B:L,11,0)</f>
        <v>TARDE</v>
      </c>
      <c r="G294" s="10" t="str">
        <f>UPPER(VLOOKUP(B294,SCHEDULLE!B:M,12,0))</f>
        <v>CLAUDIO CUENCA DIAS JUNIOR</v>
      </c>
    </row>
    <row r="295" spans="1:7" x14ac:dyDescent="0.25">
      <c r="A295" s="26">
        <v>42419</v>
      </c>
      <c r="B295" s="45">
        <v>92120</v>
      </c>
      <c r="C295" s="15">
        <v>0.98947368421052628</v>
      </c>
      <c r="D295" s="82">
        <v>0.2638888888888889</v>
      </c>
      <c r="E295" s="81">
        <f t="shared" si="13"/>
        <v>0.26111111111111113</v>
      </c>
      <c r="F295" s="81" t="str">
        <f>VLOOKUP(B295,SCHEDULLE!B:L,11,0)</f>
        <v>MANHÃ</v>
      </c>
      <c r="G295" s="10" t="str">
        <f>UPPER(VLOOKUP(B295,SCHEDULLE!B:M,12,0))</f>
        <v>DAIANY APARECIDA BEBIANO COSTA</v>
      </c>
    </row>
    <row r="296" spans="1:7" x14ac:dyDescent="0.25">
      <c r="A296" s="26">
        <v>42419</v>
      </c>
      <c r="B296" s="45">
        <v>95173</v>
      </c>
      <c r="C296" s="15">
        <v>0.97894736842105268</v>
      </c>
      <c r="D296" s="82">
        <v>0.2638888888888889</v>
      </c>
      <c r="E296" s="81">
        <f t="shared" si="13"/>
        <v>0.25833333333333336</v>
      </c>
      <c r="F296" s="81" t="str">
        <f>VLOOKUP(B296,SCHEDULLE!B:L,11,0)</f>
        <v>MANHÃ</v>
      </c>
      <c r="G296" s="10" t="str">
        <f>UPPER(VLOOKUP(B296,SCHEDULLE!B:M,12,0))</f>
        <v>DEBORA CRISTINA BATISTA OLIVEIRA</v>
      </c>
    </row>
    <row r="297" spans="1:7" x14ac:dyDescent="0.25">
      <c r="A297" s="26">
        <v>42419</v>
      </c>
      <c r="B297" s="45">
        <v>92055</v>
      </c>
      <c r="C297" s="15">
        <v>0.86578947368421055</v>
      </c>
      <c r="D297" s="82">
        <v>0.2638888888888889</v>
      </c>
      <c r="E297" s="81">
        <f t="shared" si="13"/>
        <v>0.22847222222222224</v>
      </c>
      <c r="F297" s="81" t="str">
        <f>VLOOKUP(B297,SCHEDULLE!B:L,11,0)</f>
        <v>MANHÃ</v>
      </c>
      <c r="G297" s="10" t="str">
        <f>UPPER(VLOOKUP(B297,SCHEDULLE!B:M,12,0))</f>
        <v>DEISE OLIVEIRA SANTOS</v>
      </c>
    </row>
    <row r="298" spans="1:7" x14ac:dyDescent="0.25">
      <c r="A298" s="26">
        <v>42419</v>
      </c>
      <c r="B298" s="45">
        <v>92065</v>
      </c>
      <c r="C298" s="15">
        <v>0.86842105263157898</v>
      </c>
      <c r="D298" s="82">
        <v>0.2638888888888889</v>
      </c>
      <c r="E298" s="81">
        <f t="shared" si="13"/>
        <v>0.22916666666666669</v>
      </c>
      <c r="F298" s="81" t="str">
        <f>VLOOKUP(B298,SCHEDULLE!B:L,11,0)</f>
        <v>TARDE</v>
      </c>
      <c r="G298" s="10" t="str">
        <f>UPPER(VLOOKUP(B298,SCHEDULLE!B:M,12,0))</f>
        <v>DINAELLE DE MELO COELHO SOUSA</v>
      </c>
    </row>
    <row r="299" spans="1:7" x14ac:dyDescent="0.25">
      <c r="A299" s="26">
        <v>42419</v>
      </c>
      <c r="B299" s="45">
        <v>92125</v>
      </c>
      <c r="C299" s="15">
        <v>1</v>
      </c>
      <c r="D299" s="82">
        <v>0.2638888888888889</v>
      </c>
      <c r="E299" s="81">
        <f t="shared" si="13"/>
        <v>0.2638888888888889</v>
      </c>
      <c r="F299" s="81" t="str">
        <f>VLOOKUP(B299,SCHEDULLE!B:L,11,0)</f>
        <v>MANHÃ</v>
      </c>
      <c r="G299" s="10" t="str">
        <f>UPPER(VLOOKUP(B299,SCHEDULLE!B:M,12,0))</f>
        <v>EVERTON DE MOURA SOUTELO</v>
      </c>
    </row>
    <row r="300" spans="1:7" x14ac:dyDescent="0.25">
      <c r="A300" s="26">
        <v>42419</v>
      </c>
      <c r="B300" s="45">
        <v>93247</v>
      </c>
      <c r="C300" s="15">
        <v>0</v>
      </c>
      <c r="D300" s="82">
        <v>0.2638888888888889</v>
      </c>
      <c r="E300" s="81">
        <f t="shared" si="13"/>
        <v>0</v>
      </c>
      <c r="F300" s="81" t="str">
        <f>VLOOKUP(B300,SCHEDULLE!B:L,11,0)</f>
        <v>MANHÃ</v>
      </c>
      <c r="G300" s="10" t="str">
        <f>UPPER(VLOOKUP(B300,SCHEDULLE!B:M,12,0))</f>
        <v>JESSICA ALESSANDRA LIMA MOURA</v>
      </c>
    </row>
    <row r="301" spans="1:7" x14ac:dyDescent="0.25">
      <c r="A301" s="26">
        <v>42419</v>
      </c>
      <c r="B301" s="45">
        <v>92136</v>
      </c>
      <c r="C301" s="15">
        <v>0.89473684210526316</v>
      </c>
      <c r="D301" s="82">
        <v>0.2638888888888889</v>
      </c>
      <c r="E301" s="81">
        <f t="shared" si="13"/>
        <v>0.2361111111111111</v>
      </c>
      <c r="F301" s="81" t="str">
        <f>VLOOKUP(B301,SCHEDULLE!B:L,11,0)</f>
        <v>MANHÃ</v>
      </c>
      <c r="G301" s="10" t="str">
        <f>UPPER(VLOOKUP(B301,SCHEDULLE!B:M,12,0))</f>
        <v>JHONATA DA SILVA DE OLIVEIRA</v>
      </c>
    </row>
    <row r="302" spans="1:7" x14ac:dyDescent="0.25">
      <c r="A302" s="26">
        <v>42419</v>
      </c>
      <c r="B302" s="45">
        <v>92044</v>
      </c>
      <c r="C302" s="15">
        <v>0.59473684210526312</v>
      </c>
      <c r="D302" s="82">
        <v>0.2638888888888889</v>
      </c>
      <c r="E302" s="81">
        <f t="shared" si="13"/>
        <v>0.15694444444444444</v>
      </c>
      <c r="F302" s="81" t="str">
        <f>VLOOKUP(B302,SCHEDULLE!B:L,11,0)</f>
        <v>MANHÃ</v>
      </c>
      <c r="G302" s="10" t="str">
        <f>UPPER(VLOOKUP(B302,SCHEDULLE!B:M,12,0))</f>
        <v>KARINA SILVA DINIZ</v>
      </c>
    </row>
    <row r="303" spans="1:7" x14ac:dyDescent="0.25">
      <c r="A303" s="26">
        <v>42419</v>
      </c>
      <c r="B303" s="45">
        <v>93346</v>
      </c>
      <c r="C303" s="15">
        <v>0.98684210526315785</v>
      </c>
      <c r="D303" s="82">
        <v>0.2638888888888889</v>
      </c>
      <c r="E303" s="81">
        <f t="shared" si="13"/>
        <v>0.26041666666666669</v>
      </c>
      <c r="F303" s="81" t="str">
        <f>VLOOKUP(B303,SCHEDULLE!B:L,11,0)</f>
        <v>TARDE</v>
      </c>
      <c r="G303" s="10" t="str">
        <f>UPPER(VLOOKUP(B303,SCHEDULLE!B:M,12,0))</f>
        <v>KATIA SANTOS DA SILVA</v>
      </c>
    </row>
    <row r="304" spans="1:7" x14ac:dyDescent="0.25">
      <c r="A304" s="26">
        <v>42419</v>
      </c>
      <c r="B304" s="45">
        <v>93528</v>
      </c>
      <c r="C304" s="15">
        <v>0.96578947368421053</v>
      </c>
      <c r="D304" s="82">
        <v>0.2638888888888889</v>
      </c>
      <c r="E304" s="81">
        <f t="shared" si="13"/>
        <v>0.25486111111111109</v>
      </c>
      <c r="F304" s="81" t="str">
        <f>VLOOKUP(B304,SCHEDULLE!B:L,11,0)</f>
        <v>TARDE</v>
      </c>
      <c r="G304" s="10" t="str">
        <f>UPPER(VLOOKUP(B304,SCHEDULLE!B:M,12,0))</f>
        <v>KEVIN DUARTE LEMOS DOS SANTOS</v>
      </c>
    </row>
    <row r="305" spans="1:7" x14ac:dyDescent="0.25">
      <c r="A305" s="26">
        <v>42419</v>
      </c>
      <c r="B305" s="45">
        <v>95049</v>
      </c>
      <c r="C305" s="15">
        <v>0.97368421052631582</v>
      </c>
      <c r="D305" s="82">
        <v>0.2638888888888889</v>
      </c>
      <c r="E305" s="81">
        <f t="shared" si="13"/>
        <v>0.25694444444444448</v>
      </c>
      <c r="F305" s="81" t="str">
        <f>VLOOKUP(B305,SCHEDULLE!B:L,11,0)</f>
        <v>TARDE</v>
      </c>
      <c r="G305" s="10" t="str">
        <f>UPPER(VLOOKUP(B305,SCHEDULLE!B:M,12,0))</f>
        <v>LARISSA BRITO DE LIMA</v>
      </c>
    </row>
    <row r="306" spans="1:7" x14ac:dyDescent="0.25">
      <c r="A306" s="26">
        <v>42419</v>
      </c>
      <c r="B306" s="45">
        <v>92214</v>
      </c>
      <c r="C306" s="15">
        <v>0.94736842105263153</v>
      </c>
      <c r="D306" s="82">
        <v>0.2638888888888889</v>
      </c>
      <c r="E306" s="81">
        <f t="shared" si="13"/>
        <v>0.25</v>
      </c>
      <c r="F306" s="81" t="str">
        <f>VLOOKUP(B306,SCHEDULLE!B:L,11,0)</f>
        <v>MANHÃ</v>
      </c>
      <c r="G306" s="10" t="str">
        <f>UPPER(VLOOKUP(B306,SCHEDULLE!B:M,12,0))</f>
        <v>RONNIE LIBANIO DE SÁ</v>
      </c>
    </row>
    <row r="307" spans="1:7" x14ac:dyDescent="0.25">
      <c r="A307" s="26">
        <v>42419</v>
      </c>
      <c r="B307" s="45">
        <v>92031</v>
      </c>
      <c r="C307" s="15">
        <v>0.99473684210526314</v>
      </c>
      <c r="D307" s="82">
        <v>0.2638888888888889</v>
      </c>
      <c r="E307" s="81">
        <f t="shared" si="13"/>
        <v>0.26250000000000001</v>
      </c>
      <c r="F307" s="81" t="str">
        <f>VLOOKUP(B307,SCHEDULLE!B:L,11,0)</f>
        <v>TARDE</v>
      </c>
      <c r="G307" s="10" t="str">
        <f>UPPER(VLOOKUP(B307,SCHEDULLE!B:M,12,0))</f>
        <v>RUTH RAMOS COSTA</v>
      </c>
    </row>
    <row r="308" spans="1:7" x14ac:dyDescent="0.25">
      <c r="A308" s="26">
        <v>42419</v>
      </c>
      <c r="B308" s="45">
        <v>92030</v>
      </c>
      <c r="C308" s="15">
        <v>0.77894736842105261</v>
      </c>
      <c r="D308" s="82">
        <v>0.2638888888888889</v>
      </c>
      <c r="E308" s="81">
        <f t="shared" si="13"/>
        <v>0.20555555555555555</v>
      </c>
      <c r="F308" s="81" t="str">
        <f>VLOOKUP(B308,SCHEDULLE!B:L,11,0)</f>
        <v>TARDE</v>
      </c>
      <c r="G308" s="10" t="str">
        <f>UPPER(VLOOKUP(B308,SCHEDULLE!B:M,12,0))</f>
        <v>STEPHANIE INACIO ALVES</v>
      </c>
    </row>
    <row r="309" spans="1:7" x14ac:dyDescent="0.25">
      <c r="A309" s="26">
        <v>42419</v>
      </c>
      <c r="B309" s="45">
        <v>92217</v>
      </c>
      <c r="C309" s="15">
        <v>0.91842105263157892</v>
      </c>
      <c r="D309" s="82">
        <v>0.2638888888888889</v>
      </c>
      <c r="E309" s="81">
        <f t="shared" si="13"/>
        <v>0.24236111111111111</v>
      </c>
      <c r="F309" s="81" t="str">
        <f>VLOOKUP(B309,SCHEDULLE!B:L,11,0)</f>
        <v>TARDE</v>
      </c>
      <c r="G309" s="10" t="str">
        <f>UPPER(VLOOKUP(B309,SCHEDULLE!B:M,12,0))</f>
        <v>THAIS CRISTINE QUAGUIO VIEIRA</v>
      </c>
    </row>
    <row r="310" spans="1:7" x14ac:dyDescent="0.25">
      <c r="A310" s="26">
        <v>42419</v>
      </c>
      <c r="B310" s="45">
        <v>92092</v>
      </c>
      <c r="C310" s="15">
        <v>0.96052631578947367</v>
      </c>
      <c r="D310" s="82">
        <v>0.2638888888888889</v>
      </c>
      <c r="E310" s="81">
        <f t="shared" si="13"/>
        <v>0.25347222222222221</v>
      </c>
      <c r="F310" s="81" t="str">
        <f>VLOOKUP(B310,SCHEDULLE!B:L,11,0)</f>
        <v>MANHÃ</v>
      </c>
      <c r="G310" s="10" t="str">
        <f>UPPER(VLOOKUP(B310,SCHEDULLE!B:M,12,0))</f>
        <v>THAUANI DE LIMA SOUZA</v>
      </c>
    </row>
    <row r="311" spans="1:7" x14ac:dyDescent="0.25">
      <c r="A311" s="26">
        <v>42420</v>
      </c>
      <c r="B311" s="45">
        <v>95061</v>
      </c>
      <c r="C311" s="15">
        <v>0.99473684210526314</v>
      </c>
      <c r="D311" s="82">
        <v>0.2638888888888889</v>
      </c>
      <c r="E311" s="81">
        <f t="shared" si="13"/>
        <v>0.26250000000000001</v>
      </c>
      <c r="F311" s="81" t="str">
        <f>VLOOKUP(B311,SCHEDULLE!B:L,11,0)</f>
        <v>TARDE</v>
      </c>
      <c r="G311" s="10" t="str">
        <f>UPPER(VLOOKUP(B311,SCHEDULLE!B:M,12,0))</f>
        <v>AMANDA SILVA DE OLIVEIRA</v>
      </c>
    </row>
    <row r="312" spans="1:7" x14ac:dyDescent="0.25">
      <c r="A312" s="26">
        <v>42420</v>
      </c>
      <c r="B312" s="45">
        <v>92137</v>
      </c>
      <c r="C312" s="15">
        <v>0</v>
      </c>
      <c r="D312" s="82">
        <v>0.2638888888888889</v>
      </c>
      <c r="E312" s="81">
        <f t="shared" si="13"/>
        <v>0</v>
      </c>
      <c r="F312" s="81" t="str">
        <f>VLOOKUP(B312,SCHEDULLE!B:L,11,0)</f>
        <v>MANHÃ</v>
      </c>
      <c r="G312" s="10" t="str">
        <f>UPPER(VLOOKUP(B312,SCHEDULLE!B:M,12,0))</f>
        <v>ANA CELIA MARIANO RODRIGUES</v>
      </c>
    </row>
    <row r="313" spans="1:7" x14ac:dyDescent="0.25">
      <c r="A313" s="26">
        <v>42420</v>
      </c>
      <c r="B313" s="45">
        <v>95005</v>
      </c>
      <c r="C313" s="15">
        <v>0.93421052631578949</v>
      </c>
      <c r="D313" s="82">
        <v>0.2638888888888889</v>
      </c>
      <c r="E313" s="81">
        <f t="shared" si="13"/>
        <v>0.24652777777777779</v>
      </c>
      <c r="F313" s="81" t="str">
        <f>VLOOKUP(B313,SCHEDULLE!B:L,11,0)</f>
        <v>TARDE</v>
      </c>
      <c r="G313" s="10" t="str">
        <f>UPPER(VLOOKUP(B313,SCHEDULLE!B:M,12,0))</f>
        <v>CLAUDIO CUENCA DIAS JUNIOR</v>
      </c>
    </row>
    <row r="314" spans="1:7" x14ac:dyDescent="0.25">
      <c r="A314" s="26">
        <v>42420</v>
      </c>
      <c r="B314" s="45">
        <v>92120</v>
      </c>
      <c r="C314" s="15">
        <v>0.98421052631578942</v>
      </c>
      <c r="D314" s="82">
        <v>0.2638888888888889</v>
      </c>
      <c r="E314" s="81">
        <f t="shared" si="13"/>
        <v>0.25972222222222219</v>
      </c>
      <c r="F314" s="81" t="str">
        <f>VLOOKUP(B314,SCHEDULLE!B:L,11,0)</f>
        <v>MANHÃ</v>
      </c>
      <c r="G314" s="10" t="str">
        <f>UPPER(VLOOKUP(B314,SCHEDULLE!B:M,12,0))</f>
        <v>DAIANY APARECIDA BEBIANO COSTA</v>
      </c>
    </row>
    <row r="315" spans="1:7" x14ac:dyDescent="0.25">
      <c r="A315" s="26">
        <v>42420</v>
      </c>
      <c r="B315" s="45">
        <v>95173</v>
      </c>
      <c r="C315" s="15">
        <v>0</v>
      </c>
      <c r="D315" s="82">
        <v>0.2638888888888889</v>
      </c>
      <c r="E315" s="81">
        <f t="shared" si="13"/>
        <v>0</v>
      </c>
      <c r="F315" s="81" t="str">
        <f>VLOOKUP(B315,SCHEDULLE!B:L,11,0)</f>
        <v>MANHÃ</v>
      </c>
      <c r="G315" s="10" t="str">
        <f>UPPER(VLOOKUP(B315,SCHEDULLE!B:M,12,0))</f>
        <v>DEBORA CRISTINA BATISTA OLIVEIRA</v>
      </c>
    </row>
    <row r="316" spans="1:7" x14ac:dyDescent="0.25">
      <c r="A316" s="26">
        <v>42420</v>
      </c>
      <c r="B316" s="45">
        <v>92055</v>
      </c>
      <c r="C316" s="15">
        <v>0.85526315789473684</v>
      </c>
      <c r="D316" s="82">
        <v>0.2638888888888889</v>
      </c>
      <c r="E316" s="81">
        <f t="shared" si="13"/>
        <v>0.22569444444444445</v>
      </c>
      <c r="F316" s="81" t="str">
        <f>VLOOKUP(B316,SCHEDULLE!B:L,11,0)</f>
        <v>MANHÃ</v>
      </c>
      <c r="G316" s="10" t="str">
        <f>UPPER(VLOOKUP(B316,SCHEDULLE!B:M,12,0))</f>
        <v>DEISE OLIVEIRA SANTOS</v>
      </c>
    </row>
    <row r="317" spans="1:7" x14ac:dyDescent="0.25">
      <c r="A317" s="26">
        <v>42420</v>
      </c>
      <c r="B317" s="45">
        <v>92065</v>
      </c>
      <c r="C317" s="15">
        <v>0.68157894736842106</v>
      </c>
      <c r="D317" s="82">
        <v>0.2638888888888889</v>
      </c>
      <c r="E317" s="81">
        <f t="shared" si="13"/>
        <v>0.17986111111111111</v>
      </c>
      <c r="F317" s="81" t="str">
        <f>VLOOKUP(B317,SCHEDULLE!B:L,11,0)</f>
        <v>TARDE</v>
      </c>
      <c r="G317" s="10" t="str">
        <f>UPPER(VLOOKUP(B317,SCHEDULLE!B:M,12,0))</f>
        <v>DINAELLE DE MELO COELHO SOUSA</v>
      </c>
    </row>
    <row r="318" spans="1:7" x14ac:dyDescent="0.25">
      <c r="A318" s="26">
        <v>42420</v>
      </c>
      <c r="B318" s="45">
        <v>92125</v>
      </c>
      <c r="C318" s="15">
        <v>0.94473684210526321</v>
      </c>
      <c r="D318" s="82">
        <v>0.2638888888888889</v>
      </c>
      <c r="E318" s="81">
        <f t="shared" si="13"/>
        <v>0.24930555555555559</v>
      </c>
      <c r="F318" s="81" t="str">
        <f>VLOOKUP(B318,SCHEDULLE!B:L,11,0)</f>
        <v>MANHÃ</v>
      </c>
      <c r="G318" s="10" t="str">
        <f>UPPER(VLOOKUP(B318,SCHEDULLE!B:M,12,0))</f>
        <v>EVERTON DE MOURA SOUTELO</v>
      </c>
    </row>
    <row r="319" spans="1:7" x14ac:dyDescent="0.25">
      <c r="A319" s="26">
        <v>42420</v>
      </c>
      <c r="B319" s="45">
        <v>93247</v>
      </c>
      <c r="C319" s="15">
        <v>0</v>
      </c>
      <c r="D319" s="82">
        <v>0.2638888888888889</v>
      </c>
      <c r="E319" s="81">
        <f t="shared" si="13"/>
        <v>0</v>
      </c>
      <c r="F319" s="81" t="str">
        <f>VLOOKUP(B319,SCHEDULLE!B:L,11,0)</f>
        <v>MANHÃ</v>
      </c>
      <c r="G319" s="10" t="str">
        <f>UPPER(VLOOKUP(B319,SCHEDULLE!B:M,12,0))</f>
        <v>JESSICA ALESSANDRA LIMA MOURA</v>
      </c>
    </row>
    <row r="320" spans="1:7" x14ac:dyDescent="0.25">
      <c r="A320" s="26">
        <v>42420</v>
      </c>
      <c r="B320" s="45">
        <v>92136</v>
      </c>
      <c r="C320" s="15">
        <v>0.87894736842105259</v>
      </c>
      <c r="D320" s="82">
        <v>0.2638888888888889</v>
      </c>
      <c r="E320" s="81">
        <f t="shared" si="13"/>
        <v>0.23194444444444443</v>
      </c>
      <c r="F320" s="81" t="str">
        <f>VLOOKUP(B320,SCHEDULLE!B:L,11,0)</f>
        <v>MANHÃ</v>
      </c>
      <c r="G320" s="10" t="str">
        <f>UPPER(VLOOKUP(B320,SCHEDULLE!B:M,12,0))</f>
        <v>JHONATA DA SILVA DE OLIVEIRA</v>
      </c>
    </row>
    <row r="321" spans="1:7" x14ac:dyDescent="0.25">
      <c r="A321" s="26">
        <v>42420</v>
      </c>
      <c r="B321" s="45">
        <v>92044</v>
      </c>
      <c r="C321" s="15">
        <v>0.97894736842105268</v>
      </c>
      <c r="D321" s="82">
        <v>0.2638888888888889</v>
      </c>
      <c r="E321" s="81">
        <f t="shared" si="13"/>
        <v>0.25833333333333336</v>
      </c>
      <c r="F321" s="81" t="str">
        <f>VLOOKUP(B321,SCHEDULLE!B:L,11,0)</f>
        <v>MANHÃ</v>
      </c>
      <c r="G321" s="10" t="str">
        <f>UPPER(VLOOKUP(B321,SCHEDULLE!B:M,12,0))</f>
        <v>KARINA SILVA DINIZ</v>
      </c>
    </row>
    <row r="322" spans="1:7" x14ac:dyDescent="0.25">
      <c r="A322" s="26">
        <v>42420</v>
      </c>
      <c r="B322" s="45">
        <v>93346</v>
      </c>
      <c r="C322" s="15">
        <v>0.99473684210526314</v>
      </c>
      <c r="D322" s="82">
        <v>0.2638888888888889</v>
      </c>
      <c r="E322" s="81">
        <f t="shared" si="13"/>
        <v>0.26250000000000001</v>
      </c>
      <c r="F322" s="81" t="str">
        <f>VLOOKUP(B322,SCHEDULLE!B:L,11,0)</f>
        <v>TARDE</v>
      </c>
      <c r="G322" s="10" t="str">
        <f>UPPER(VLOOKUP(B322,SCHEDULLE!B:M,12,0))</f>
        <v>KATIA SANTOS DA SILVA</v>
      </c>
    </row>
    <row r="323" spans="1:7" x14ac:dyDescent="0.25">
      <c r="A323" s="26">
        <v>42420</v>
      </c>
      <c r="B323" s="45">
        <v>93528</v>
      </c>
      <c r="C323" s="15">
        <v>0.87894736842105259</v>
      </c>
      <c r="D323" s="82">
        <v>0.2638888888888889</v>
      </c>
      <c r="E323" s="81">
        <f t="shared" si="13"/>
        <v>0.23194444444444443</v>
      </c>
      <c r="F323" s="81" t="str">
        <f>VLOOKUP(B323,SCHEDULLE!B:L,11,0)</f>
        <v>TARDE</v>
      </c>
      <c r="G323" s="10" t="str">
        <f>UPPER(VLOOKUP(B323,SCHEDULLE!B:M,12,0))</f>
        <v>KEVIN DUARTE LEMOS DOS SANTOS</v>
      </c>
    </row>
    <row r="324" spans="1:7" x14ac:dyDescent="0.25">
      <c r="A324" s="26">
        <v>42420</v>
      </c>
      <c r="B324" s="45">
        <v>95049</v>
      </c>
      <c r="C324" s="15">
        <v>0.95526315789473681</v>
      </c>
      <c r="D324" s="82">
        <v>0.2638888888888889</v>
      </c>
      <c r="E324" s="81">
        <f t="shared" si="13"/>
        <v>0.25208333333333333</v>
      </c>
      <c r="F324" s="81" t="str">
        <f>VLOOKUP(B324,SCHEDULLE!B:L,11,0)</f>
        <v>TARDE</v>
      </c>
      <c r="G324" s="10" t="str">
        <f>UPPER(VLOOKUP(B324,SCHEDULLE!B:M,12,0))</f>
        <v>LARISSA BRITO DE LIMA</v>
      </c>
    </row>
    <row r="325" spans="1:7" x14ac:dyDescent="0.25">
      <c r="A325" s="26">
        <v>42420</v>
      </c>
      <c r="B325" s="45">
        <v>92214</v>
      </c>
      <c r="C325" s="15">
        <v>0.96842105263157896</v>
      </c>
      <c r="D325" s="82">
        <v>0.2638888888888889</v>
      </c>
      <c r="E325" s="81">
        <f t="shared" si="13"/>
        <v>0.25555555555555559</v>
      </c>
      <c r="F325" s="81" t="str">
        <f>VLOOKUP(B325,SCHEDULLE!B:L,11,0)</f>
        <v>MANHÃ</v>
      </c>
      <c r="G325" s="10" t="str">
        <f>UPPER(VLOOKUP(B325,SCHEDULLE!B:M,12,0))</f>
        <v>RONNIE LIBANIO DE SÁ</v>
      </c>
    </row>
    <row r="326" spans="1:7" x14ac:dyDescent="0.25">
      <c r="A326" s="26">
        <v>42420</v>
      </c>
      <c r="B326" s="45">
        <v>92031</v>
      </c>
      <c r="C326" s="15">
        <v>0.98684210526315785</v>
      </c>
      <c r="D326" s="82">
        <v>0.2638888888888889</v>
      </c>
      <c r="E326" s="81">
        <f t="shared" si="13"/>
        <v>0.26041666666666669</v>
      </c>
      <c r="F326" s="81" t="str">
        <f>VLOOKUP(B326,SCHEDULLE!B:L,11,0)</f>
        <v>TARDE</v>
      </c>
      <c r="G326" s="10" t="str">
        <f>UPPER(VLOOKUP(B326,SCHEDULLE!B:M,12,0))</f>
        <v>RUTH RAMOS COSTA</v>
      </c>
    </row>
    <row r="327" spans="1:7" x14ac:dyDescent="0.25">
      <c r="A327" s="26">
        <v>42420</v>
      </c>
      <c r="B327" s="45">
        <v>92030</v>
      </c>
      <c r="C327" s="15">
        <v>0.83684210526315794</v>
      </c>
      <c r="D327" s="82">
        <v>0.2638888888888889</v>
      </c>
      <c r="E327" s="81">
        <f t="shared" si="13"/>
        <v>0.22083333333333335</v>
      </c>
      <c r="F327" s="81" t="str">
        <f>VLOOKUP(B327,SCHEDULLE!B:L,11,0)</f>
        <v>TARDE</v>
      </c>
      <c r="G327" s="10" t="str">
        <f>UPPER(VLOOKUP(B327,SCHEDULLE!B:M,12,0))</f>
        <v>STEPHANIE INACIO ALVES</v>
      </c>
    </row>
    <row r="328" spans="1:7" x14ac:dyDescent="0.25">
      <c r="A328" s="26">
        <v>42420</v>
      </c>
      <c r="B328" s="45">
        <v>92217</v>
      </c>
      <c r="C328" s="15">
        <v>0</v>
      </c>
      <c r="D328" s="82">
        <v>0.2638888888888889</v>
      </c>
      <c r="E328" s="81">
        <f t="shared" si="13"/>
        <v>0</v>
      </c>
      <c r="F328" s="81" t="str">
        <f>VLOOKUP(B328,SCHEDULLE!B:L,11,0)</f>
        <v>TARDE</v>
      </c>
      <c r="G328" s="10" t="str">
        <f>UPPER(VLOOKUP(B328,SCHEDULLE!B:M,12,0))</f>
        <v>THAIS CRISTINE QUAGUIO VIEIRA</v>
      </c>
    </row>
    <row r="329" spans="1:7" x14ac:dyDescent="0.25">
      <c r="A329" s="26">
        <v>42420</v>
      </c>
      <c r="B329" s="45">
        <v>92092</v>
      </c>
      <c r="C329" s="15">
        <v>0.96842105263157896</v>
      </c>
      <c r="D329" s="82">
        <v>0.2638888888888889</v>
      </c>
      <c r="E329" s="81">
        <f t="shared" si="13"/>
        <v>0.25555555555555559</v>
      </c>
      <c r="F329" s="81" t="str">
        <f>VLOOKUP(B329,SCHEDULLE!B:L,11,0)</f>
        <v>MANHÃ</v>
      </c>
      <c r="G329" s="10" t="str">
        <f>UPPER(VLOOKUP(B329,SCHEDULLE!B:M,12,0))</f>
        <v>THAUANI DE LIMA SOUZA</v>
      </c>
    </row>
    <row r="330" spans="1:7" x14ac:dyDescent="0.25">
      <c r="A330" s="26">
        <v>42422</v>
      </c>
      <c r="B330" s="45">
        <v>95061</v>
      </c>
      <c r="C330" s="15">
        <v>0.98421052631578942</v>
      </c>
      <c r="D330" s="82">
        <v>0.2638888888888889</v>
      </c>
      <c r="E330" s="81">
        <f t="shared" ref="E330:E348" si="14">D330*C330</f>
        <v>0.25972222222222219</v>
      </c>
      <c r="F330" s="81" t="str">
        <f>VLOOKUP(B330,SCHEDULLE!B:L,11,0)</f>
        <v>TARDE</v>
      </c>
      <c r="G330" s="10" t="str">
        <f>UPPER(VLOOKUP(B330,SCHEDULLE!B:M,12,0))</f>
        <v>AMANDA SILVA DE OLIVEIRA</v>
      </c>
    </row>
    <row r="331" spans="1:7" x14ac:dyDescent="0.25">
      <c r="A331" s="26">
        <v>42422</v>
      </c>
      <c r="B331" s="45">
        <v>92137</v>
      </c>
      <c r="C331" s="15">
        <v>0.34210526315789475</v>
      </c>
      <c r="D331" s="82">
        <v>0.2638888888888889</v>
      </c>
      <c r="E331" s="81">
        <f t="shared" si="14"/>
        <v>9.0277777777777776E-2</v>
      </c>
      <c r="F331" s="81" t="str">
        <f>VLOOKUP(B331,SCHEDULLE!B:L,11,0)</f>
        <v>MANHÃ</v>
      </c>
      <c r="G331" s="10" t="str">
        <f>UPPER(VLOOKUP(B331,SCHEDULLE!B:M,12,0))</f>
        <v>ANA CELIA MARIANO RODRIGUES</v>
      </c>
    </row>
    <row r="332" spans="1:7" x14ac:dyDescent="0.25">
      <c r="A332" s="26">
        <v>42422</v>
      </c>
      <c r="B332" s="45">
        <v>95005</v>
      </c>
      <c r="C332" s="15">
        <v>0.86315789473684212</v>
      </c>
      <c r="D332" s="82">
        <v>0.2638888888888889</v>
      </c>
      <c r="E332" s="81">
        <f t="shared" si="14"/>
        <v>0.2277777777777778</v>
      </c>
      <c r="F332" s="81" t="str">
        <f>VLOOKUP(B332,SCHEDULLE!B:L,11,0)</f>
        <v>TARDE</v>
      </c>
      <c r="G332" s="10" t="str">
        <f>UPPER(VLOOKUP(B332,SCHEDULLE!B:M,12,0))</f>
        <v>CLAUDIO CUENCA DIAS JUNIOR</v>
      </c>
    </row>
    <row r="333" spans="1:7" x14ac:dyDescent="0.25">
      <c r="A333" s="26">
        <v>42422</v>
      </c>
      <c r="B333" s="45">
        <v>92120</v>
      </c>
      <c r="C333" s="15">
        <v>0.96842105263157896</v>
      </c>
      <c r="D333" s="82">
        <v>0.2638888888888889</v>
      </c>
      <c r="E333" s="81">
        <f t="shared" si="14"/>
        <v>0.25555555555555559</v>
      </c>
      <c r="F333" s="81" t="str">
        <f>VLOOKUP(B333,SCHEDULLE!B:L,11,0)</f>
        <v>MANHÃ</v>
      </c>
      <c r="G333" s="10" t="str">
        <f>UPPER(VLOOKUP(B333,SCHEDULLE!B:M,12,0))</f>
        <v>DAIANY APARECIDA BEBIANO COSTA</v>
      </c>
    </row>
    <row r="334" spans="1:7" x14ac:dyDescent="0.25">
      <c r="A334" s="26">
        <v>42422</v>
      </c>
      <c r="B334" s="45">
        <v>95173</v>
      </c>
      <c r="C334" s="15">
        <v>0.87631578947368416</v>
      </c>
      <c r="D334" s="82">
        <v>0.2638888888888889</v>
      </c>
      <c r="E334" s="81">
        <f t="shared" si="14"/>
        <v>0.23124999999999998</v>
      </c>
      <c r="F334" s="81" t="str">
        <f>VLOOKUP(B334,SCHEDULLE!B:L,11,0)</f>
        <v>MANHÃ</v>
      </c>
      <c r="G334" s="10" t="str">
        <f>UPPER(VLOOKUP(B334,SCHEDULLE!B:M,12,0))</f>
        <v>DEBORA CRISTINA BATISTA OLIVEIRA</v>
      </c>
    </row>
    <row r="335" spans="1:7" x14ac:dyDescent="0.25">
      <c r="A335" s="26">
        <v>42422</v>
      </c>
      <c r="B335" s="45">
        <v>92055</v>
      </c>
      <c r="C335" s="15">
        <v>0.95263157894736838</v>
      </c>
      <c r="D335" s="82">
        <v>0.2638888888888889</v>
      </c>
      <c r="E335" s="81">
        <f t="shared" si="14"/>
        <v>0.25138888888888888</v>
      </c>
      <c r="F335" s="81" t="str">
        <f>VLOOKUP(B335,SCHEDULLE!B:L,11,0)</f>
        <v>MANHÃ</v>
      </c>
      <c r="G335" s="10" t="str">
        <f>UPPER(VLOOKUP(B335,SCHEDULLE!B:M,12,0))</f>
        <v>DEISE OLIVEIRA SANTOS</v>
      </c>
    </row>
    <row r="336" spans="1:7" x14ac:dyDescent="0.25">
      <c r="A336" s="26">
        <v>42422</v>
      </c>
      <c r="B336" s="45">
        <v>92065</v>
      </c>
      <c r="C336" s="15">
        <v>0.91842105263157892</v>
      </c>
      <c r="D336" s="82">
        <v>0.2638888888888889</v>
      </c>
      <c r="E336" s="81">
        <f t="shared" si="14"/>
        <v>0.24236111111111111</v>
      </c>
      <c r="F336" s="81" t="str">
        <f>VLOOKUP(B336,SCHEDULLE!B:L,11,0)</f>
        <v>TARDE</v>
      </c>
      <c r="G336" s="10" t="str">
        <f>UPPER(VLOOKUP(B336,SCHEDULLE!B:M,12,0))</f>
        <v>DINAELLE DE MELO COELHO SOUSA</v>
      </c>
    </row>
    <row r="337" spans="1:7" x14ac:dyDescent="0.25">
      <c r="A337" s="26">
        <v>42422</v>
      </c>
      <c r="B337" s="45">
        <v>92125</v>
      </c>
      <c r="C337" s="15">
        <v>0.96578947368421053</v>
      </c>
      <c r="D337" s="82">
        <v>0.2638888888888889</v>
      </c>
      <c r="E337" s="81">
        <f t="shared" si="14"/>
        <v>0.25486111111111109</v>
      </c>
      <c r="F337" s="81" t="str">
        <f>VLOOKUP(B337,SCHEDULLE!B:L,11,0)</f>
        <v>MANHÃ</v>
      </c>
      <c r="G337" s="10" t="str">
        <f>UPPER(VLOOKUP(B337,SCHEDULLE!B:M,12,0))</f>
        <v>EVERTON DE MOURA SOUTELO</v>
      </c>
    </row>
    <row r="338" spans="1:7" x14ac:dyDescent="0.25">
      <c r="A338" s="26">
        <v>42422</v>
      </c>
      <c r="B338" s="45">
        <v>93247</v>
      </c>
      <c r="C338" s="15">
        <v>0.84473684210526312</v>
      </c>
      <c r="D338" s="82">
        <v>0.2638888888888889</v>
      </c>
      <c r="E338" s="81">
        <f t="shared" si="14"/>
        <v>0.22291666666666665</v>
      </c>
      <c r="F338" s="81" t="str">
        <f>VLOOKUP(B338,SCHEDULLE!B:L,11,0)</f>
        <v>MANHÃ</v>
      </c>
      <c r="G338" s="10" t="str">
        <f>UPPER(VLOOKUP(B338,SCHEDULLE!B:M,12,0))</f>
        <v>JESSICA ALESSANDRA LIMA MOURA</v>
      </c>
    </row>
    <row r="339" spans="1:7" x14ac:dyDescent="0.25">
      <c r="A339" s="26">
        <v>42422</v>
      </c>
      <c r="B339" s="45">
        <v>92136</v>
      </c>
      <c r="C339" s="15">
        <v>0.89210526315789473</v>
      </c>
      <c r="D339" s="82">
        <v>0.2638888888888889</v>
      </c>
      <c r="E339" s="81">
        <f t="shared" si="14"/>
        <v>0.23541666666666666</v>
      </c>
      <c r="F339" s="81" t="str">
        <f>VLOOKUP(B339,SCHEDULLE!B:L,11,0)</f>
        <v>MANHÃ</v>
      </c>
      <c r="G339" s="10" t="str">
        <f>UPPER(VLOOKUP(B339,SCHEDULLE!B:M,12,0))</f>
        <v>JHONATA DA SILVA DE OLIVEIRA</v>
      </c>
    </row>
    <row r="340" spans="1:7" x14ac:dyDescent="0.25">
      <c r="A340" s="26">
        <v>42422</v>
      </c>
      <c r="B340" s="45">
        <v>92044</v>
      </c>
      <c r="C340" s="15">
        <v>0.94210526315789478</v>
      </c>
      <c r="D340" s="82">
        <v>0.2638888888888889</v>
      </c>
      <c r="E340" s="81">
        <f t="shared" si="14"/>
        <v>0.24861111111111112</v>
      </c>
      <c r="F340" s="81" t="str">
        <f>VLOOKUP(B340,SCHEDULLE!B:L,11,0)</f>
        <v>MANHÃ</v>
      </c>
      <c r="G340" s="10" t="str">
        <f>UPPER(VLOOKUP(B340,SCHEDULLE!B:M,12,0))</f>
        <v>KARINA SILVA DINIZ</v>
      </c>
    </row>
    <row r="341" spans="1:7" x14ac:dyDescent="0.25">
      <c r="A341" s="26">
        <v>42422</v>
      </c>
      <c r="B341" s="45">
        <v>93346</v>
      </c>
      <c r="C341" s="15">
        <v>0.99736842105263157</v>
      </c>
      <c r="D341" s="82">
        <v>0.2638888888888889</v>
      </c>
      <c r="E341" s="81">
        <f t="shared" si="14"/>
        <v>0.26319444444444445</v>
      </c>
      <c r="F341" s="81" t="str">
        <f>VLOOKUP(B341,SCHEDULLE!B:L,11,0)</f>
        <v>TARDE</v>
      </c>
      <c r="G341" s="10" t="str">
        <f>UPPER(VLOOKUP(B341,SCHEDULLE!B:M,12,0))</f>
        <v>KATIA SANTOS DA SILVA</v>
      </c>
    </row>
    <row r="342" spans="1:7" x14ac:dyDescent="0.25">
      <c r="A342" s="26">
        <v>42422</v>
      </c>
      <c r="B342" s="45">
        <v>93528</v>
      </c>
      <c r="C342" s="15">
        <v>0.91315789473684206</v>
      </c>
      <c r="D342" s="82">
        <v>0.2638888888888889</v>
      </c>
      <c r="E342" s="81">
        <f t="shared" si="14"/>
        <v>0.24097222222222223</v>
      </c>
      <c r="F342" s="81" t="str">
        <f>VLOOKUP(B342,SCHEDULLE!B:L,11,0)</f>
        <v>TARDE</v>
      </c>
      <c r="G342" s="10" t="str">
        <f>UPPER(VLOOKUP(B342,SCHEDULLE!B:M,12,0))</f>
        <v>KEVIN DUARTE LEMOS DOS SANTOS</v>
      </c>
    </row>
    <row r="343" spans="1:7" x14ac:dyDescent="0.25">
      <c r="A343" s="26">
        <v>42422</v>
      </c>
      <c r="B343" s="45">
        <v>95049</v>
      </c>
      <c r="C343" s="15">
        <v>0.94210526315789478</v>
      </c>
      <c r="D343" s="82">
        <v>0.2638888888888889</v>
      </c>
      <c r="E343" s="81">
        <f t="shared" si="14"/>
        <v>0.24861111111111112</v>
      </c>
      <c r="F343" s="81" t="str">
        <f>VLOOKUP(B343,SCHEDULLE!B:L,11,0)</f>
        <v>TARDE</v>
      </c>
      <c r="G343" s="10" t="str">
        <f>UPPER(VLOOKUP(B343,SCHEDULLE!B:M,12,0))</f>
        <v>LARISSA BRITO DE LIMA</v>
      </c>
    </row>
    <row r="344" spans="1:7" x14ac:dyDescent="0.25">
      <c r="A344" s="26">
        <v>42422</v>
      </c>
      <c r="B344" s="45">
        <v>92214</v>
      </c>
      <c r="C344" s="15">
        <v>0.99473684210526314</v>
      </c>
      <c r="D344" s="82">
        <v>0.2638888888888889</v>
      </c>
      <c r="E344" s="81">
        <f t="shared" si="14"/>
        <v>0.26250000000000001</v>
      </c>
      <c r="F344" s="81" t="str">
        <f>VLOOKUP(B344,SCHEDULLE!B:L,11,0)</f>
        <v>MANHÃ</v>
      </c>
      <c r="G344" s="10" t="str">
        <f>UPPER(VLOOKUP(B344,SCHEDULLE!B:M,12,0))</f>
        <v>RONNIE LIBANIO DE SÁ</v>
      </c>
    </row>
    <row r="345" spans="1:7" x14ac:dyDescent="0.25">
      <c r="A345" s="26">
        <v>42422</v>
      </c>
      <c r="B345" s="45">
        <v>92031</v>
      </c>
      <c r="C345" s="15">
        <v>0.97894736842105268</v>
      </c>
      <c r="D345" s="82">
        <v>0.2638888888888889</v>
      </c>
      <c r="E345" s="81">
        <f t="shared" si="14"/>
        <v>0.25833333333333336</v>
      </c>
      <c r="F345" s="81" t="str">
        <f>VLOOKUP(B345,SCHEDULLE!B:L,11,0)</f>
        <v>TARDE</v>
      </c>
      <c r="G345" s="10" t="str">
        <f>UPPER(VLOOKUP(B345,SCHEDULLE!B:M,12,0))</f>
        <v>RUTH RAMOS COSTA</v>
      </c>
    </row>
    <row r="346" spans="1:7" x14ac:dyDescent="0.25">
      <c r="A346" s="26">
        <v>42422</v>
      </c>
      <c r="B346" s="45">
        <v>92030</v>
      </c>
      <c r="C346" s="15">
        <v>0.84210526315789469</v>
      </c>
      <c r="D346" s="82">
        <v>0.2638888888888889</v>
      </c>
      <c r="E346" s="81">
        <f t="shared" si="14"/>
        <v>0.22222222222222221</v>
      </c>
      <c r="F346" s="81" t="str">
        <f>VLOOKUP(B346,SCHEDULLE!B:L,11,0)</f>
        <v>TARDE</v>
      </c>
      <c r="G346" s="10" t="str">
        <f>UPPER(VLOOKUP(B346,SCHEDULLE!B:M,12,0))</f>
        <v>STEPHANIE INACIO ALVES</v>
      </c>
    </row>
    <row r="347" spans="1:7" x14ac:dyDescent="0.25">
      <c r="A347" s="26">
        <v>42422</v>
      </c>
      <c r="B347" s="45">
        <v>92217</v>
      </c>
      <c r="C347" s="15">
        <v>0</v>
      </c>
      <c r="D347" s="82">
        <v>0.2638888888888889</v>
      </c>
      <c r="E347" s="81">
        <f t="shared" si="14"/>
        <v>0</v>
      </c>
      <c r="F347" s="81" t="str">
        <f>VLOOKUP(B347,SCHEDULLE!B:L,11,0)</f>
        <v>TARDE</v>
      </c>
      <c r="G347" s="10" t="str">
        <f>UPPER(VLOOKUP(B347,SCHEDULLE!B:M,12,0))</f>
        <v>THAIS CRISTINE QUAGUIO VIEIRA</v>
      </c>
    </row>
    <row r="348" spans="1:7" x14ac:dyDescent="0.25">
      <c r="A348" s="26">
        <v>42422</v>
      </c>
      <c r="B348" s="45">
        <v>92092</v>
      </c>
      <c r="C348" s="15">
        <v>0.99736842105263157</v>
      </c>
      <c r="D348" s="82">
        <v>0.2638888888888889</v>
      </c>
      <c r="E348" s="81">
        <f t="shared" si="14"/>
        <v>0.26319444444444445</v>
      </c>
      <c r="F348" s="81" t="str">
        <f>VLOOKUP(B348,SCHEDULLE!B:L,11,0)</f>
        <v>MANHÃ</v>
      </c>
      <c r="G348" s="10" t="str">
        <f>UPPER(VLOOKUP(B348,SCHEDULLE!B:M,12,0))</f>
        <v>THAUANI DE LIMA SOUZA</v>
      </c>
    </row>
    <row r="349" spans="1:7" x14ac:dyDescent="0.25">
      <c r="A349" s="26">
        <v>42423</v>
      </c>
      <c r="B349" s="45">
        <v>95061</v>
      </c>
      <c r="C349" s="15">
        <v>0.89473684210526316</v>
      </c>
      <c r="D349" s="82">
        <v>0.2638888888888889</v>
      </c>
      <c r="E349" s="81">
        <f t="shared" ref="E349:E367" si="15">D349*C349</f>
        <v>0.2361111111111111</v>
      </c>
      <c r="F349" s="81" t="str">
        <f>VLOOKUP(B349,SCHEDULLE!B:L,11,0)</f>
        <v>TARDE</v>
      </c>
      <c r="G349" s="10" t="str">
        <f>UPPER(VLOOKUP(B349,SCHEDULLE!B:M,12,0))</f>
        <v>AMANDA SILVA DE OLIVEIRA</v>
      </c>
    </row>
    <row r="350" spans="1:7" x14ac:dyDescent="0.25">
      <c r="A350" s="26">
        <v>42423</v>
      </c>
      <c r="B350" s="45">
        <v>92137</v>
      </c>
      <c r="C350" s="15">
        <v>0</v>
      </c>
      <c r="D350" s="82">
        <v>0.2638888888888889</v>
      </c>
      <c r="E350" s="81">
        <f t="shared" si="15"/>
        <v>0</v>
      </c>
      <c r="F350" s="81" t="str">
        <f>VLOOKUP(B350,SCHEDULLE!B:L,11,0)</f>
        <v>MANHÃ</v>
      </c>
      <c r="G350" s="10" t="str">
        <f>UPPER(VLOOKUP(B350,SCHEDULLE!B:M,12,0))</f>
        <v>ANA CELIA MARIANO RODRIGUES</v>
      </c>
    </row>
    <row r="351" spans="1:7" x14ac:dyDescent="0.25">
      <c r="A351" s="26">
        <v>42423</v>
      </c>
      <c r="B351" s="45">
        <v>95005</v>
      </c>
      <c r="C351" s="15">
        <v>0.86052631578947369</v>
      </c>
      <c r="D351" s="82">
        <v>0.2638888888888889</v>
      </c>
      <c r="E351" s="81">
        <f t="shared" si="15"/>
        <v>0.22708333333333333</v>
      </c>
      <c r="F351" s="81" t="str">
        <f>VLOOKUP(B351,SCHEDULLE!B:L,11,0)</f>
        <v>TARDE</v>
      </c>
      <c r="G351" s="10" t="str">
        <f>UPPER(VLOOKUP(B351,SCHEDULLE!B:M,12,0))</f>
        <v>CLAUDIO CUENCA DIAS JUNIOR</v>
      </c>
    </row>
    <row r="352" spans="1:7" x14ac:dyDescent="0.25">
      <c r="A352" s="26">
        <v>42423</v>
      </c>
      <c r="B352" s="45">
        <v>92120</v>
      </c>
      <c r="C352" s="15">
        <v>0.92368421052631577</v>
      </c>
      <c r="D352" s="82">
        <v>0.2638888888888889</v>
      </c>
      <c r="E352" s="81">
        <f t="shared" si="15"/>
        <v>0.24374999999999999</v>
      </c>
      <c r="F352" s="81" t="str">
        <f>VLOOKUP(B352,SCHEDULLE!B:L,11,0)</f>
        <v>MANHÃ</v>
      </c>
      <c r="G352" s="10" t="str">
        <f>UPPER(VLOOKUP(B352,SCHEDULLE!B:M,12,0))</f>
        <v>DAIANY APARECIDA BEBIANO COSTA</v>
      </c>
    </row>
    <row r="353" spans="1:7" x14ac:dyDescent="0.25">
      <c r="A353" s="26">
        <v>42423</v>
      </c>
      <c r="B353" s="45">
        <v>95173</v>
      </c>
      <c r="C353" s="15">
        <v>0.9263157894736842</v>
      </c>
      <c r="D353" s="82">
        <v>0.2638888888888889</v>
      </c>
      <c r="E353" s="81">
        <f t="shared" si="15"/>
        <v>0.24444444444444444</v>
      </c>
      <c r="F353" s="81" t="str">
        <f>VLOOKUP(B353,SCHEDULLE!B:L,11,0)</f>
        <v>MANHÃ</v>
      </c>
      <c r="G353" s="10" t="str">
        <f>UPPER(VLOOKUP(B353,SCHEDULLE!B:M,12,0))</f>
        <v>DEBORA CRISTINA BATISTA OLIVEIRA</v>
      </c>
    </row>
    <row r="354" spans="1:7" x14ac:dyDescent="0.25">
      <c r="A354" s="26">
        <v>42423</v>
      </c>
      <c r="B354" s="45">
        <v>92055</v>
      </c>
      <c r="C354" s="15">
        <v>0.85263157894736841</v>
      </c>
      <c r="D354" s="82">
        <v>0.2638888888888889</v>
      </c>
      <c r="E354" s="81">
        <f t="shared" si="15"/>
        <v>0.22500000000000001</v>
      </c>
      <c r="F354" s="81" t="str">
        <f>VLOOKUP(B354,SCHEDULLE!B:L,11,0)</f>
        <v>MANHÃ</v>
      </c>
      <c r="G354" s="10" t="str">
        <f>UPPER(VLOOKUP(B354,SCHEDULLE!B:M,12,0))</f>
        <v>DEISE OLIVEIRA SANTOS</v>
      </c>
    </row>
    <row r="355" spans="1:7" x14ac:dyDescent="0.25">
      <c r="A355" s="26">
        <v>42423</v>
      </c>
      <c r="B355" s="45">
        <v>92065</v>
      </c>
      <c r="C355" s="15">
        <v>0.28157894736842104</v>
      </c>
      <c r="D355" s="82">
        <v>0.2638888888888889</v>
      </c>
      <c r="E355" s="81">
        <f t="shared" si="15"/>
        <v>7.4305555555555555E-2</v>
      </c>
      <c r="F355" s="81" t="str">
        <f>VLOOKUP(B355,SCHEDULLE!B:L,11,0)</f>
        <v>TARDE</v>
      </c>
      <c r="G355" s="10" t="str">
        <f>UPPER(VLOOKUP(B355,SCHEDULLE!B:M,12,0))</f>
        <v>DINAELLE DE MELO COELHO SOUSA</v>
      </c>
    </row>
    <row r="356" spans="1:7" x14ac:dyDescent="0.25">
      <c r="A356" s="26">
        <v>42423</v>
      </c>
      <c r="B356" s="45">
        <v>92125</v>
      </c>
      <c r="C356" s="15">
        <v>0.78947368421052633</v>
      </c>
      <c r="D356" s="82">
        <v>0.2638888888888889</v>
      </c>
      <c r="E356" s="81">
        <f t="shared" si="15"/>
        <v>0.20833333333333334</v>
      </c>
      <c r="F356" s="81" t="str">
        <f>VLOOKUP(B356,SCHEDULLE!B:L,11,0)</f>
        <v>MANHÃ</v>
      </c>
      <c r="G356" s="10" t="str">
        <f>UPPER(VLOOKUP(B356,SCHEDULLE!B:M,12,0))</f>
        <v>EVERTON DE MOURA SOUTELO</v>
      </c>
    </row>
    <row r="357" spans="1:7" x14ac:dyDescent="0.25">
      <c r="A357" s="26">
        <v>42423</v>
      </c>
      <c r="B357" s="45">
        <v>93247</v>
      </c>
      <c r="C357" s="15">
        <v>0</v>
      </c>
      <c r="D357" s="82">
        <v>0.2638888888888889</v>
      </c>
      <c r="E357" s="81">
        <f t="shared" si="15"/>
        <v>0</v>
      </c>
      <c r="F357" s="81" t="str">
        <f>VLOOKUP(B357,SCHEDULLE!B:L,11,0)</f>
        <v>MANHÃ</v>
      </c>
      <c r="G357" s="10" t="str">
        <f>UPPER(VLOOKUP(B357,SCHEDULLE!B:M,12,0))</f>
        <v>JESSICA ALESSANDRA LIMA MOURA</v>
      </c>
    </row>
    <row r="358" spans="1:7" x14ac:dyDescent="0.25">
      <c r="A358" s="26">
        <v>42423</v>
      </c>
      <c r="B358" s="45">
        <v>92136</v>
      </c>
      <c r="C358" s="15">
        <v>0.81315789473684208</v>
      </c>
      <c r="D358" s="82">
        <v>0.2638888888888889</v>
      </c>
      <c r="E358" s="81">
        <f t="shared" si="15"/>
        <v>0.21458333333333332</v>
      </c>
      <c r="F358" s="81" t="str">
        <f>VLOOKUP(B358,SCHEDULLE!B:L,11,0)</f>
        <v>MANHÃ</v>
      </c>
      <c r="G358" s="10" t="str">
        <f>UPPER(VLOOKUP(B358,SCHEDULLE!B:M,12,0))</f>
        <v>JHONATA DA SILVA DE OLIVEIRA</v>
      </c>
    </row>
    <row r="359" spans="1:7" x14ac:dyDescent="0.25">
      <c r="A359" s="26">
        <v>42423</v>
      </c>
      <c r="B359" s="45">
        <v>92044</v>
      </c>
      <c r="C359" s="15">
        <v>0.97894736842105268</v>
      </c>
      <c r="D359" s="82">
        <v>0.2638888888888889</v>
      </c>
      <c r="E359" s="81">
        <f t="shared" si="15"/>
        <v>0.25833333333333336</v>
      </c>
      <c r="F359" s="81" t="str">
        <f>VLOOKUP(B359,SCHEDULLE!B:L,11,0)</f>
        <v>MANHÃ</v>
      </c>
      <c r="G359" s="10" t="str">
        <f>UPPER(VLOOKUP(B359,SCHEDULLE!B:M,12,0))</f>
        <v>KARINA SILVA DINIZ</v>
      </c>
    </row>
    <row r="360" spans="1:7" x14ac:dyDescent="0.25">
      <c r="A360" s="26">
        <v>42423</v>
      </c>
      <c r="B360" s="45">
        <v>93346</v>
      </c>
      <c r="C360" s="15">
        <v>0.63421052631578945</v>
      </c>
      <c r="D360" s="82">
        <v>0.2638888888888889</v>
      </c>
      <c r="E360" s="81">
        <f t="shared" si="15"/>
        <v>0.1673611111111111</v>
      </c>
      <c r="F360" s="81" t="str">
        <f>VLOOKUP(B360,SCHEDULLE!B:L,11,0)</f>
        <v>TARDE</v>
      </c>
      <c r="G360" s="10" t="str">
        <f>UPPER(VLOOKUP(B360,SCHEDULLE!B:M,12,0))</f>
        <v>KATIA SANTOS DA SILVA</v>
      </c>
    </row>
    <row r="361" spans="1:7" x14ac:dyDescent="0.25">
      <c r="A361" s="26">
        <v>42423</v>
      </c>
      <c r="B361" s="45">
        <v>93528</v>
      </c>
      <c r="C361" s="15">
        <v>0</v>
      </c>
      <c r="D361" s="82">
        <v>0.2638888888888889</v>
      </c>
      <c r="E361" s="81">
        <f t="shared" si="15"/>
        <v>0</v>
      </c>
      <c r="F361" s="81" t="str">
        <f>VLOOKUP(B361,SCHEDULLE!B:L,11,0)</f>
        <v>TARDE</v>
      </c>
      <c r="G361" s="10" t="str">
        <f>UPPER(VLOOKUP(B361,SCHEDULLE!B:M,12,0))</f>
        <v>KEVIN DUARTE LEMOS DOS SANTOS</v>
      </c>
    </row>
    <row r="362" spans="1:7" x14ac:dyDescent="0.25">
      <c r="A362" s="26">
        <v>42423</v>
      </c>
      <c r="B362" s="45">
        <v>95049</v>
      </c>
      <c r="C362" s="15">
        <v>0.98684210526315785</v>
      </c>
      <c r="D362" s="82">
        <v>0.2638888888888889</v>
      </c>
      <c r="E362" s="81">
        <f t="shared" si="15"/>
        <v>0.26041666666666669</v>
      </c>
      <c r="F362" s="81" t="str">
        <f>VLOOKUP(B362,SCHEDULLE!B:L,11,0)</f>
        <v>TARDE</v>
      </c>
      <c r="G362" s="10" t="str">
        <f>UPPER(VLOOKUP(B362,SCHEDULLE!B:M,12,0))</f>
        <v>LARISSA BRITO DE LIMA</v>
      </c>
    </row>
    <row r="363" spans="1:7" x14ac:dyDescent="0.25">
      <c r="A363" s="26">
        <v>42423</v>
      </c>
      <c r="B363" s="45">
        <v>92214</v>
      </c>
      <c r="C363" s="15">
        <v>0.90526315789473688</v>
      </c>
      <c r="D363" s="82">
        <v>0.2638888888888889</v>
      </c>
      <c r="E363" s="81">
        <f t="shared" si="15"/>
        <v>0.2388888888888889</v>
      </c>
      <c r="F363" s="81" t="str">
        <f>VLOOKUP(B363,SCHEDULLE!B:L,11,0)</f>
        <v>MANHÃ</v>
      </c>
      <c r="G363" s="10" t="str">
        <f>UPPER(VLOOKUP(B363,SCHEDULLE!B:M,12,0))</f>
        <v>RONNIE LIBANIO DE SÁ</v>
      </c>
    </row>
    <row r="364" spans="1:7" x14ac:dyDescent="0.25">
      <c r="A364" s="26">
        <v>42423</v>
      </c>
      <c r="B364" s="45">
        <v>92031</v>
      </c>
      <c r="C364" s="15">
        <v>0.92894736842105263</v>
      </c>
      <c r="D364" s="82">
        <v>0.2638888888888889</v>
      </c>
      <c r="E364" s="81">
        <f t="shared" si="15"/>
        <v>0.24513888888888891</v>
      </c>
      <c r="F364" s="81" t="str">
        <f>VLOOKUP(B364,SCHEDULLE!B:L,11,0)</f>
        <v>TARDE</v>
      </c>
      <c r="G364" s="10" t="str">
        <f>UPPER(VLOOKUP(B364,SCHEDULLE!B:M,12,0))</f>
        <v>RUTH RAMOS COSTA</v>
      </c>
    </row>
    <row r="365" spans="1:7" x14ac:dyDescent="0.25">
      <c r="A365" s="26">
        <v>42423</v>
      </c>
      <c r="B365" s="45">
        <v>92030</v>
      </c>
      <c r="C365" s="15">
        <v>0.80263157894736847</v>
      </c>
      <c r="D365" s="82">
        <v>0.2638888888888889</v>
      </c>
      <c r="E365" s="81">
        <f t="shared" si="15"/>
        <v>0.21180555555555558</v>
      </c>
      <c r="F365" s="81" t="str">
        <f>VLOOKUP(B365,SCHEDULLE!B:L,11,0)</f>
        <v>TARDE</v>
      </c>
      <c r="G365" s="10" t="str">
        <f>UPPER(VLOOKUP(B365,SCHEDULLE!B:M,12,0))</f>
        <v>STEPHANIE INACIO ALVES</v>
      </c>
    </row>
    <row r="366" spans="1:7" x14ac:dyDescent="0.25">
      <c r="A366" s="26">
        <v>42423</v>
      </c>
      <c r="B366" s="45">
        <v>92217</v>
      </c>
      <c r="C366" s="15">
        <v>0.99473684210526314</v>
      </c>
      <c r="D366" s="82">
        <v>0.2638888888888889</v>
      </c>
      <c r="E366" s="81">
        <f t="shared" si="15"/>
        <v>0.26250000000000001</v>
      </c>
      <c r="F366" s="81" t="str">
        <f>VLOOKUP(B366,SCHEDULLE!B:L,11,0)</f>
        <v>TARDE</v>
      </c>
      <c r="G366" s="10" t="str">
        <f>UPPER(VLOOKUP(B366,SCHEDULLE!B:M,12,0))</f>
        <v>THAIS CRISTINE QUAGUIO VIEIRA</v>
      </c>
    </row>
    <row r="367" spans="1:7" x14ac:dyDescent="0.25">
      <c r="A367" s="26">
        <v>42423</v>
      </c>
      <c r="B367" s="45">
        <v>92092</v>
      </c>
      <c r="C367" s="15">
        <v>0.99210526315789471</v>
      </c>
      <c r="D367" s="82">
        <v>0.2638888888888889</v>
      </c>
      <c r="E367" s="81">
        <f t="shared" si="15"/>
        <v>0.26180555555555557</v>
      </c>
      <c r="F367" s="81" t="str">
        <f>VLOOKUP(B367,SCHEDULLE!B:L,11,0)</f>
        <v>MANHÃ</v>
      </c>
      <c r="G367" s="10" t="str">
        <f>UPPER(VLOOKUP(B367,SCHEDULLE!B:M,12,0))</f>
        <v>THAUANI DE LIMA SOUZA</v>
      </c>
    </row>
    <row r="368" spans="1:7" x14ac:dyDescent="0.25">
      <c r="A368" s="26">
        <v>42424</v>
      </c>
      <c r="B368" s="45">
        <v>95061</v>
      </c>
      <c r="C368" s="15">
        <v>0</v>
      </c>
      <c r="D368" s="82">
        <v>0.2638888888888889</v>
      </c>
      <c r="E368" s="81">
        <f t="shared" ref="E368:E386" si="16">D368*C368</f>
        <v>0</v>
      </c>
      <c r="F368" s="81" t="str">
        <f>VLOOKUP(B368,SCHEDULLE!B:L,11,0)</f>
        <v>TARDE</v>
      </c>
      <c r="G368" s="10" t="str">
        <f>UPPER(VLOOKUP(B368,SCHEDULLE!B:M,12,0))</f>
        <v>AMANDA SILVA DE OLIVEIRA</v>
      </c>
    </row>
    <row r="369" spans="1:7" x14ac:dyDescent="0.25">
      <c r="A369" s="26">
        <v>42424</v>
      </c>
      <c r="B369" s="45">
        <v>92137</v>
      </c>
      <c r="C369" s="15">
        <v>0</v>
      </c>
      <c r="D369" s="82">
        <v>0.2638888888888889</v>
      </c>
      <c r="E369" s="81">
        <f t="shared" si="16"/>
        <v>0</v>
      </c>
      <c r="F369" s="81" t="str">
        <f>VLOOKUP(B369,SCHEDULLE!B:L,11,0)</f>
        <v>MANHÃ</v>
      </c>
      <c r="G369" s="10" t="str">
        <f>UPPER(VLOOKUP(B369,SCHEDULLE!B:M,12,0))</f>
        <v>ANA CELIA MARIANO RODRIGUES</v>
      </c>
    </row>
    <row r="370" spans="1:7" x14ac:dyDescent="0.25">
      <c r="A370" s="26">
        <v>42424</v>
      </c>
      <c r="B370" s="45">
        <v>95005</v>
      </c>
      <c r="C370" s="15">
        <v>0</v>
      </c>
      <c r="D370" s="82">
        <v>0.2638888888888889</v>
      </c>
      <c r="E370" s="81">
        <f t="shared" si="16"/>
        <v>0</v>
      </c>
      <c r="F370" s="81" t="str">
        <f>VLOOKUP(B370,SCHEDULLE!B:L,11,0)</f>
        <v>TARDE</v>
      </c>
      <c r="G370" s="10" t="str">
        <f>UPPER(VLOOKUP(B370,SCHEDULLE!B:M,12,0))</f>
        <v>CLAUDIO CUENCA DIAS JUNIOR</v>
      </c>
    </row>
    <row r="371" spans="1:7" x14ac:dyDescent="0.25">
      <c r="A371" s="26">
        <v>42424</v>
      </c>
      <c r="B371" s="45">
        <v>92120</v>
      </c>
      <c r="C371" s="15">
        <v>0.99736842105263157</v>
      </c>
      <c r="D371" s="82">
        <v>0.2638888888888889</v>
      </c>
      <c r="E371" s="81">
        <f t="shared" si="16"/>
        <v>0.26319444444444445</v>
      </c>
      <c r="F371" s="81" t="str">
        <f>VLOOKUP(B371,SCHEDULLE!B:L,11,0)</f>
        <v>MANHÃ</v>
      </c>
      <c r="G371" s="10" t="str">
        <f>UPPER(VLOOKUP(B371,SCHEDULLE!B:M,12,0))</f>
        <v>DAIANY APARECIDA BEBIANO COSTA</v>
      </c>
    </row>
    <row r="372" spans="1:7" x14ac:dyDescent="0.25">
      <c r="A372" s="26">
        <v>42424</v>
      </c>
      <c r="B372" s="45">
        <v>95173</v>
      </c>
      <c r="C372" s="15">
        <v>0.90526315789473688</v>
      </c>
      <c r="D372" s="82">
        <v>0.2638888888888889</v>
      </c>
      <c r="E372" s="81">
        <f t="shared" si="16"/>
        <v>0.2388888888888889</v>
      </c>
      <c r="F372" s="81" t="str">
        <f>VLOOKUP(B372,SCHEDULLE!B:L,11,0)</f>
        <v>MANHÃ</v>
      </c>
      <c r="G372" s="10" t="str">
        <f>UPPER(VLOOKUP(B372,SCHEDULLE!B:M,12,0))</f>
        <v>DEBORA CRISTINA BATISTA OLIVEIRA</v>
      </c>
    </row>
    <row r="373" spans="1:7" x14ac:dyDescent="0.25">
      <c r="A373" s="26">
        <v>42424</v>
      </c>
      <c r="B373" s="45">
        <v>92055</v>
      </c>
      <c r="C373" s="15">
        <v>0.97368421052631582</v>
      </c>
      <c r="D373" s="82">
        <v>0.2638888888888889</v>
      </c>
      <c r="E373" s="81">
        <f t="shared" si="16"/>
        <v>0.25694444444444448</v>
      </c>
      <c r="F373" s="81" t="str">
        <f>VLOOKUP(B373,SCHEDULLE!B:L,11,0)</f>
        <v>MANHÃ</v>
      </c>
      <c r="G373" s="10" t="str">
        <f>UPPER(VLOOKUP(B373,SCHEDULLE!B:M,12,0))</f>
        <v>DEISE OLIVEIRA SANTOS</v>
      </c>
    </row>
    <row r="374" spans="1:7" x14ac:dyDescent="0.25">
      <c r="A374" s="26">
        <v>42424</v>
      </c>
      <c r="B374" s="45">
        <v>92065</v>
      </c>
      <c r="C374" s="15">
        <v>0.88157894736842102</v>
      </c>
      <c r="D374" s="82">
        <v>0.2638888888888889</v>
      </c>
      <c r="E374" s="81">
        <f t="shared" si="16"/>
        <v>0.2326388888888889</v>
      </c>
      <c r="F374" s="81" t="str">
        <f>VLOOKUP(B374,SCHEDULLE!B:L,11,0)</f>
        <v>TARDE</v>
      </c>
      <c r="G374" s="10" t="str">
        <f>UPPER(VLOOKUP(B374,SCHEDULLE!B:M,12,0))</f>
        <v>DINAELLE DE MELO COELHO SOUSA</v>
      </c>
    </row>
    <row r="375" spans="1:7" x14ac:dyDescent="0.25">
      <c r="A375" s="26">
        <v>42424</v>
      </c>
      <c r="B375" s="45">
        <v>92125</v>
      </c>
      <c r="C375" s="15">
        <v>0.18947368421052632</v>
      </c>
      <c r="D375" s="82">
        <v>0.2638888888888889</v>
      </c>
      <c r="E375" s="81">
        <f t="shared" si="16"/>
        <v>0.05</v>
      </c>
      <c r="F375" s="81" t="str">
        <f>VLOOKUP(B375,SCHEDULLE!B:L,11,0)</f>
        <v>MANHÃ</v>
      </c>
      <c r="G375" s="10" t="str">
        <f>UPPER(VLOOKUP(B375,SCHEDULLE!B:M,12,0))</f>
        <v>EVERTON DE MOURA SOUTELO</v>
      </c>
    </row>
    <row r="376" spans="1:7" x14ac:dyDescent="0.25">
      <c r="A376" s="26">
        <v>42424</v>
      </c>
      <c r="B376" s="45">
        <v>93247</v>
      </c>
      <c r="C376" s="15">
        <v>0</v>
      </c>
      <c r="D376" s="82">
        <v>0.2638888888888889</v>
      </c>
      <c r="E376" s="81">
        <f t="shared" si="16"/>
        <v>0</v>
      </c>
      <c r="F376" s="81" t="str">
        <f>VLOOKUP(B376,SCHEDULLE!B:L,11,0)</f>
        <v>MANHÃ</v>
      </c>
      <c r="G376" s="10" t="str">
        <f>UPPER(VLOOKUP(B376,SCHEDULLE!B:M,12,0))</f>
        <v>JESSICA ALESSANDRA LIMA MOURA</v>
      </c>
    </row>
    <row r="377" spans="1:7" x14ac:dyDescent="0.25">
      <c r="A377" s="26">
        <v>42424</v>
      </c>
      <c r="B377" s="45">
        <v>92136</v>
      </c>
      <c r="C377" s="15">
        <v>0.86842105263157898</v>
      </c>
      <c r="D377" s="82">
        <v>0.2638888888888889</v>
      </c>
      <c r="E377" s="81">
        <f t="shared" si="16"/>
        <v>0.22916666666666669</v>
      </c>
      <c r="F377" s="81" t="str">
        <f>VLOOKUP(B377,SCHEDULLE!B:L,11,0)</f>
        <v>MANHÃ</v>
      </c>
      <c r="G377" s="10" t="str">
        <f>UPPER(VLOOKUP(B377,SCHEDULLE!B:M,12,0))</f>
        <v>JHONATA DA SILVA DE OLIVEIRA</v>
      </c>
    </row>
    <row r="378" spans="1:7" x14ac:dyDescent="0.25">
      <c r="A378" s="26">
        <v>42424</v>
      </c>
      <c r="B378" s="45">
        <v>92044</v>
      </c>
      <c r="C378" s="15">
        <v>0.95526315789473681</v>
      </c>
      <c r="D378" s="82">
        <v>0.2638888888888889</v>
      </c>
      <c r="E378" s="81">
        <f t="shared" si="16"/>
        <v>0.25208333333333333</v>
      </c>
      <c r="F378" s="81" t="str">
        <f>VLOOKUP(B378,SCHEDULLE!B:L,11,0)</f>
        <v>MANHÃ</v>
      </c>
      <c r="G378" s="10" t="str">
        <f>UPPER(VLOOKUP(B378,SCHEDULLE!B:M,12,0))</f>
        <v>KARINA SILVA DINIZ</v>
      </c>
    </row>
    <row r="379" spans="1:7" x14ac:dyDescent="0.25">
      <c r="A379" s="26">
        <v>42424</v>
      </c>
      <c r="B379" s="45">
        <v>93346</v>
      </c>
      <c r="C379" s="15">
        <v>0.97894736842105268</v>
      </c>
      <c r="D379" s="82">
        <v>0.2638888888888889</v>
      </c>
      <c r="E379" s="81">
        <f t="shared" si="16"/>
        <v>0.25833333333333336</v>
      </c>
      <c r="F379" s="81" t="str">
        <f>VLOOKUP(B379,SCHEDULLE!B:L,11,0)</f>
        <v>TARDE</v>
      </c>
      <c r="G379" s="10" t="str">
        <f>UPPER(VLOOKUP(B379,SCHEDULLE!B:M,12,0))</f>
        <v>KATIA SANTOS DA SILVA</v>
      </c>
    </row>
    <row r="380" spans="1:7" x14ac:dyDescent="0.25">
      <c r="A380" s="26">
        <v>42424</v>
      </c>
      <c r="B380" s="45">
        <v>93528</v>
      </c>
      <c r="C380" s="15">
        <v>0.9631578947368421</v>
      </c>
      <c r="D380" s="82">
        <v>0.2638888888888889</v>
      </c>
      <c r="E380" s="81">
        <f t="shared" si="16"/>
        <v>0.25416666666666665</v>
      </c>
      <c r="F380" s="81" t="str">
        <f>VLOOKUP(B380,SCHEDULLE!B:L,11,0)</f>
        <v>TARDE</v>
      </c>
      <c r="G380" s="10" t="str">
        <f>UPPER(VLOOKUP(B380,SCHEDULLE!B:M,12,0))</f>
        <v>KEVIN DUARTE LEMOS DOS SANTOS</v>
      </c>
    </row>
    <row r="381" spans="1:7" x14ac:dyDescent="0.25">
      <c r="A381" s="26">
        <v>42424</v>
      </c>
      <c r="B381" s="45">
        <v>95049</v>
      </c>
      <c r="C381" s="15">
        <v>0.8236842105263158</v>
      </c>
      <c r="D381" s="82">
        <v>0.2638888888888889</v>
      </c>
      <c r="E381" s="81">
        <f t="shared" si="16"/>
        <v>0.21736111111111112</v>
      </c>
      <c r="F381" s="81" t="str">
        <f>VLOOKUP(B381,SCHEDULLE!B:L,11,0)</f>
        <v>TARDE</v>
      </c>
      <c r="G381" s="10" t="str">
        <f>UPPER(VLOOKUP(B381,SCHEDULLE!B:M,12,0))</f>
        <v>LARISSA BRITO DE LIMA</v>
      </c>
    </row>
    <row r="382" spans="1:7" x14ac:dyDescent="0.25">
      <c r="A382" s="26">
        <v>42424</v>
      </c>
      <c r="B382" s="45">
        <v>92214</v>
      </c>
      <c r="C382" s="15">
        <v>0.86578947368421055</v>
      </c>
      <c r="D382" s="82">
        <v>0.2638888888888889</v>
      </c>
      <c r="E382" s="81">
        <f t="shared" si="16"/>
        <v>0.22847222222222224</v>
      </c>
      <c r="F382" s="81" t="str">
        <f>VLOOKUP(B382,SCHEDULLE!B:L,11,0)</f>
        <v>MANHÃ</v>
      </c>
      <c r="G382" s="10" t="str">
        <f>UPPER(VLOOKUP(B382,SCHEDULLE!B:M,12,0))</f>
        <v>RONNIE LIBANIO DE SÁ</v>
      </c>
    </row>
    <row r="383" spans="1:7" x14ac:dyDescent="0.25">
      <c r="A383" s="26">
        <v>42424</v>
      </c>
      <c r="B383" s="45">
        <v>92031</v>
      </c>
      <c r="C383" s="15">
        <v>0.78421052631578947</v>
      </c>
      <c r="D383" s="82">
        <v>0.2638888888888889</v>
      </c>
      <c r="E383" s="81">
        <f t="shared" si="16"/>
        <v>0.20694444444444446</v>
      </c>
      <c r="F383" s="81" t="str">
        <f>VLOOKUP(B383,SCHEDULLE!B:L,11,0)</f>
        <v>TARDE</v>
      </c>
      <c r="G383" s="10" t="str">
        <f>UPPER(VLOOKUP(B383,SCHEDULLE!B:M,12,0))</f>
        <v>RUTH RAMOS COSTA</v>
      </c>
    </row>
    <row r="384" spans="1:7" x14ac:dyDescent="0.25">
      <c r="A384" s="26">
        <v>42424</v>
      </c>
      <c r="B384" s="45">
        <v>92030</v>
      </c>
      <c r="C384" s="15">
        <v>0.8236842105263158</v>
      </c>
      <c r="D384" s="82">
        <v>0.2638888888888889</v>
      </c>
      <c r="E384" s="81">
        <f t="shared" si="16"/>
        <v>0.21736111111111112</v>
      </c>
      <c r="F384" s="81" t="str">
        <f>VLOOKUP(B384,SCHEDULLE!B:L,11,0)</f>
        <v>TARDE</v>
      </c>
      <c r="G384" s="10" t="str">
        <f>UPPER(VLOOKUP(B384,SCHEDULLE!B:M,12,0))</f>
        <v>STEPHANIE INACIO ALVES</v>
      </c>
    </row>
    <row r="385" spans="1:7" x14ac:dyDescent="0.25">
      <c r="A385" s="26">
        <v>42424</v>
      </c>
      <c r="B385" s="45">
        <v>92217</v>
      </c>
      <c r="C385" s="15">
        <v>0</v>
      </c>
      <c r="D385" s="82">
        <v>0.2638888888888889</v>
      </c>
      <c r="E385" s="81">
        <f t="shared" si="16"/>
        <v>0</v>
      </c>
      <c r="F385" s="81" t="str">
        <f>VLOOKUP(B385,SCHEDULLE!B:L,11,0)</f>
        <v>TARDE</v>
      </c>
      <c r="G385" s="10" t="str">
        <f>UPPER(VLOOKUP(B385,SCHEDULLE!B:M,12,0))</f>
        <v>THAIS CRISTINE QUAGUIO VIEIRA</v>
      </c>
    </row>
    <row r="386" spans="1:7" x14ac:dyDescent="0.25">
      <c r="A386" s="26">
        <v>42424</v>
      </c>
      <c r="B386" s="45">
        <v>92092</v>
      </c>
      <c r="C386" s="15">
        <v>0.99736842105263157</v>
      </c>
      <c r="D386" s="82">
        <v>0.2638888888888889</v>
      </c>
      <c r="E386" s="81">
        <f t="shared" si="16"/>
        <v>0.26319444444444445</v>
      </c>
      <c r="F386" s="81" t="str">
        <f>VLOOKUP(B386,SCHEDULLE!B:L,11,0)</f>
        <v>MANHÃ</v>
      </c>
      <c r="G386" s="10" t="str">
        <f>UPPER(VLOOKUP(B386,SCHEDULLE!B:M,12,0))</f>
        <v>THAUANI DE LIMA SOUZA</v>
      </c>
    </row>
    <row r="387" spans="1:7" x14ac:dyDescent="0.25">
      <c r="A387" s="26">
        <v>42425</v>
      </c>
      <c r="B387" s="45">
        <v>95061</v>
      </c>
      <c r="C387" s="15">
        <v>0</v>
      </c>
      <c r="D387" s="82">
        <v>0.2638888888888889</v>
      </c>
      <c r="E387" s="81">
        <f t="shared" ref="E387:E405" si="17">D387*C387</f>
        <v>0</v>
      </c>
      <c r="F387" s="81" t="str">
        <f>VLOOKUP(B387,SCHEDULLE!B:L,11,0)</f>
        <v>TARDE</v>
      </c>
      <c r="G387" s="10" t="str">
        <f>UPPER(VLOOKUP(B387,SCHEDULLE!B:M,12,0))</f>
        <v>AMANDA SILVA DE OLIVEIRA</v>
      </c>
    </row>
    <row r="388" spans="1:7" x14ac:dyDescent="0.25">
      <c r="A388" s="26">
        <v>42425</v>
      </c>
      <c r="B388" s="45">
        <v>92137</v>
      </c>
      <c r="C388" s="15">
        <v>0.99210526315789471</v>
      </c>
      <c r="D388" s="82">
        <v>0.2638888888888889</v>
      </c>
      <c r="E388" s="81">
        <f t="shared" si="17"/>
        <v>0.26180555555555557</v>
      </c>
      <c r="F388" s="81" t="str">
        <f>VLOOKUP(B388,SCHEDULLE!B:L,11,0)</f>
        <v>MANHÃ</v>
      </c>
      <c r="G388" s="10" t="str">
        <f>UPPER(VLOOKUP(B388,SCHEDULLE!B:M,12,0))</f>
        <v>ANA CELIA MARIANO RODRIGUES</v>
      </c>
    </row>
    <row r="389" spans="1:7" x14ac:dyDescent="0.25">
      <c r="A389" s="26">
        <v>42425</v>
      </c>
      <c r="B389" s="45">
        <v>95005</v>
      </c>
      <c r="C389" s="15">
        <v>0.76578947368421058</v>
      </c>
      <c r="D389" s="82">
        <v>0.2638888888888889</v>
      </c>
      <c r="E389" s="81">
        <f t="shared" si="17"/>
        <v>0.20208333333333336</v>
      </c>
      <c r="F389" s="81" t="str">
        <f>VLOOKUP(B389,SCHEDULLE!B:L,11,0)</f>
        <v>TARDE</v>
      </c>
      <c r="G389" s="10" t="str">
        <f>UPPER(VLOOKUP(B389,SCHEDULLE!B:M,12,0))</f>
        <v>CLAUDIO CUENCA DIAS JUNIOR</v>
      </c>
    </row>
    <row r="390" spans="1:7" x14ac:dyDescent="0.25">
      <c r="A390" s="26">
        <v>42425</v>
      </c>
      <c r="B390" s="45">
        <v>92120</v>
      </c>
      <c r="C390" s="15">
        <v>0</v>
      </c>
      <c r="D390" s="82">
        <v>0.2638888888888889</v>
      </c>
      <c r="E390" s="81">
        <f t="shared" si="17"/>
        <v>0</v>
      </c>
      <c r="F390" s="81" t="str">
        <f>VLOOKUP(B390,SCHEDULLE!B:L,11,0)</f>
        <v>MANHÃ</v>
      </c>
      <c r="G390" s="10" t="str">
        <f>UPPER(VLOOKUP(B390,SCHEDULLE!B:M,12,0))</f>
        <v>DAIANY APARECIDA BEBIANO COSTA</v>
      </c>
    </row>
    <row r="391" spans="1:7" x14ac:dyDescent="0.25">
      <c r="A391" s="26">
        <v>42425</v>
      </c>
      <c r="B391" s="45">
        <v>95173</v>
      </c>
      <c r="C391" s="15">
        <v>0</v>
      </c>
      <c r="D391" s="82">
        <v>0.2638888888888889</v>
      </c>
      <c r="E391" s="81">
        <f t="shared" si="17"/>
        <v>0</v>
      </c>
      <c r="F391" s="81" t="str">
        <f>VLOOKUP(B391,SCHEDULLE!B:L,11,0)</f>
        <v>MANHÃ</v>
      </c>
      <c r="G391" s="10" t="str">
        <f>UPPER(VLOOKUP(B391,SCHEDULLE!B:M,12,0))</f>
        <v>DEBORA CRISTINA BATISTA OLIVEIRA</v>
      </c>
    </row>
    <row r="392" spans="1:7" x14ac:dyDescent="0.25">
      <c r="A392" s="26">
        <v>42425</v>
      </c>
      <c r="B392" s="45">
        <v>92055</v>
      </c>
      <c r="C392" s="15">
        <v>0.70263157894736838</v>
      </c>
      <c r="D392" s="82">
        <v>0.2638888888888889</v>
      </c>
      <c r="E392" s="81">
        <f t="shared" si="17"/>
        <v>0.18541666666666667</v>
      </c>
      <c r="F392" s="81" t="str">
        <f>VLOOKUP(B392,SCHEDULLE!B:L,11,0)</f>
        <v>MANHÃ</v>
      </c>
      <c r="G392" s="10" t="str">
        <f>UPPER(VLOOKUP(B392,SCHEDULLE!B:M,12,0))</f>
        <v>DEISE OLIVEIRA SANTOS</v>
      </c>
    </row>
    <row r="393" spans="1:7" x14ac:dyDescent="0.25">
      <c r="A393" s="26">
        <v>42425</v>
      </c>
      <c r="B393" s="45">
        <v>92065</v>
      </c>
      <c r="C393" s="15">
        <v>0.95526315789473681</v>
      </c>
      <c r="D393" s="82">
        <v>0.2638888888888889</v>
      </c>
      <c r="E393" s="81">
        <f t="shared" si="17"/>
        <v>0.25208333333333333</v>
      </c>
      <c r="F393" s="81" t="str">
        <f>VLOOKUP(B393,SCHEDULLE!B:L,11,0)</f>
        <v>TARDE</v>
      </c>
      <c r="G393" s="10" t="str">
        <f>UPPER(VLOOKUP(B393,SCHEDULLE!B:M,12,0))</f>
        <v>DINAELLE DE MELO COELHO SOUSA</v>
      </c>
    </row>
    <row r="394" spans="1:7" x14ac:dyDescent="0.25">
      <c r="A394" s="26">
        <v>42425</v>
      </c>
      <c r="B394" s="45">
        <v>92125</v>
      </c>
      <c r="C394" s="15">
        <v>0</v>
      </c>
      <c r="D394" s="82">
        <v>0.2638888888888889</v>
      </c>
      <c r="E394" s="81">
        <f t="shared" si="17"/>
        <v>0</v>
      </c>
      <c r="F394" s="81" t="str">
        <f>VLOOKUP(B394,SCHEDULLE!B:L,11,0)</f>
        <v>MANHÃ</v>
      </c>
      <c r="G394" s="10" t="str">
        <f>UPPER(VLOOKUP(B394,SCHEDULLE!B:M,12,0))</f>
        <v>EVERTON DE MOURA SOUTELO</v>
      </c>
    </row>
    <row r="395" spans="1:7" x14ac:dyDescent="0.25">
      <c r="A395" s="26">
        <v>42425</v>
      </c>
      <c r="B395" s="45">
        <v>93247</v>
      </c>
      <c r="C395" s="15">
        <v>0</v>
      </c>
      <c r="D395" s="82">
        <v>0.2638888888888889</v>
      </c>
      <c r="E395" s="81">
        <f t="shared" si="17"/>
        <v>0</v>
      </c>
      <c r="F395" s="81" t="str">
        <f>VLOOKUP(B395,SCHEDULLE!B:L,11,0)</f>
        <v>MANHÃ</v>
      </c>
      <c r="G395" s="10" t="str">
        <f>UPPER(VLOOKUP(B395,SCHEDULLE!B:M,12,0))</f>
        <v>JESSICA ALESSANDRA LIMA MOURA</v>
      </c>
    </row>
    <row r="396" spans="1:7" x14ac:dyDescent="0.25">
      <c r="A396" s="26">
        <v>42425</v>
      </c>
      <c r="B396" s="45">
        <v>92136</v>
      </c>
      <c r="C396" s="15">
        <v>0.85263157894736841</v>
      </c>
      <c r="D396" s="82">
        <v>0.2638888888888889</v>
      </c>
      <c r="E396" s="81">
        <f t="shared" si="17"/>
        <v>0.22500000000000001</v>
      </c>
      <c r="F396" s="81" t="str">
        <f>VLOOKUP(B396,SCHEDULLE!B:L,11,0)</f>
        <v>MANHÃ</v>
      </c>
      <c r="G396" s="10" t="str">
        <f>UPPER(VLOOKUP(B396,SCHEDULLE!B:M,12,0))</f>
        <v>JHONATA DA SILVA DE OLIVEIRA</v>
      </c>
    </row>
    <row r="397" spans="1:7" x14ac:dyDescent="0.25">
      <c r="A397" s="26">
        <v>42425</v>
      </c>
      <c r="B397" s="45">
        <v>92044</v>
      </c>
      <c r="C397" s="15">
        <v>0.99736842105263157</v>
      </c>
      <c r="D397" s="82">
        <v>0.2638888888888889</v>
      </c>
      <c r="E397" s="81">
        <f t="shared" si="17"/>
        <v>0.26319444444444445</v>
      </c>
      <c r="F397" s="81" t="str">
        <f>VLOOKUP(B397,SCHEDULLE!B:L,11,0)</f>
        <v>MANHÃ</v>
      </c>
      <c r="G397" s="10" t="str">
        <f>UPPER(VLOOKUP(B397,SCHEDULLE!B:M,12,0))</f>
        <v>KARINA SILVA DINIZ</v>
      </c>
    </row>
    <row r="398" spans="1:7" x14ac:dyDescent="0.25">
      <c r="A398" s="26">
        <v>42425</v>
      </c>
      <c r="B398" s="45">
        <v>93346</v>
      </c>
      <c r="C398" s="15">
        <v>0.97368421052631582</v>
      </c>
      <c r="D398" s="82">
        <v>0.2638888888888889</v>
      </c>
      <c r="E398" s="81">
        <f t="shared" si="17"/>
        <v>0.25694444444444448</v>
      </c>
      <c r="F398" s="81" t="str">
        <f>VLOOKUP(B398,SCHEDULLE!B:L,11,0)</f>
        <v>TARDE</v>
      </c>
      <c r="G398" s="10" t="str">
        <f>UPPER(VLOOKUP(B398,SCHEDULLE!B:M,12,0))</f>
        <v>KATIA SANTOS DA SILVA</v>
      </c>
    </row>
    <row r="399" spans="1:7" x14ac:dyDescent="0.25">
      <c r="A399" s="26">
        <v>42425</v>
      </c>
      <c r="B399" s="45">
        <v>93528</v>
      </c>
      <c r="C399" s="15">
        <v>0.93947368421052635</v>
      </c>
      <c r="D399" s="82">
        <v>0.2638888888888889</v>
      </c>
      <c r="E399" s="81">
        <f t="shared" si="17"/>
        <v>0.24791666666666667</v>
      </c>
      <c r="F399" s="81" t="str">
        <f>VLOOKUP(B399,SCHEDULLE!B:L,11,0)</f>
        <v>TARDE</v>
      </c>
      <c r="G399" s="10" t="str">
        <f>UPPER(VLOOKUP(B399,SCHEDULLE!B:M,12,0))</f>
        <v>KEVIN DUARTE LEMOS DOS SANTOS</v>
      </c>
    </row>
    <row r="400" spans="1:7" x14ac:dyDescent="0.25">
      <c r="A400" s="26">
        <v>42425</v>
      </c>
      <c r="B400" s="45">
        <v>95049</v>
      </c>
      <c r="C400" s="15">
        <v>0</v>
      </c>
      <c r="D400" s="82">
        <v>0.2638888888888889</v>
      </c>
      <c r="E400" s="81">
        <f t="shared" si="17"/>
        <v>0</v>
      </c>
      <c r="F400" s="81" t="str">
        <f>VLOOKUP(B400,SCHEDULLE!B:L,11,0)</f>
        <v>TARDE</v>
      </c>
      <c r="G400" s="10" t="str">
        <f>UPPER(VLOOKUP(B400,SCHEDULLE!B:M,12,0))</f>
        <v>LARISSA BRITO DE LIMA</v>
      </c>
    </row>
    <row r="401" spans="1:7" x14ac:dyDescent="0.25">
      <c r="A401" s="26">
        <v>42425</v>
      </c>
      <c r="B401" s="45">
        <v>92214</v>
      </c>
      <c r="C401" s="15">
        <v>0</v>
      </c>
      <c r="D401" s="82">
        <v>0.2638888888888889</v>
      </c>
      <c r="E401" s="81">
        <f t="shared" si="17"/>
        <v>0</v>
      </c>
      <c r="F401" s="81" t="str">
        <f>VLOOKUP(B401,SCHEDULLE!B:L,11,0)</f>
        <v>MANHÃ</v>
      </c>
      <c r="G401" s="10" t="str">
        <f>UPPER(VLOOKUP(B401,SCHEDULLE!B:M,12,0))</f>
        <v>RONNIE LIBANIO DE SÁ</v>
      </c>
    </row>
    <row r="402" spans="1:7" x14ac:dyDescent="0.25">
      <c r="A402" s="26">
        <v>42425</v>
      </c>
      <c r="B402" s="45">
        <v>92031</v>
      </c>
      <c r="C402" s="15">
        <v>0.93947368421052635</v>
      </c>
      <c r="D402" s="82">
        <v>0.2638888888888889</v>
      </c>
      <c r="E402" s="81">
        <f t="shared" si="17"/>
        <v>0.24791666666666667</v>
      </c>
      <c r="F402" s="81" t="str">
        <f>VLOOKUP(B402,SCHEDULLE!B:L,11,0)</f>
        <v>TARDE</v>
      </c>
      <c r="G402" s="10" t="str">
        <f>UPPER(VLOOKUP(B402,SCHEDULLE!B:M,12,0))</f>
        <v>RUTH RAMOS COSTA</v>
      </c>
    </row>
    <row r="403" spans="1:7" x14ac:dyDescent="0.25">
      <c r="A403" s="26">
        <v>42425</v>
      </c>
      <c r="B403" s="45">
        <v>92030</v>
      </c>
      <c r="C403" s="15">
        <v>0</v>
      </c>
      <c r="D403" s="82">
        <v>0.2638888888888889</v>
      </c>
      <c r="E403" s="81">
        <f t="shared" si="17"/>
        <v>0</v>
      </c>
      <c r="F403" s="81" t="str">
        <f>VLOOKUP(B403,SCHEDULLE!B:L,11,0)</f>
        <v>TARDE</v>
      </c>
      <c r="G403" s="10" t="str">
        <f>UPPER(VLOOKUP(B403,SCHEDULLE!B:M,12,0))</f>
        <v>STEPHANIE INACIO ALVES</v>
      </c>
    </row>
    <row r="404" spans="1:7" x14ac:dyDescent="0.25">
      <c r="A404" s="26">
        <v>42425</v>
      </c>
      <c r="B404" s="45">
        <v>92217</v>
      </c>
      <c r="C404" s="15">
        <v>0</v>
      </c>
      <c r="D404" s="82">
        <v>0.2638888888888889</v>
      </c>
      <c r="E404" s="81">
        <f t="shared" si="17"/>
        <v>0</v>
      </c>
      <c r="F404" s="81" t="str">
        <f>VLOOKUP(B404,SCHEDULLE!B:L,11,0)</f>
        <v>TARDE</v>
      </c>
      <c r="G404" s="10" t="str">
        <f>UPPER(VLOOKUP(B404,SCHEDULLE!B:M,12,0))</f>
        <v>THAIS CRISTINE QUAGUIO VIEIRA</v>
      </c>
    </row>
    <row r="405" spans="1:7" x14ac:dyDescent="0.25">
      <c r="A405" s="26">
        <v>42425</v>
      </c>
      <c r="B405" s="45">
        <v>92092</v>
      </c>
      <c r="C405" s="15">
        <v>0</v>
      </c>
      <c r="D405" s="82">
        <v>0.2638888888888889</v>
      </c>
      <c r="E405" s="81">
        <f t="shared" si="17"/>
        <v>0</v>
      </c>
      <c r="F405" s="81" t="str">
        <f>VLOOKUP(B405,SCHEDULLE!B:L,11,0)</f>
        <v>MANHÃ</v>
      </c>
      <c r="G405" s="10" t="str">
        <f>UPPER(VLOOKUP(B405,SCHEDULLE!B:M,12,0))</f>
        <v>THAUANI DE LIMA SOUZA</v>
      </c>
    </row>
    <row r="406" spans="1:7" x14ac:dyDescent="0.25">
      <c r="A406" s="26">
        <v>42426</v>
      </c>
      <c r="B406" s="45">
        <v>95061</v>
      </c>
      <c r="C406" s="15">
        <v>0</v>
      </c>
      <c r="D406" s="82">
        <v>0.2638888888888889</v>
      </c>
      <c r="E406" s="81">
        <f t="shared" ref="E406:E443" si="18">D406*C406</f>
        <v>0</v>
      </c>
      <c r="F406" s="81" t="str">
        <f>VLOOKUP(B406,SCHEDULLE!B:L,11,0)</f>
        <v>TARDE</v>
      </c>
      <c r="G406" s="10" t="str">
        <f>UPPER(VLOOKUP(B406,SCHEDULLE!B:M,12,0))</f>
        <v>AMANDA SILVA DE OLIVEIRA</v>
      </c>
    </row>
    <row r="407" spans="1:7" x14ac:dyDescent="0.25">
      <c r="A407" s="26">
        <v>42426</v>
      </c>
      <c r="B407" s="45">
        <v>92137</v>
      </c>
      <c r="C407" s="15">
        <v>0</v>
      </c>
      <c r="D407" s="82">
        <v>0.2638888888888889</v>
      </c>
      <c r="E407" s="81">
        <f t="shared" si="18"/>
        <v>0</v>
      </c>
      <c r="F407" s="81" t="str">
        <f>VLOOKUP(B407,SCHEDULLE!B:L,11,0)</f>
        <v>MANHÃ</v>
      </c>
      <c r="G407" s="10" t="str">
        <f>UPPER(VLOOKUP(B407,SCHEDULLE!B:M,12,0))</f>
        <v>ANA CELIA MARIANO RODRIGUES</v>
      </c>
    </row>
    <row r="408" spans="1:7" x14ac:dyDescent="0.25">
      <c r="A408" s="26">
        <v>42426</v>
      </c>
      <c r="B408" s="45">
        <v>95005</v>
      </c>
      <c r="C408" s="15">
        <v>0.73157894736842111</v>
      </c>
      <c r="D408" s="82">
        <v>0.2638888888888889</v>
      </c>
      <c r="E408" s="81">
        <f t="shared" si="18"/>
        <v>0.19305555555555556</v>
      </c>
      <c r="F408" s="81" t="str">
        <f>VLOOKUP(B408,SCHEDULLE!B:L,11,0)</f>
        <v>TARDE</v>
      </c>
      <c r="G408" s="10" t="str">
        <f>UPPER(VLOOKUP(B408,SCHEDULLE!B:M,12,0))</f>
        <v>CLAUDIO CUENCA DIAS JUNIOR</v>
      </c>
    </row>
    <row r="409" spans="1:7" x14ac:dyDescent="0.25">
      <c r="A409" s="26">
        <v>42426</v>
      </c>
      <c r="B409" s="45">
        <v>92120</v>
      </c>
      <c r="C409" s="15">
        <v>0</v>
      </c>
      <c r="D409" s="82">
        <v>0.2638888888888889</v>
      </c>
      <c r="E409" s="81">
        <f t="shared" si="18"/>
        <v>0</v>
      </c>
      <c r="F409" s="81" t="str">
        <f>VLOOKUP(B409,SCHEDULLE!B:L,11,0)</f>
        <v>MANHÃ</v>
      </c>
      <c r="G409" s="10" t="str">
        <f>UPPER(VLOOKUP(B409,SCHEDULLE!B:M,12,0))</f>
        <v>DAIANY APARECIDA BEBIANO COSTA</v>
      </c>
    </row>
    <row r="410" spans="1:7" x14ac:dyDescent="0.25">
      <c r="A410" s="26">
        <v>42426</v>
      </c>
      <c r="B410" s="45">
        <v>95173</v>
      </c>
      <c r="C410" s="15">
        <v>0</v>
      </c>
      <c r="D410" s="82">
        <v>0.2638888888888889</v>
      </c>
      <c r="E410" s="81">
        <f t="shared" si="18"/>
        <v>0</v>
      </c>
      <c r="F410" s="81" t="str">
        <f>VLOOKUP(B410,SCHEDULLE!B:L,11,0)</f>
        <v>MANHÃ</v>
      </c>
      <c r="G410" s="10" t="str">
        <f>UPPER(VLOOKUP(B410,SCHEDULLE!B:M,12,0))</f>
        <v>DEBORA CRISTINA BATISTA OLIVEIRA</v>
      </c>
    </row>
    <row r="411" spans="1:7" x14ac:dyDescent="0.25">
      <c r="A411" s="26">
        <v>42426</v>
      </c>
      <c r="B411" s="45">
        <v>92055</v>
      </c>
      <c r="C411" s="15">
        <v>0.84210526315789469</v>
      </c>
      <c r="D411" s="82">
        <v>0.2638888888888889</v>
      </c>
      <c r="E411" s="81">
        <f t="shared" si="18"/>
        <v>0.22222222222222221</v>
      </c>
      <c r="F411" s="81" t="str">
        <f>VLOOKUP(B411,SCHEDULLE!B:L,11,0)</f>
        <v>MANHÃ</v>
      </c>
      <c r="G411" s="10" t="str">
        <f>UPPER(VLOOKUP(B411,SCHEDULLE!B:M,12,0))</f>
        <v>DEISE OLIVEIRA SANTOS</v>
      </c>
    </row>
    <row r="412" spans="1:7" x14ac:dyDescent="0.25">
      <c r="A412" s="26">
        <v>42426</v>
      </c>
      <c r="B412" s="45">
        <v>92065</v>
      </c>
      <c r="C412" s="15">
        <v>0.91842105263157892</v>
      </c>
      <c r="D412" s="82">
        <v>0.2638888888888889</v>
      </c>
      <c r="E412" s="81">
        <f t="shared" si="18"/>
        <v>0.24236111111111111</v>
      </c>
      <c r="F412" s="81" t="str">
        <f>VLOOKUP(B412,SCHEDULLE!B:L,11,0)</f>
        <v>TARDE</v>
      </c>
      <c r="G412" s="10" t="str">
        <f>UPPER(VLOOKUP(B412,SCHEDULLE!B:M,12,0))</f>
        <v>DINAELLE DE MELO COELHO SOUSA</v>
      </c>
    </row>
    <row r="413" spans="1:7" x14ac:dyDescent="0.25">
      <c r="A413" s="26">
        <v>42426</v>
      </c>
      <c r="B413" s="45">
        <v>92125</v>
      </c>
      <c r="C413" s="15">
        <v>0</v>
      </c>
      <c r="D413" s="82">
        <v>0.2638888888888889</v>
      </c>
      <c r="E413" s="81">
        <f t="shared" si="18"/>
        <v>0</v>
      </c>
      <c r="F413" s="81" t="str">
        <f>VLOOKUP(B413,SCHEDULLE!B:L,11,0)</f>
        <v>MANHÃ</v>
      </c>
      <c r="G413" s="10" t="str">
        <f>UPPER(VLOOKUP(B413,SCHEDULLE!B:M,12,0))</f>
        <v>EVERTON DE MOURA SOUTELO</v>
      </c>
    </row>
    <row r="414" spans="1:7" x14ac:dyDescent="0.25">
      <c r="A414" s="26">
        <v>42426</v>
      </c>
      <c r="B414" s="45">
        <v>93247</v>
      </c>
      <c r="C414" s="15">
        <v>0</v>
      </c>
      <c r="D414" s="82">
        <v>0.2638888888888889</v>
      </c>
      <c r="E414" s="81">
        <f t="shared" si="18"/>
        <v>0</v>
      </c>
      <c r="F414" s="81" t="str">
        <f>VLOOKUP(B414,SCHEDULLE!B:L,11,0)</f>
        <v>MANHÃ</v>
      </c>
      <c r="G414" s="10" t="str">
        <f>UPPER(VLOOKUP(B414,SCHEDULLE!B:M,12,0))</f>
        <v>JESSICA ALESSANDRA LIMA MOURA</v>
      </c>
    </row>
    <row r="415" spans="1:7" x14ac:dyDescent="0.25">
      <c r="A415" s="26">
        <v>42426</v>
      </c>
      <c r="B415" s="45">
        <v>92136</v>
      </c>
      <c r="C415" s="15">
        <v>0.49210526315789471</v>
      </c>
      <c r="D415" s="82">
        <v>0.2638888888888889</v>
      </c>
      <c r="E415" s="81">
        <f t="shared" si="18"/>
        <v>0.12986111111111109</v>
      </c>
      <c r="F415" s="81" t="str">
        <f>VLOOKUP(B415,SCHEDULLE!B:L,11,0)</f>
        <v>MANHÃ</v>
      </c>
      <c r="G415" s="10" t="str">
        <f>UPPER(VLOOKUP(B415,SCHEDULLE!B:M,12,0))</f>
        <v>JHONATA DA SILVA DE OLIVEIRA</v>
      </c>
    </row>
    <row r="416" spans="1:7" x14ac:dyDescent="0.25">
      <c r="A416" s="26">
        <v>42426</v>
      </c>
      <c r="B416" s="45">
        <v>92044</v>
      </c>
      <c r="C416" s="15">
        <v>0.95</v>
      </c>
      <c r="D416" s="82">
        <v>0.2638888888888889</v>
      </c>
      <c r="E416" s="81">
        <f t="shared" si="18"/>
        <v>0.25069444444444444</v>
      </c>
      <c r="F416" s="81" t="str">
        <f>VLOOKUP(B416,SCHEDULLE!B:L,11,0)</f>
        <v>MANHÃ</v>
      </c>
      <c r="G416" s="10" t="str">
        <f>UPPER(VLOOKUP(B416,SCHEDULLE!B:M,12,0))</f>
        <v>KARINA SILVA DINIZ</v>
      </c>
    </row>
    <row r="417" spans="1:7" x14ac:dyDescent="0.25">
      <c r="A417" s="26">
        <v>42426</v>
      </c>
      <c r="B417" s="45">
        <v>93346</v>
      </c>
      <c r="C417" s="15">
        <v>0.95263157894736838</v>
      </c>
      <c r="D417" s="82">
        <v>0.2638888888888889</v>
      </c>
      <c r="E417" s="81">
        <f t="shared" si="18"/>
        <v>0.25138888888888888</v>
      </c>
      <c r="F417" s="81" t="str">
        <f>VLOOKUP(B417,SCHEDULLE!B:L,11,0)</f>
        <v>TARDE</v>
      </c>
      <c r="G417" s="10" t="str">
        <f>UPPER(VLOOKUP(B417,SCHEDULLE!B:M,12,0))</f>
        <v>KATIA SANTOS DA SILVA</v>
      </c>
    </row>
    <row r="418" spans="1:7" x14ac:dyDescent="0.25">
      <c r="A418" s="26">
        <v>42426</v>
      </c>
      <c r="B418" s="45">
        <v>93528</v>
      </c>
      <c r="C418" s="15">
        <v>0.96578947368421053</v>
      </c>
      <c r="D418" s="82">
        <v>0.2638888888888889</v>
      </c>
      <c r="E418" s="81">
        <f t="shared" si="18"/>
        <v>0.25486111111111109</v>
      </c>
      <c r="F418" s="81" t="str">
        <f>VLOOKUP(B418,SCHEDULLE!B:L,11,0)</f>
        <v>TARDE</v>
      </c>
      <c r="G418" s="10" t="str">
        <f>UPPER(VLOOKUP(B418,SCHEDULLE!B:M,12,0))</f>
        <v>KEVIN DUARTE LEMOS DOS SANTOS</v>
      </c>
    </row>
    <row r="419" spans="1:7" x14ac:dyDescent="0.25">
      <c r="A419" s="26">
        <v>42426</v>
      </c>
      <c r="B419" s="45">
        <v>95049</v>
      </c>
      <c r="C419" s="15">
        <v>0</v>
      </c>
      <c r="D419" s="82">
        <v>0.2638888888888889</v>
      </c>
      <c r="E419" s="81">
        <f t="shared" si="18"/>
        <v>0</v>
      </c>
      <c r="F419" s="81" t="str">
        <f>VLOOKUP(B419,SCHEDULLE!B:L,11,0)</f>
        <v>TARDE</v>
      </c>
      <c r="G419" s="10" t="str">
        <f>UPPER(VLOOKUP(B419,SCHEDULLE!B:M,12,0))</f>
        <v>LARISSA BRITO DE LIMA</v>
      </c>
    </row>
    <row r="420" spans="1:7" x14ac:dyDescent="0.25">
      <c r="A420" s="26">
        <v>42426</v>
      </c>
      <c r="B420" s="45">
        <v>92214</v>
      </c>
      <c r="C420" s="15">
        <v>0</v>
      </c>
      <c r="D420" s="82">
        <v>0.2638888888888889</v>
      </c>
      <c r="E420" s="81">
        <f t="shared" si="18"/>
        <v>0</v>
      </c>
      <c r="F420" s="81" t="str">
        <f>VLOOKUP(B420,SCHEDULLE!B:L,11,0)</f>
        <v>MANHÃ</v>
      </c>
      <c r="G420" s="10" t="str">
        <f>UPPER(VLOOKUP(B420,SCHEDULLE!B:M,12,0))</f>
        <v>RONNIE LIBANIO DE SÁ</v>
      </c>
    </row>
    <row r="421" spans="1:7" x14ac:dyDescent="0.25">
      <c r="A421" s="26">
        <v>42426</v>
      </c>
      <c r="B421" s="45">
        <v>92031</v>
      </c>
      <c r="C421" s="15">
        <v>0.87105263157894741</v>
      </c>
      <c r="D421" s="82">
        <v>0.2638888888888889</v>
      </c>
      <c r="E421" s="81">
        <f t="shared" si="18"/>
        <v>0.22986111111111113</v>
      </c>
      <c r="F421" s="81" t="str">
        <f>VLOOKUP(B421,SCHEDULLE!B:L,11,0)</f>
        <v>TARDE</v>
      </c>
      <c r="G421" s="10" t="str">
        <f>UPPER(VLOOKUP(B421,SCHEDULLE!B:M,12,0))</f>
        <v>RUTH RAMOS COSTA</v>
      </c>
    </row>
    <row r="422" spans="1:7" x14ac:dyDescent="0.25">
      <c r="A422" s="26">
        <v>42426</v>
      </c>
      <c r="B422" s="45">
        <v>92030</v>
      </c>
      <c r="C422" s="15">
        <v>0</v>
      </c>
      <c r="D422" s="82">
        <v>0.2638888888888889</v>
      </c>
      <c r="E422" s="81">
        <f t="shared" si="18"/>
        <v>0</v>
      </c>
      <c r="F422" s="81" t="str">
        <f>VLOOKUP(B422,SCHEDULLE!B:L,11,0)</f>
        <v>TARDE</v>
      </c>
      <c r="G422" s="10" t="str">
        <f>UPPER(VLOOKUP(B422,SCHEDULLE!B:M,12,0))</f>
        <v>STEPHANIE INACIO ALVES</v>
      </c>
    </row>
    <row r="423" spans="1:7" x14ac:dyDescent="0.25">
      <c r="A423" s="26">
        <v>42426</v>
      </c>
      <c r="B423" s="45">
        <v>92217</v>
      </c>
      <c r="C423" s="15">
        <v>0</v>
      </c>
      <c r="D423" s="82">
        <v>0.2638888888888889</v>
      </c>
      <c r="E423" s="81">
        <f t="shared" si="18"/>
        <v>0</v>
      </c>
      <c r="F423" s="81" t="str">
        <f>VLOOKUP(B423,SCHEDULLE!B:L,11,0)</f>
        <v>TARDE</v>
      </c>
      <c r="G423" s="10" t="str">
        <f>UPPER(VLOOKUP(B423,SCHEDULLE!B:M,12,0))</f>
        <v>THAIS CRISTINE QUAGUIO VIEIRA</v>
      </c>
    </row>
    <row r="424" spans="1:7" x14ac:dyDescent="0.25">
      <c r="A424" s="26">
        <v>42426</v>
      </c>
      <c r="B424" s="45">
        <v>92092</v>
      </c>
      <c r="C424" s="15">
        <v>0</v>
      </c>
      <c r="D424" s="82">
        <v>0.2638888888888889</v>
      </c>
      <c r="E424" s="81">
        <f t="shared" si="18"/>
        <v>0</v>
      </c>
      <c r="F424" s="81" t="str">
        <f>VLOOKUP(B424,SCHEDULLE!B:L,11,0)</f>
        <v>MANHÃ</v>
      </c>
      <c r="G424" s="10" t="str">
        <f>UPPER(VLOOKUP(B424,SCHEDULLE!B:M,12,0))</f>
        <v>THAUANI DE LIMA SOUZA</v>
      </c>
    </row>
    <row r="425" spans="1:7" x14ac:dyDescent="0.25">
      <c r="A425" s="26">
        <v>42427</v>
      </c>
      <c r="B425" s="45">
        <v>95061</v>
      </c>
      <c r="C425" s="15">
        <v>0</v>
      </c>
      <c r="D425" s="82">
        <v>0.2638888888888889</v>
      </c>
      <c r="E425" s="81">
        <f t="shared" si="18"/>
        <v>0</v>
      </c>
      <c r="F425" s="81" t="str">
        <f>VLOOKUP(B425,SCHEDULLE!B:L,11,0)</f>
        <v>TARDE</v>
      </c>
      <c r="G425" s="10" t="str">
        <f>UPPER(VLOOKUP(B425,SCHEDULLE!B:M,12,0))</f>
        <v>AMANDA SILVA DE OLIVEIRA</v>
      </c>
    </row>
    <row r="426" spans="1:7" x14ac:dyDescent="0.25">
      <c r="A426" s="26">
        <v>42427</v>
      </c>
      <c r="B426" s="45">
        <v>92137</v>
      </c>
      <c r="C426" s="15">
        <v>0</v>
      </c>
      <c r="D426" s="82">
        <v>0.2638888888888889</v>
      </c>
      <c r="E426" s="81">
        <f t="shared" si="18"/>
        <v>0</v>
      </c>
      <c r="F426" s="81" t="str">
        <f>VLOOKUP(B426,SCHEDULLE!B:L,11,0)</f>
        <v>MANHÃ</v>
      </c>
      <c r="G426" s="10" t="str">
        <f>UPPER(VLOOKUP(B426,SCHEDULLE!B:M,12,0))</f>
        <v>ANA CELIA MARIANO RODRIGUES</v>
      </c>
    </row>
    <row r="427" spans="1:7" x14ac:dyDescent="0.25">
      <c r="A427" s="26">
        <v>42427</v>
      </c>
      <c r="B427" s="45">
        <v>95005</v>
      </c>
      <c r="C427" s="15">
        <v>0.72894736842105268</v>
      </c>
      <c r="D427" s="82">
        <v>0.2638888888888889</v>
      </c>
      <c r="E427" s="81">
        <f t="shared" si="18"/>
        <v>0.19236111111111112</v>
      </c>
      <c r="F427" s="81" t="str">
        <f>VLOOKUP(B427,SCHEDULLE!B:L,11,0)</f>
        <v>TARDE</v>
      </c>
      <c r="G427" s="10" t="str">
        <f>UPPER(VLOOKUP(B427,SCHEDULLE!B:M,12,0))</f>
        <v>CLAUDIO CUENCA DIAS JUNIOR</v>
      </c>
    </row>
    <row r="428" spans="1:7" x14ac:dyDescent="0.25">
      <c r="A428" s="26">
        <v>42427</v>
      </c>
      <c r="B428" s="45">
        <v>92120</v>
      </c>
      <c r="C428" s="15">
        <v>0</v>
      </c>
      <c r="D428" s="82">
        <v>0.2638888888888889</v>
      </c>
      <c r="E428" s="81">
        <f t="shared" si="18"/>
        <v>0</v>
      </c>
      <c r="F428" s="81" t="str">
        <f>VLOOKUP(B428,SCHEDULLE!B:L,11,0)</f>
        <v>MANHÃ</v>
      </c>
      <c r="G428" s="10" t="str">
        <f>UPPER(VLOOKUP(B428,SCHEDULLE!B:M,12,0))</f>
        <v>DAIANY APARECIDA BEBIANO COSTA</v>
      </c>
    </row>
    <row r="429" spans="1:7" x14ac:dyDescent="0.25">
      <c r="A429" s="26">
        <v>42427</v>
      </c>
      <c r="B429" s="45">
        <v>95173</v>
      </c>
      <c r="C429" s="15">
        <v>0</v>
      </c>
      <c r="D429" s="82">
        <v>0.2638888888888889</v>
      </c>
      <c r="E429" s="81">
        <f t="shared" si="18"/>
        <v>0</v>
      </c>
      <c r="F429" s="81" t="str">
        <f>VLOOKUP(B429,SCHEDULLE!B:L,11,0)</f>
        <v>MANHÃ</v>
      </c>
      <c r="G429" s="10" t="str">
        <f>UPPER(VLOOKUP(B429,SCHEDULLE!B:M,12,0))</f>
        <v>DEBORA CRISTINA BATISTA OLIVEIRA</v>
      </c>
    </row>
    <row r="430" spans="1:7" x14ac:dyDescent="0.25">
      <c r="A430" s="26">
        <v>42427</v>
      </c>
      <c r="B430" s="45">
        <v>92055</v>
      </c>
      <c r="C430" s="15">
        <v>0.96578947368421053</v>
      </c>
      <c r="D430" s="82">
        <v>0.2638888888888889</v>
      </c>
      <c r="E430" s="81">
        <f t="shared" si="18"/>
        <v>0.25486111111111109</v>
      </c>
      <c r="F430" s="81" t="str">
        <f>VLOOKUP(B430,SCHEDULLE!B:L,11,0)</f>
        <v>MANHÃ</v>
      </c>
      <c r="G430" s="10" t="str">
        <f>UPPER(VLOOKUP(B430,SCHEDULLE!B:M,12,0))</f>
        <v>DEISE OLIVEIRA SANTOS</v>
      </c>
    </row>
    <row r="431" spans="1:7" x14ac:dyDescent="0.25">
      <c r="A431" s="26">
        <v>42427</v>
      </c>
      <c r="B431" s="45">
        <v>92065</v>
      </c>
      <c r="C431" s="15">
        <v>0</v>
      </c>
      <c r="D431" s="82">
        <v>0.2638888888888889</v>
      </c>
      <c r="E431" s="81">
        <f t="shared" si="18"/>
        <v>0</v>
      </c>
      <c r="F431" s="81" t="str">
        <f>VLOOKUP(B431,SCHEDULLE!B:L,11,0)</f>
        <v>TARDE</v>
      </c>
      <c r="G431" s="10" t="str">
        <f>UPPER(VLOOKUP(B431,SCHEDULLE!B:M,12,0))</f>
        <v>DINAELLE DE MELO COELHO SOUSA</v>
      </c>
    </row>
    <row r="432" spans="1:7" x14ac:dyDescent="0.25">
      <c r="A432" s="26">
        <v>42427</v>
      </c>
      <c r="B432" s="45">
        <v>92125</v>
      </c>
      <c r="C432" s="15">
        <v>0</v>
      </c>
      <c r="D432" s="82">
        <v>0.2638888888888889</v>
      </c>
      <c r="E432" s="81">
        <f t="shared" si="18"/>
        <v>0</v>
      </c>
      <c r="F432" s="81" t="str">
        <f>VLOOKUP(B432,SCHEDULLE!B:L,11,0)</f>
        <v>MANHÃ</v>
      </c>
      <c r="G432" s="10" t="str">
        <f>UPPER(VLOOKUP(B432,SCHEDULLE!B:M,12,0))</f>
        <v>EVERTON DE MOURA SOUTELO</v>
      </c>
    </row>
    <row r="433" spans="1:7" x14ac:dyDescent="0.25">
      <c r="A433" s="26">
        <v>42427</v>
      </c>
      <c r="B433" s="45">
        <v>93247</v>
      </c>
      <c r="C433" s="15">
        <v>0.89473684210526316</v>
      </c>
      <c r="D433" s="82">
        <v>0.2638888888888889</v>
      </c>
      <c r="E433" s="81">
        <f t="shared" si="18"/>
        <v>0.2361111111111111</v>
      </c>
      <c r="F433" s="81" t="str">
        <f>VLOOKUP(B433,SCHEDULLE!B:L,11,0)</f>
        <v>MANHÃ</v>
      </c>
      <c r="G433" s="10" t="str">
        <f>UPPER(VLOOKUP(B433,SCHEDULLE!B:M,12,0))</f>
        <v>JESSICA ALESSANDRA LIMA MOURA</v>
      </c>
    </row>
    <row r="434" spans="1:7" x14ac:dyDescent="0.25">
      <c r="A434" s="26">
        <v>42427</v>
      </c>
      <c r="B434" s="45">
        <v>92136</v>
      </c>
      <c r="C434" s="15">
        <v>0.87105263157894741</v>
      </c>
      <c r="D434" s="82">
        <v>0.2638888888888889</v>
      </c>
      <c r="E434" s="81">
        <f t="shared" si="18"/>
        <v>0.22986111111111113</v>
      </c>
      <c r="F434" s="81" t="str">
        <f>VLOOKUP(B434,SCHEDULLE!B:L,11,0)</f>
        <v>MANHÃ</v>
      </c>
      <c r="G434" s="10" t="str">
        <f>UPPER(VLOOKUP(B434,SCHEDULLE!B:M,12,0))</f>
        <v>JHONATA DA SILVA DE OLIVEIRA</v>
      </c>
    </row>
    <row r="435" spans="1:7" x14ac:dyDescent="0.25">
      <c r="A435" s="26">
        <v>42427</v>
      </c>
      <c r="B435" s="45">
        <v>92044</v>
      </c>
      <c r="C435" s="15">
        <v>0</v>
      </c>
      <c r="D435" s="82">
        <v>0.2638888888888889</v>
      </c>
      <c r="E435" s="81">
        <f t="shared" si="18"/>
        <v>0</v>
      </c>
      <c r="F435" s="81" t="str">
        <f>VLOOKUP(B435,SCHEDULLE!B:L,11,0)</f>
        <v>MANHÃ</v>
      </c>
      <c r="G435" s="10" t="str">
        <f>UPPER(VLOOKUP(B435,SCHEDULLE!B:M,12,0))</f>
        <v>KARINA SILVA DINIZ</v>
      </c>
    </row>
    <row r="436" spans="1:7" x14ac:dyDescent="0.25">
      <c r="A436" s="26">
        <v>42427</v>
      </c>
      <c r="B436" s="45">
        <v>93346</v>
      </c>
      <c r="C436" s="15">
        <v>0.81578947368421051</v>
      </c>
      <c r="D436" s="82">
        <v>0.2638888888888889</v>
      </c>
      <c r="E436" s="81">
        <f t="shared" si="18"/>
        <v>0.21527777777777779</v>
      </c>
      <c r="F436" s="81" t="str">
        <f>VLOOKUP(B436,SCHEDULLE!B:L,11,0)</f>
        <v>TARDE</v>
      </c>
      <c r="G436" s="10" t="str">
        <f>UPPER(VLOOKUP(B436,SCHEDULLE!B:M,12,0))</f>
        <v>KATIA SANTOS DA SILVA</v>
      </c>
    </row>
    <row r="437" spans="1:7" x14ac:dyDescent="0.25">
      <c r="A437" s="26">
        <v>42427</v>
      </c>
      <c r="B437" s="45">
        <v>93528</v>
      </c>
      <c r="C437" s="15">
        <v>0.84736842105263155</v>
      </c>
      <c r="D437" s="82">
        <v>0.2638888888888889</v>
      </c>
      <c r="E437" s="81">
        <f t="shared" si="18"/>
        <v>0.22361111111111112</v>
      </c>
      <c r="F437" s="81" t="str">
        <f>VLOOKUP(B437,SCHEDULLE!B:L,11,0)</f>
        <v>TARDE</v>
      </c>
      <c r="G437" s="10" t="str">
        <f>UPPER(VLOOKUP(B437,SCHEDULLE!B:M,12,0))</f>
        <v>KEVIN DUARTE LEMOS DOS SANTOS</v>
      </c>
    </row>
    <row r="438" spans="1:7" x14ac:dyDescent="0.25">
      <c r="A438" s="26">
        <v>42427</v>
      </c>
      <c r="B438" s="45">
        <v>95049</v>
      </c>
      <c r="C438" s="15">
        <v>0</v>
      </c>
      <c r="D438" s="82">
        <v>0.2638888888888889</v>
      </c>
      <c r="E438" s="81">
        <f t="shared" si="18"/>
        <v>0</v>
      </c>
      <c r="F438" s="81" t="str">
        <f>VLOOKUP(B438,SCHEDULLE!B:L,11,0)</f>
        <v>TARDE</v>
      </c>
      <c r="G438" s="10" t="str">
        <f>UPPER(VLOOKUP(B438,SCHEDULLE!B:M,12,0))</f>
        <v>LARISSA BRITO DE LIMA</v>
      </c>
    </row>
    <row r="439" spans="1:7" x14ac:dyDescent="0.25">
      <c r="A439" s="26">
        <v>42427</v>
      </c>
      <c r="B439" s="45">
        <v>92214</v>
      </c>
      <c r="C439" s="15">
        <v>0</v>
      </c>
      <c r="D439" s="82">
        <v>0.2638888888888889</v>
      </c>
      <c r="E439" s="81">
        <f t="shared" si="18"/>
        <v>0</v>
      </c>
      <c r="F439" s="81" t="str">
        <f>VLOOKUP(B439,SCHEDULLE!B:L,11,0)</f>
        <v>MANHÃ</v>
      </c>
      <c r="G439" s="10" t="str">
        <f>UPPER(VLOOKUP(B439,SCHEDULLE!B:M,12,0))</f>
        <v>RONNIE LIBANIO DE SÁ</v>
      </c>
    </row>
    <row r="440" spans="1:7" x14ac:dyDescent="0.25">
      <c r="A440" s="26">
        <v>42427</v>
      </c>
      <c r="B440" s="45">
        <v>92031</v>
      </c>
      <c r="C440" s="15">
        <v>0.74473684210526314</v>
      </c>
      <c r="D440" s="82">
        <v>0.2638888888888889</v>
      </c>
      <c r="E440" s="81">
        <f t="shared" si="18"/>
        <v>0.19652777777777777</v>
      </c>
      <c r="F440" s="81" t="str">
        <f>VLOOKUP(B440,SCHEDULLE!B:L,11,0)</f>
        <v>TARDE</v>
      </c>
      <c r="G440" s="10" t="str">
        <f>UPPER(VLOOKUP(B440,SCHEDULLE!B:M,12,0))</f>
        <v>RUTH RAMOS COSTA</v>
      </c>
    </row>
    <row r="441" spans="1:7" x14ac:dyDescent="0.25">
      <c r="A441" s="26">
        <v>42427</v>
      </c>
      <c r="B441" s="45">
        <v>92030</v>
      </c>
      <c r="C441" s="15">
        <v>0</v>
      </c>
      <c r="D441" s="82">
        <v>0.2638888888888889</v>
      </c>
      <c r="E441" s="81">
        <f t="shared" si="18"/>
        <v>0</v>
      </c>
      <c r="F441" s="81" t="str">
        <f>VLOOKUP(B441,SCHEDULLE!B:L,11,0)</f>
        <v>TARDE</v>
      </c>
      <c r="G441" s="10" t="str">
        <f>UPPER(VLOOKUP(B441,SCHEDULLE!B:M,12,0))</f>
        <v>STEPHANIE INACIO ALVES</v>
      </c>
    </row>
    <row r="442" spans="1:7" x14ac:dyDescent="0.25">
      <c r="A442" s="26">
        <v>42427</v>
      </c>
      <c r="B442" s="45">
        <v>92217</v>
      </c>
      <c r="C442" s="15">
        <v>0</v>
      </c>
      <c r="D442" s="82">
        <v>0.2638888888888889</v>
      </c>
      <c r="E442" s="81">
        <f t="shared" si="18"/>
        <v>0</v>
      </c>
      <c r="F442" s="81" t="str">
        <f>VLOOKUP(B442,SCHEDULLE!B:L,11,0)</f>
        <v>TARDE</v>
      </c>
      <c r="G442" s="10" t="str">
        <f>UPPER(VLOOKUP(B442,SCHEDULLE!B:M,12,0))</f>
        <v>THAIS CRISTINE QUAGUIO VIEIRA</v>
      </c>
    </row>
    <row r="443" spans="1:7" x14ac:dyDescent="0.25">
      <c r="A443" s="26">
        <v>42427</v>
      </c>
      <c r="B443" s="45">
        <v>92092</v>
      </c>
      <c r="C443" s="15">
        <v>0</v>
      </c>
      <c r="D443" s="82">
        <v>0.2638888888888889</v>
      </c>
      <c r="E443" s="81">
        <f t="shared" si="18"/>
        <v>0</v>
      </c>
      <c r="F443" s="81" t="str">
        <f>VLOOKUP(B443,SCHEDULLE!B:L,11,0)</f>
        <v>MANHÃ</v>
      </c>
      <c r="G443" s="10" t="str">
        <f>UPPER(VLOOKUP(B443,SCHEDULLE!B:M,12,0))</f>
        <v>THAUANI DE LIMA SOUZA</v>
      </c>
    </row>
  </sheetData>
  <autoFilter ref="A1:G3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4" tint="-0.249977111117893"/>
  </sheetPr>
  <dimension ref="A1:Q36"/>
  <sheetViews>
    <sheetView workbookViewId="0">
      <selection activeCell="A23" sqref="A23"/>
    </sheetView>
  </sheetViews>
  <sheetFormatPr defaultRowHeight="15" x14ac:dyDescent="0.25"/>
  <cols>
    <col min="1" max="1" width="42.7109375" bestFit="1" customWidth="1"/>
    <col min="2" max="2" width="12.7109375" customWidth="1"/>
    <col min="3" max="3" width="13.42578125" customWidth="1"/>
    <col min="4" max="5" width="17.5703125" customWidth="1"/>
    <col min="6" max="6" width="17.5703125" hidden="1" customWidth="1"/>
    <col min="7" max="7" width="17.5703125" customWidth="1"/>
    <col min="8" max="8" width="17.5703125" hidden="1" customWidth="1"/>
    <col min="9" max="9" width="17.5703125" customWidth="1"/>
    <col min="10" max="10" width="17.5703125" hidden="1" customWidth="1"/>
    <col min="11" max="11" width="17.5703125" customWidth="1"/>
    <col min="12" max="12" width="17.5703125" style="59" customWidth="1"/>
    <col min="13" max="13" width="42.7109375" style="59" bestFit="1" customWidth="1"/>
    <col min="14" max="14" width="42.7109375" style="75" bestFit="1" customWidth="1"/>
    <col min="15" max="15" width="10.7109375" bestFit="1" customWidth="1"/>
    <col min="17" max="17" width="10.7109375" bestFit="1" customWidth="1"/>
  </cols>
  <sheetData>
    <row r="1" spans="1:17" x14ac:dyDescent="0.25">
      <c r="F1" s="4">
        <v>6.9444444444444441E-3</v>
      </c>
      <c r="H1" s="4">
        <v>1.3888888888888888E-2</v>
      </c>
      <c r="J1" s="4">
        <v>6.9444444444444441E-3</v>
      </c>
      <c r="L1" s="60">
        <v>0.5</v>
      </c>
    </row>
    <row r="2" spans="1:17" x14ac:dyDescent="0.25">
      <c r="A2" s="1" t="s">
        <v>0</v>
      </c>
      <c r="B2" s="1" t="s">
        <v>15</v>
      </c>
      <c r="C2" s="1" t="s">
        <v>1</v>
      </c>
      <c r="D2" s="1" t="s">
        <v>12</v>
      </c>
      <c r="E2" s="1" t="s">
        <v>2</v>
      </c>
      <c r="F2" s="1" t="s">
        <v>13</v>
      </c>
      <c r="G2" s="1" t="s">
        <v>3</v>
      </c>
      <c r="H2" s="1" t="s">
        <v>14</v>
      </c>
      <c r="I2" s="1" t="s">
        <v>2</v>
      </c>
      <c r="J2" s="1" t="s">
        <v>13</v>
      </c>
      <c r="K2" s="1" t="s">
        <v>4</v>
      </c>
      <c r="L2" s="1" t="s">
        <v>91</v>
      </c>
      <c r="M2" s="1" t="s">
        <v>0</v>
      </c>
      <c r="N2" s="1" t="s">
        <v>99</v>
      </c>
    </row>
    <row r="3" spans="1:17" x14ac:dyDescent="0.25">
      <c r="A3" s="2" t="s">
        <v>103</v>
      </c>
      <c r="B3" s="2">
        <v>95061</v>
      </c>
      <c r="C3" s="2" t="s">
        <v>10</v>
      </c>
      <c r="D3" s="79">
        <v>0.625</v>
      </c>
      <c r="E3" s="84">
        <v>0.69444444444444453</v>
      </c>
      <c r="F3" s="3">
        <f t="shared" ref="F3:F22" si="0">E3+F$1</f>
        <v>0.70138888888888895</v>
      </c>
      <c r="G3" s="84">
        <v>0.79861111111111116</v>
      </c>
      <c r="H3" s="3">
        <f t="shared" ref="H3:H22" si="1">G3+H$1</f>
        <v>0.8125</v>
      </c>
      <c r="I3" s="84">
        <v>0.83333333333333337</v>
      </c>
      <c r="J3" s="3">
        <f t="shared" ref="J3:J22" si="2">I3+J$1</f>
        <v>0.84027777777777779</v>
      </c>
      <c r="K3" s="79">
        <v>0.88888888888888884</v>
      </c>
      <c r="L3" s="3" t="str">
        <f t="shared" ref="L3:L22" si="3">IF(D3&lt;=$L$1,"MANHÃ","TARDE")</f>
        <v>TARDE</v>
      </c>
      <c r="M3" s="2" t="s">
        <v>103</v>
      </c>
      <c r="N3" s="2" t="s">
        <v>100</v>
      </c>
    </row>
    <row r="4" spans="1:17" x14ac:dyDescent="0.25">
      <c r="A4" s="2" t="s">
        <v>98</v>
      </c>
      <c r="B4" s="2">
        <v>92137</v>
      </c>
      <c r="C4" s="2" t="s">
        <v>7</v>
      </c>
      <c r="D4" s="79">
        <v>0.3611111111111111</v>
      </c>
      <c r="E4" s="84">
        <v>0.43055555555555558</v>
      </c>
      <c r="F4" s="3">
        <f t="shared" si="0"/>
        <v>0.4375</v>
      </c>
      <c r="G4" s="84">
        <v>0.51388888888888895</v>
      </c>
      <c r="H4" s="3">
        <f t="shared" si="1"/>
        <v>0.52777777777777779</v>
      </c>
      <c r="I4" s="84">
        <v>0.56944444444444442</v>
      </c>
      <c r="J4" s="3">
        <f t="shared" si="2"/>
        <v>0.57638888888888884</v>
      </c>
      <c r="K4" s="79">
        <v>0.625</v>
      </c>
      <c r="L4" s="3" t="str">
        <f t="shared" si="3"/>
        <v>MANHÃ</v>
      </c>
      <c r="M4" s="2" t="s">
        <v>98</v>
      </c>
      <c r="N4" s="2" t="s">
        <v>100</v>
      </c>
    </row>
    <row r="5" spans="1:17" x14ac:dyDescent="0.25">
      <c r="A5" s="2" t="s">
        <v>25</v>
      </c>
      <c r="B5" s="2">
        <v>95005</v>
      </c>
      <c r="C5" s="2" t="s">
        <v>5</v>
      </c>
      <c r="D5" s="79">
        <v>0.58333333333333337</v>
      </c>
      <c r="E5" s="84">
        <v>0.63888888888888895</v>
      </c>
      <c r="F5" s="3">
        <f t="shared" si="0"/>
        <v>0.64583333333333337</v>
      </c>
      <c r="G5" s="84">
        <v>0.70833333333333337</v>
      </c>
      <c r="H5" s="3">
        <f t="shared" si="1"/>
        <v>0.72222222222222221</v>
      </c>
      <c r="I5" s="84">
        <v>0.79166666666666663</v>
      </c>
      <c r="J5" s="3">
        <f t="shared" si="2"/>
        <v>0.79861111111111105</v>
      </c>
      <c r="K5" s="79">
        <v>0.84722222222222221</v>
      </c>
      <c r="L5" s="3" t="str">
        <f t="shared" si="3"/>
        <v>TARDE</v>
      </c>
      <c r="M5" s="2" t="s">
        <v>25</v>
      </c>
      <c r="N5" s="2" t="s">
        <v>100</v>
      </c>
    </row>
    <row r="6" spans="1:17" x14ac:dyDescent="0.25">
      <c r="A6" s="2" t="s">
        <v>18</v>
      </c>
      <c r="B6" s="2">
        <v>92120</v>
      </c>
      <c r="C6" s="2" t="s">
        <v>10</v>
      </c>
      <c r="D6" s="79">
        <v>0.3611111111111111</v>
      </c>
      <c r="E6" s="84">
        <v>0.4236111111111111</v>
      </c>
      <c r="F6" s="3">
        <f t="shared" si="0"/>
        <v>0.43055555555555552</v>
      </c>
      <c r="G6" s="84">
        <v>0.45833333333333331</v>
      </c>
      <c r="H6" s="3">
        <f t="shared" si="1"/>
        <v>0.47222222222222221</v>
      </c>
      <c r="I6" s="84">
        <v>0.55555555555555558</v>
      </c>
      <c r="J6" s="3">
        <f t="shared" si="2"/>
        <v>0.5625</v>
      </c>
      <c r="K6" s="79">
        <v>0.625</v>
      </c>
      <c r="L6" s="3" t="str">
        <f t="shared" si="3"/>
        <v>MANHÃ</v>
      </c>
      <c r="M6" s="2" t="s">
        <v>18</v>
      </c>
      <c r="N6" s="2" t="s">
        <v>100</v>
      </c>
    </row>
    <row r="7" spans="1:17" x14ac:dyDescent="0.25">
      <c r="A7" s="2" t="s">
        <v>19</v>
      </c>
      <c r="B7" s="2">
        <v>95173</v>
      </c>
      <c r="C7" s="2" t="s">
        <v>11</v>
      </c>
      <c r="D7" s="79">
        <v>0.3611111111111111</v>
      </c>
      <c r="E7" s="84">
        <v>0.4236111111111111</v>
      </c>
      <c r="F7" s="3">
        <f t="shared" si="0"/>
        <v>0.43055555555555552</v>
      </c>
      <c r="G7" s="84">
        <v>0.53472222222222221</v>
      </c>
      <c r="H7" s="3">
        <f t="shared" si="1"/>
        <v>0.54861111111111105</v>
      </c>
      <c r="I7" s="84">
        <v>0.57638888888888895</v>
      </c>
      <c r="J7" s="3">
        <f t="shared" si="2"/>
        <v>0.58333333333333337</v>
      </c>
      <c r="K7" s="79">
        <v>0.625</v>
      </c>
      <c r="L7" s="3" t="str">
        <f t="shared" si="3"/>
        <v>MANHÃ</v>
      </c>
      <c r="M7" s="2" t="s">
        <v>19</v>
      </c>
      <c r="N7" s="2" t="s">
        <v>100</v>
      </c>
      <c r="P7" s="90" t="s">
        <v>109</v>
      </c>
      <c r="Q7" s="91">
        <v>42385</v>
      </c>
    </row>
    <row r="8" spans="1:17" x14ac:dyDescent="0.25">
      <c r="A8" s="2" t="s">
        <v>20</v>
      </c>
      <c r="B8" s="2">
        <v>92055</v>
      </c>
      <c r="C8" s="2" t="s">
        <v>10</v>
      </c>
      <c r="D8" s="79">
        <v>0.31944444444444448</v>
      </c>
      <c r="E8" s="84">
        <v>0.39583333333333331</v>
      </c>
      <c r="F8" s="3">
        <f t="shared" si="0"/>
        <v>0.40277777777777773</v>
      </c>
      <c r="G8" s="84">
        <v>0.4861111111111111</v>
      </c>
      <c r="H8" s="3">
        <f t="shared" si="1"/>
        <v>0.5</v>
      </c>
      <c r="I8" s="84">
        <v>0.52777777777777779</v>
      </c>
      <c r="J8" s="3">
        <f t="shared" si="2"/>
        <v>0.53472222222222221</v>
      </c>
      <c r="K8" s="79">
        <v>0.58333333333333337</v>
      </c>
      <c r="L8" s="3" t="str">
        <f t="shared" si="3"/>
        <v>MANHÃ</v>
      </c>
      <c r="M8" s="2" t="s">
        <v>20</v>
      </c>
      <c r="N8" s="2" t="s">
        <v>100</v>
      </c>
      <c r="O8" s="89">
        <v>42381</v>
      </c>
    </row>
    <row r="9" spans="1:17" x14ac:dyDescent="0.25">
      <c r="A9" s="2" t="s">
        <v>26</v>
      </c>
      <c r="B9" s="2">
        <v>92065</v>
      </c>
      <c r="C9" s="2" t="s">
        <v>7</v>
      </c>
      <c r="D9" s="79">
        <v>0.625</v>
      </c>
      <c r="E9" s="84">
        <v>0.69444444444444453</v>
      </c>
      <c r="F9" s="3">
        <f t="shared" si="0"/>
        <v>0.70138888888888895</v>
      </c>
      <c r="G9" s="84">
        <v>0.76388888888888884</v>
      </c>
      <c r="H9" s="3">
        <f t="shared" si="1"/>
        <v>0.77777777777777768</v>
      </c>
      <c r="I9" s="84">
        <v>0.81944444444444453</v>
      </c>
      <c r="J9" s="3">
        <f t="shared" si="2"/>
        <v>0.82638888888888895</v>
      </c>
      <c r="K9" s="79">
        <v>0.88888888888888884</v>
      </c>
      <c r="L9" s="3" t="str">
        <f t="shared" si="3"/>
        <v>TARDE</v>
      </c>
      <c r="M9" s="2" t="s">
        <v>26</v>
      </c>
      <c r="N9" s="2" t="s">
        <v>100</v>
      </c>
    </row>
    <row r="10" spans="1:17" s="75" customFormat="1" x14ac:dyDescent="0.25">
      <c r="A10" s="2" t="s">
        <v>21</v>
      </c>
      <c r="B10" s="2">
        <v>92125</v>
      </c>
      <c r="C10" s="2" t="s">
        <v>10</v>
      </c>
      <c r="D10" s="79">
        <v>0.3611111111111111</v>
      </c>
      <c r="E10" s="84">
        <v>0.40972222222222227</v>
      </c>
      <c r="F10" s="3">
        <f t="shared" si="0"/>
        <v>0.41666666666666669</v>
      </c>
      <c r="G10" s="84">
        <v>0.47222222222222227</v>
      </c>
      <c r="H10" s="3">
        <f t="shared" si="1"/>
        <v>0.48611111111111116</v>
      </c>
      <c r="I10" s="84">
        <v>0.54861111111111105</v>
      </c>
      <c r="J10" s="3">
        <f t="shared" si="2"/>
        <v>0.55555555555555547</v>
      </c>
      <c r="K10" s="79">
        <v>0.625</v>
      </c>
      <c r="L10" s="3" t="str">
        <f t="shared" si="3"/>
        <v>MANHÃ</v>
      </c>
      <c r="M10" s="2" t="s">
        <v>21</v>
      </c>
      <c r="N10" s="2" t="s">
        <v>100</v>
      </c>
    </row>
    <row r="11" spans="1:17" s="74" customFormat="1" x14ac:dyDescent="0.25">
      <c r="A11" s="2" t="s">
        <v>107</v>
      </c>
      <c r="B11" s="2">
        <v>92200</v>
      </c>
      <c r="C11" s="2" t="s">
        <v>10</v>
      </c>
      <c r="D11" s="79">
        <v>0.625</v>
      </c>
      <c r="E11" s="84">
        <v>0.67361111111111116</v>
      </c>
      <c r="F11" s="3">
        <f t="shared" si="0"/>
        <v>0.68055555555555558</v>
      </c>
      <c r="G11" s="84">
        <v>0.76388888888888884</v>
      </c>
      <c r="H11" s="3">
        <f t="shared" si="1"/>
        <v>0.77777777777777768</v>
      </c>
      <c r="I11" s="84">
        <v>0.8125</v>
      </c>
      <c r="J11" s="3">
        <f t="shared" si="2"/>
        <v>0.81944444444444442</v>
      </c>
      <c r="K11" s="79">
        <v>0.88888888888888884</v>
      </c>
      <c r="L11" s="3" t="str">
        <f t="shared" si="3"/>
        <v>TARDE</v>
      </c>
      <c r="M11" s="2" t="s">
        <v>107</v>
      </c>
      <c r="N11" s="2" t="s">
        <v>129</v>
      </c>
    </row>
    <row r="12" spans="1:17" s="74" customFormat="1" x14ac:dyDescent="0.25">
      <c r="A12" s="2" t="s">
        <v>88</v>
      </c>
      <c r="B12" s="2">
        <v>93247</v>
      </c>
      <c r="C12" s="2" t="s">
        <v>6</v>
      </c>
      <c r="D12" s="79">
        <v>0.31944444444444448</v>
      </c>
      <c r="E12" s="84">
        <v>0.40277777777777773</v>
      </c>
      <c r="F12" s="3">
        <f t="shared" si="0"/>
        <v>0.40972222222222215</v>
      </c>
      <c r="G12" s="84">
        <v>0.5</v>
      </c>
      <c r="H12" s="3">
        <f t="shared" si="1"/>
        <v>0.51388888888888884</v>
      </c>
      <c r="I12" s="84">
        <v>0.53472222222222221</v>
      </c>
      <c r="J12" s="3">
        <f t="shared" si="2"/>
        <v>0.54166666666666663</v>
      </c>
      <c r="K12" s="79">
        <v>0.58333333333333337</v>
      </c>
      <c r="L12" s="3" t="str">
        <f t="shared" si="3"/>
        <v>MANHÃ</v>
      </c>
      <c r="M12" s="2" t="s">
        <v>22</v>
      </c>
      <c r="N12" s="2" t="s">
        <v>100</v>
      </c>
    </row>
    <row r="13" spans="1:17" s="74" customFormat="1" x14ac:dyDescent="0.25">
      <c r="A13" s="2" t="s">
        <v>104</v>
      </c>
      <c r="B13" s="2">
        <v>92136</v>
      </c>
      <c r="C13" s="2" t="s">
        <v>10</v>
      </c>
      <c r="D13" s="79">
        <v>0.3611111111111111</v>
      </c>
      <c r="E13" s="84">
        <v>0.41666666666666669</v>
      </c>
      <c r="F13" s="3">
        <f t="shared" si="0"/>
        <v>0.4236111111111111</v>
      </c>
      <c r="G13" s="84">
        <v>0.45833333333333331</v>
      </c>
      <c r="H13" s="3">
        <f t="shared" si="1"/>
        <v>0.47222222222222221</v>
      </c>
      <c r="I13" s="84">
        <v>0.54166666666666663</v>
      </c>
      <c r="J13" s="3">
        <f t="shared" si="2"/>
        <v>0.54861111111111105</v>
      </c>
      <c r="K13" s="79">
        <v>0.625</v>
      </c>
      <c r="L13" s="3" t="str">
        <f t="shared" si="3"/>
        <v>MANHÃ</v>
      </c>
      <c r="M13" s="2" t="s">
        <v>104</v>
      </c>
      <c r="N13" s="2" t="s">
        <v>100</v>
      </c>
    </row>
    <row r="14" spans="1:17" s="74" customFormat="1" x14ac:dyDescent="0.25">
      <c r="A14" s="2" t="s">
        <v>23</v>
      </c>
      <c r="B14" s="2">
        <v>92044</v>
      </c>
      <c r="C14" s="2" t="s">
        <v>9</v>
      </c>
      <c r="D14" s="79">
        <v>0.31944444444444448</v>
      </c>
      <c r="E14" s="84">
        <v>0.3888888888888889</v>
      </c>
      <c r="F14" s="3">
        <f t="shared" si="0"/>
        <v>0.39583333333333331</v>
      </c>
      <c r="G14" s="84">
        <v>0.47222222222222227</v>
      </c>
      <c r="H14" s="3">
        <f t="shared" si="1"/>
        <v>0.48611111111111116</v>
      </c>
      <c r="I14" s="84">
        <v>0.52083333333333337</v>
      </c>
      <c r="J14" s="3">
        <f t="shared" si="2"/>
        <v>0.52777777777777779</v>
      </c>
      <c r="K14" s="79">
        <v>0.58333333333333337</v>
      </c>
      <c r="L14" s="3" t="str">
        <f t="shared" si="3"/>
        <v>MANHÃ</v>
      </c>
      <c r="M14" s="2" t="s">
        <v>23</v>
      </c>
      <c r="N14" s="2" t="s">
        <v>100</v>
      </c>
    </row>
    <row r="15" spans="1:17" s="74" customFormat="1" x14ac:dyDescent="0.25">
      <c r="A15" s="2" t="s">
        <v>27</v>
      </c>
      <c r="B15" s="2">
        <v>93346</v>
      </c>
      <c r="C15" s="2" t="s">
        <v>7</v>
      </c>
      <c r="D15" s="79">
        <v>0.625</v>
      </c>
      <c r="E15" s="84">
        <v>0.66666666666666663</v>
      </c>
      <c r="F15" s="3">
        <f t="shared" si="0"/>
        <v>0.67361111111111105</v>
      </c>
      <c r="G15" s="84">
        <v>0.75</v>
      </c>
      <c r="H15" s="3">
        <f t="shared" si="1"/>
        <v>0.76388888888888884</v>
      </c>
      <c r="I15" s="84">
        <v>0.8125</v>
      </c>
      <c r="J15" s="3">
        <f t="shared" si="2"/>
        <v>0.81944444444444442</v>
      </c>
      <c r="K15" s="79">
        <v>0.88888888888888884</v>
      </c>
      <c r="L15" s="3" t="str">
        <f t="shared" si="3"/>
        <v>TARDE</v>
      </c>
      <c r="M15" s="2" t="s">
        <v>27</v>
      </c>
      <c r="N15" s="2" t="s">
        <v>100</v>
      </c>
    </row>
    <row r="16" spans="1:17" s="74" customFormat="1" x14ac:dyDescent="0.25">
      <c r="A16" s="2" t="s">
        <v>28</v>
      </c>
      <c r="B16" s="2">
        <v>93528</v>
      </c>
      <c r="C16" s="2" t="s">
        <v>8</v>
      </c>
      <c r="D16" s="79">
        <v>0.625</v>
      </c>
      <c r="E16" s="84">
        <v>0.6875</v>
      </c>
      <c r="F16" s="3">
        <f t="shared" si="0"/>
        <v>0.69444444444444442</v>
      </c>
      <c r="G16" s="84">
        <v>0.77777777777777779</v>
      </c>
      <c r="H16" s="3">
        <f t="shared" si="1"/>
        <v>0.79166666666666663</v>
      </c>
      <c r="I16" s="84">
        <v>0.82638888888888884</v>
      </c>
      <c r="J16" s="3">
        <f t="shared" si="2"/>
        <v>0.83333333333333326</v>
      </c>
      <c r="K16" s="79">
        <v>0.88888888888888884</v>
      </c>
      <c r="L16" s="3" t="str">
        <f t="shared" si="3"/>
        <v>TARDE</v>
      </c>
      <c r="M16" s="2" t="s">
        <v>28</v>
      </c>
      <c r="N16" s="2" t="s">
        <v>100</v>
      </c>
    </row>
    <row r="17" spans="1:14" s="74" customFormat="1" x14ac:dyDescent="0.25">
      <c r="A17" s="2" t="s">
        <v>105</v>
      </c>
      <c r="B17" s="2">
        <v>95049</v>
      </c>
      <c r="C17" s="2" t="s">
        <v>10</v>
      </c>
      <c r="D17" s="79">
        <v>0.58333333333333337</v>
      </c>
      <c r="E17" s="84">
        <v>0.63194444444444442</v>
      </c>
      <c r="F17" s="3">
        <f t="shared" si="0"/>
        <v>0.63888888888888884</v>
      </c>
      <c r="G17" s="84">
        <v>0.72222222222222221</v>
      </c>
      <c r="H17" s="3">
        <f t="shared" si="1"/>
        <v>0.73611111111111105</v>
      </c>
      <c r="I17" s="84">
        <v>0.79861111111111116</v>
      </c>
      <c r="J17" s="3">
        <f t="shared" si="2"/>
        <v>0.80555555555555558</v>
      </c>
      <c r="K17" s="79">
        <v>0.84722222222222221</v>
      </c>
      <c r="L17" s="3" t="str">
        <f t="shared" si="3"/>
        <v>TARDE</v>
      </c>
      <c r="M17" s="2" t="s">
        <v>105</v>
      </c>
      <c r="N17" s="2" t="s">
        <v>100</v>
      </c>
    </row>
    <row r="18" spans="1:14" s="76" customFormat="1" x14ac:dyDescent="0.25">
      <c r="A18" s="2" t="s">
        <v>102</v>
      </c>
      <c r="B18" s="2">
        <v>92214</v>
      </c>
      <c r="C18" s="2" t="s">
        <v>7</v>
      </c>
      <c r="D18" s="79">
        <v>0.3611111111111111</v>
      </c>
      <c r="E18" s="84">
        <v>0.43055555555555558</v>
      </c>
      <c r="F18" s="3">
        <f t="shared" si="0"/>
        <v>0.4375</v>
      </c>
      <c r="G18" s="84">
        <v>0.5</v>
      </c>
      <c r="H18" s="3">
        <f t="shared" si="1"/>
        <v>0.51388888888888884</v>
      </c>
      <c r="I18" s="84">
        <v>0.55555555555555558</v>
      </c>
      <c r="J18" s="3">
        <f t="shared" si="2"/>
        <v>0.5625</v>
      </c>
      <c r="K18" s="79">
        <v>0.625</v>
      </c>
      <c r="L18" s="3" t="str">
        <f t="shared" si="3"/>
        <v>MANHÃ</v>
      </c>
      <c r="M18" s="2" t="s">
        <v>102</v>
      </c>
      <c r="N18" s="2" t="s">
        <v>100</v>
      </c>
    </row>
    <row r="19" spans="1:14" s="76" customFormat="1" x14ac:dyDescent="0.25">
      <c r="A19" s="2" t="s">
        <v>29</v>
      </c>
      <c r="B19" s="2">
        <v>92031</v>
      </c>
      <c r="C19" s="2" t="s">
        <v>6</v>
      </c>
      <c r="D19" s="79">
        <v>0.58333333333333337</v>
      </c>
      <c r="E19" s="84">
        <v>0.64583333333333337</v>
      </c>
      <c r="F19" s="3">
        <f t="shared" si="0"/>
        <v>0.65277777777777779</v>
      </c>
      <c r="G19" s="84">
        <v>0.73611111111111116</v>
      </c>
      <c r="H19" s="3">
        <f t="shared" si="1"/>
        <v>0.75</v>
      </c>
      <c r="I19" s="84">
        <v>0.80555555555555547</v>
      </c>
      <c r="J19" s="3">
        <f t="shared" si="2"/>
        <v>0.81249999999999989</v>
      </c>
      <c r="K19" s="79">
        <v>0.84722222222222221</v>
      </c>
      <c r="L19" s="3" t="str">
        <f t="shared" si="3"/>
        <v>TARDE</v>
      </c>
      <c r="M19" s="2" t="s">
        <v>29</v>
      </c>
      <c r="N19" s="2" t="s">
        <v>100</v>
      </c>
    </row>
    <row r="20" spans="1:14" s="76" customFormat="1" x14ac:dyDescent="0.25">
      <c r="A20" s="2" t="s">
        <v>30</v>
      </c>
      <c r="B20" s="2">
        <v>92030</v>
      </c>
      <c r="C20" s="2" t="s">
        <v>7</v>
      </c>
      <c r="D20" s="79">
        <v>0.625</v>
      </c>
      <c r="E20" s="84">
        <v>0.68055555555555547</v>
      </c>
      <c r="F20" s="3">
        <f t="shared" si="0"/>
        <v>0.68749999999999989</v>
      </c>
      <c r="G20" s="84">
        <v>0.79861111111111116</v>
      </c>
      <c r="H20" s="3">
        <f t="shared" si="1"/>
        <v>0.8125</v>
      </c>
      <c r="I20" s="84">
        <v>0.84027777777777779</v>
      </c>
      <c r="J20" s="3">
        <f t="shared" si="2"/>
        <v>0.84722222222222221</v>
      </c>
      <c r="K20" s="79">
        <v>0.88888888888888884</v>
      </c>
      <c r="L20" s="3" t="str">
        <f t="shared" si="3"/>
        <v>TARDE</v>
      </c>
      <c r="M20" s="2" t="s">
        <v>30</v>
      </c>
      <c r="N20" s="2" t="s">
        <v>100</v>
      </c>
    </row>
    <row r="21" spans="1:14" s="76" customFormat="1" x14ac:dyDescent="0.25">
      <c r="A21" s="2" t="s">
        <v>106</v>
      </c>
      <c r="B21" s="2">
        <v>92217</v>
      </c>
      <c r="C21" s="2" t="s">
        <v>10</v>
      </c>
      <c r="D21" s="79">
        <v>0.625</v>
      </c>
      <c r="E21" s="84">
        <v>0.70138888888888884</v>
      </c>
      <c r="F21" s="3">
        <f t="shared" si="0"/>
        <v>0.70833333333333326</v>
      </c>
      <c r="G21" s="84">
        <v>0.79166666666666663</v>
      </c>
      <c r="H21" s="3">
        <f t="shared" si="1"/>
        <v>0.80555555555555547</v>
      </c>
      <c r="I21" s="84">
        <v>0.82638888888888884</v>
      </c>
      <c r="J21" s="3">
        <f t="shared" si="2"/>
        <v>0.83333333333333326</v>
      </c>
      <c r="K21" s="79">
        <v>0.88888888888888884</v>
      </c>
      <c r="L21" s="3" t="str">
        <f t="shared" si="3"/>
        <v>TARDE</v>
      </c>
      <c r="M21" s="2" t="s">
        <v>106</v>
      </c>
      <c r="N21" s="2" t="s">
        <v>100</v>
      </c>
    </row>
    <row r="22" spans="1:14" s="76" customFormat="1" x14ac:dyDescent="0.25">
      <c r="A22" s="2" t="s">
        <v>24</v>
      </c>
      <c r="B22" s="2">
        <v>92092</v>
      </c>
      <c r="C22" s="2" t="s">
        <v>6</v>
      </c>
      <c r="D22" s="79">
        <v>0.3611111111111111</v>
      </c>
      <c r="E22" s="84">
        <v>0.44444444444444442</v>
      </c>
      <c r="F22" s="3">
        <f t="shared" si="0"/>
        <v>0.45138888888888884</v>
      </c>
      <c r="G22" s="84">
        <v>0.49305555555555558</v>
      </c>
      <c r="H22" s="3">
        <f t="shared" si="1"/>
        <v>0.50694444444444442</v>
      </c>
      <c r="I22" s="84">
        <v>0.54861111111111105</v>
      </c>
      <c r="J22" s="3">
        <f t="shared" si="2"/>
        <v>0.55555555555555547</v>
      </c>
      <c r="K22" s="79">
        <v>0.625</v>
      </c>
      <c r="L22" s="3" t="str">
        <f t="shared" si="3"/>
        <v>MANHÃ</v>
      </c>
      <c r="M22" s="2" t="s">
        <v>24</v>
      </c>
      <c r="N22" s="2" t="s">
        <v>100</v>
      </c>
    </row>
    <row r="23" spans="1:14" s="78" customFormat="1" x14ac:dyDescent="0.25">
      <c r="A23" s="2"/>
      <c r="B23" s="2"/>
      <c r="C23" s="2"/>
      <c r="D23" s="79"/>
      <c r="E23" s="84"/>
      <c r="F23" s="3"/>
      <c r="G23" s="84"/>
      <c r="H23" s="3"/>
      <c r="I23" s="84"/>
      <c r="J23" s="3"/>
      <c r="K23" s="79"/>
      <c r="L23" s="3"/>
      <c r="M23" s="2"/>
      <c r="N23" s="2"/>
    </row>
    <row r="24" spans="1:14" s="78" customFormat="1" x14ac:dyDescent="0.25">
      <c r="A24" s="2"/>
      <c r="B24" s="2"/>
      <c r="C24" s="2"/>
      <c r="D24" s="79"/>
      <c r="E24" s="84"/>
      <c r="F24" s="3"/>
      <c r="G24" s="84"/>
      <c r="H24" s="3"/>
      <c r="I24" s="84"/>
      <c r="J24" s="3"/>
      <c r="K24" s="79"/>
      <c r="L24" s="3"/>
      <c r="M24" s="2"/>
      <c r="N24" s="2"/>
    </row>
    <row r="25" spans="1:14" s="78" customFormat="1" x14ac:dyDescent="0.25">
      <c r="A25" s="2"/>
      <c r="B25" s="2"/>
      <c r="C25" s="2"/>
      <c r="D25" s="79"/>
      <c r="E25" s="84"/>
      <c r="F25" s="3"/>
      <c r="G25" s="84"/>
      <c r="H25" s="3"/>
      <c r="I25" s="84"/>
      <c r="J25" s="3"/>
      <c r="K25" s="79"/>
      <c r="L25" s="3"/>
      <c r="M25" s="2"/>
      <c r="N25" s="2"/>
    </row>
    <row r="26" spans="1:14" s="78" customFormat="1" x14ac:dyDescent="0.25">
      <c r="A26" s="2"/>
      <c r="B26" s="2"/>
      <c r="C26" s="2"/>
      <c r="D26" s="79"/>
      <c r="E26" s="84"/>
      <c r="F26" s="3"/>
      <c r="G26" s="84"/>
      <c r="H26" s="3"/>
      <c r="I26" s="84"/>
      <c r="J26" s="3"/>
      <c r="K26" s="79"/>
      <c r="L26" s="3"/>
      <c r="M26" s="2"/>
      <c r="N26" s="2"/>
    </row>
    <row r="27" spans="1:14" s="78" customFormat="1" x14ac:dyDescent="0.25">
      <c r="A27" s="2"/>
      <c r="B27" s="2"/>
      <c r="C27" s="2"/>
      <c r="D27" s="79"/>
      <c r="E27" s="84"/>
      <c r="F27" s="3"/>
      <c r="G27" s="84"/>
      <c r="H27" s="3"/>
      <c r="I27" s="84"/>
      <c r="J27" s="3"/>
      <c r="K27" s="79"/>
      <c r="L27" s="3"/>
      <c r="M27" s="2"/>
      <c r="N27" s="2"/>
    </row>
    <row r="28" spans="1:14" s="78" customFormat="1" x14ac:dyDescent="0.25">
      <c r="A28" s="2"/>
      <c r="B28" s="2"/>
      <c r="C28" s="2"/>
      <c r="D28" s="79"/>
      <c r="E28" s="84"/>
      <c r="F28" s="3"/>
      <c r="G28" s="84"/>
      <c r="H28" s="3"/>
      <c r="I28" s="84"/>
      <c r="J28" s="3"/>
      <c r="K28" s="79"/>
      <c r="L28" s="3"/>
      <c r="M28" s="2"/>
      <c r="N28" s="2"/>
    </row>
    <row r="29" spans="1:14" s="78" customFormat="1" x14ac:dyDescent="0.25">
      <c r="A29" s="2"/>
      <c r="B29" s="2"/>
      <c r="C29" s="2"/>
      <c r="D29" s="79"/>
      <c r="E29" s="84"/>
      <c r="F29" s="3"/>
      <c r="G29" s="84"/>
      <c r="H29" s="3"/>
      <c r="I29" s="84"/>
      <c r="J29" s="3"/>
      <c r="K29" s="79"/>
      <c r="L29" s="3"/>
      <c r="M29" s="2"/>
      <c r="N29" s="2"/>
    </row>
    <row r="30" spans="1:14" s="78" customFormat="1" x14ac:dyDescent="0.25">
      <c r="A30" s="2"/>
      <c r="B30" s="2"/>
      <c r="C30" s="2"/>
      <c r="D30" s="79"/>
      <c r="E30" s="84"/>
      <c r="F30" s="3"/>
      <c r="G30" s="84"/>
      <c r="H30" s="3"/>
      <c r="I30" s="84"/>
      <c r="J30" s="3"/>
      <c r="K30" s="79"/>
      <c r="L30" s="3"/>
      <c r="M30" s="2"/>
      <c r="N30" s="2"/>
    </row>
    <row r="31" spans="1:14" s="78" customFormat="1" x14ac:dyDescent="0.25">
      <c r="A31" s="2"/>
      <c r="B31" s="2"/>
      <c r="C31" s="2"/>
      <c r="D31" s="79"/>
      <c r="E31" s="84"/>
      <c r="F31" s="3"/>
      <c r="G31" s="84"/>
      <c r="H31" s="3"/>
      <c r="I31" s="84"/>
      <c r="J31" s="3"/>
      <c r="K31" s="79"/>
      <c r="L31" s="3"/>
      <c r="M31" s="2"/>
      <c r="N31" s="2"/>
    </row>
    <row r="32" spans="1:14" s="78" customFormat="1" x14ac:dyDescent="0.25">
      <c r="A32" s="2"/>
      <c r="B32" s="2"/>
      <c r="C32" s="2"/>
      <c r="D32" s="79"/>
      <c r="E32" s="84"/>
      <c r="F32" s="3"/>
      <c r="G32" s="84"/>
      <c r="H32" s="3"/>
      <c r="I32" s="84"/>
      <c r="J32" s="3"/>
      <c r="K32" s="79"/>
      <c r="L32" s="3"/>
      <c r="M32" s="2"/>
      <c r="N32" s="2"/>
    </row>
    <row r="33" spans="1:14" s="78" customFormat="1" x14ac:dyDescent="0.25">
      <c r="A33" s="2"/>
      <c r="B33" s="2"/>
      <c r="C33" s="2"/>
      <c r="D33" s="79"/>
      <c r="E33" s="84"/>
      <c r="F33" s="3"/>
      <c r="G33" s="84"/>
      <c r="H33" s="3"/>
      <c r="I33" s="84"/>
      <c r="J33" s="3"/>
      <c r="K33" s="79"/>
      <c r="L33" s="3"/>
      <c r="M33" s="2"/>
      <c r="N33" s="2"/>
    </row>
    <row r="34" spans="1:14" s="78" customFormat="1" x14ac:dyDescent="0.25">
      <c r="A34" s="2"/>
      <c r="B34" s="2"/>
      <c r="C34" s="2"/>
      <c r="D34" s="79"/>
      <c r="E34" s="84"/>
      <c r="F34" s="3"/>
      <c r="G34" s="84"/>
      <c r="H34" s="3"/>
      <c r="I34" s="84"/>
      <c r="J34" s="3"/>
      <c r="K34" s="79"/>
      <c r="L34" s="3"/>
      <c r="M34" s="2"/>
      <c r="N34" s="2"/>
    </row>
    <row r="35" spans="1:14" s="78" customFormat="1" x14ac:dyDescent="0.25">
      <c r="A35" s="2"/>
      <c r="B35" s="2"/>
      <c r="C35" s="2"/>
      <c r="D35" s="79"/>
      <c r="E35" s="84"/>
      <c r="F35" s="3"/>
      <c r="G35" s="84"/>
      <c r="H35" s="3"/>
      <c r="I35" s="84"/>
      <c r="J35" s="3"/>
      <c r="K35" s="79"/>
      <c r="L35" s="3"/>
      <c r="M35" s="2"/>
      <c r="N35" s="2"/>
    </row>
    <row r="36" spans="1:14" s="78" customFormat="1" x14ac:dyDescent="0.25">
      <c r="A36" s="2"/>
      <c r="B36" s="2"/>
      <c r="C36" s="2"/>
      <c r="D36" s="79"/>
      <c r="E36" s="84"/>
      <c r="F36" s="3"/>
      <c r="G36" s="84"/>
      <c r="H36" s="3"/>
      <c r="I36" s="84"/>
      <c r="J36" s="3"/>
      <c r="K36" s="79"/>
      <c r="L36" s="3"/>
      <c r="M36" s="2"/>
      <c r="N36" s="2"/>
    </row>
  </sheetData>
  <autoFilter ref="A2:N22">
    <sortState ref="A3:N31">
      <sortCondition ref="A2:A3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theme="6" tint="-0.499984740745262"/>
  </sheetPr>
  <dimension ref="A3:J471"/>
  <sheetViews>
    <sheetView showGridLines="0" workbookViewId="0">
      <pane ySplit="4" topLeftCell="A26" activePane="bottomLeft" state="frozenSplit"/>
      <selection pane="bottomLeft" activeCell="A25" sqref="A25"/>
    </sheetView>
  </sheetViews>
  <sheetFormatPr defaultRowHeight="15" x14ac:dyDescent="0.25"/>
  <cols>
    <col min="1" max="1" width="34.5703125" style="47" customWidth="1"/>
    <col min="2" max="2" width="21.85546875" style="49" customWidth="1"/>
    <col min="3" max="3" width="14.85546875" style="49" customWidth="1"/>
    <col min="4" max="4" width="22.140625" style="49" customWidth="1"/>
    <col min="5" max="5" width="7" style="49" customWidth="1"/>
    <col min="6" max="6" width="2" style="49" customWidth="1"/>
    <col min="7" max="7" width="3" style="48" customWidth="1"/>
    <col min="8" max="10" width="2" style="48" customWidth="1"/>
    <col min="11" max="16384" width="9.140625" style="48"/>
  </cols>
  <sheetData>
    <row r="3" spans="1:10" x14ac:dyDescent="0.25">
      <c r="A3" s="48" t="s">
        <v>84</v>
      </c>
      <c r="B3" s="58" t="s">
        <v>83</v>
      </c>
      <c r="C3" s="48"/>
      <c r="D3" s="48"/>
      <c r="E3" s="48"/>
      <c r="F3" s="48"/>
      <c r="J3"/>
    </row>
    <row r="4" spans="1:10" x14ac:dyDescent="0.25">
      <c r="A4" s="48" t="s">
        <v>81</v>
      </c>
      <c r="B4" s="58" t="s">
        <v>119</v>
      </c>
      <c r="C4" s="58" t="s">
        <v>120</v>
      </c>
      <c r="D4" s="58" t="s">
        <v>121</v>
      </c>
      <c r="E4" s="58" t="s">
        <v>82</v>
      </c>
      <c r="F4" s="58">
        <v>4</v>
      </c>
      <c r="G4" s="58">
        <v>6</v>
      </c>
      <c r="H4" s="58">
        <v>5</v>
      </c>
      <c r="I4" s="58">
        <v>8</v>
      </c>
      <c r="J4"/>
    </row>
    <row r="5" spans="1:10" x14ac:dyDescent="0.25">
      <c r="A5" s="103">
        <v>42401</v>
      </c>
      <c r="B5" s="50">
        <v>17</v>
      </c>
      <c r="C5" s="50">
        <v>36</v>
      </c>
      <c r="D5" s="50">
        <v>2</v>
      </c>
      <c r="E5" s="50"/>
      <c r="F5" s="50">
        <v>1</v>
      </c>
      <c r="G5" s="50"/>
      <c r="H5" s="50"/>
      <c r="I5" s="50"/>
      <c r="J5"/>
    </row>
    <row r="6" spans="1:10" x14ac:dyDescent="0.25">
      <c r="A6" s="103">
        <v>42402</v>
      </c>
      <c r="B6" s="50">
        <v>19</v>
      </c>
      <c r="C6" s="50">
        <v>39</v>
      </c>
      <c r="D6" s="50">
        <v>13</v>
      </c>
      <c r="E6" s="50"/>
      <c r="F6" s="50">
        <v>2</v>
      </c>
      <c r="G6" s="50"/>
      <c r="H6" s="50"/>
      <c r="I6" s="50"/>
      <c r="J6"/>
    </row>
    <row r="7" spans="1:10" x14ac:dyDescent="0.25">
      <c r="A7" s="103">
        <v>42403</v>
      </c>
      <c r="B7" s="50">
        <v>18</v>
      </c>
      <c r="C7" s="50">
        <v>37</v>
      </c>
      <c r="D7" s="50">
        <v>4</v>
      </c>
      <c r="E7" s="50"/>
      <c r="F7" s="50"/>
      <c r="G7" s="50"/>
      <c r="H7" s="50"/>
      <c r="I7" s="50"/>
      <c r="J7"/>
    </row>
    <row r="8" spans="1:10" x14ac:dyDescent="0.25">
      <c r="A8" s="103">
        <v>42404</v>
      </c>
      <c r="B8" s="50">
        <v>18</v>
      </c>
      <c r="C8" s="50">
        <v>36</v>
      </c>
      <c r="D8" s="50">
        <v>20</v>
      </c>
      <c r="E8" s="50"/>
      <c r="F8" s="50">
        <v>1</v>
      </c>
      <c r="G8" s="50"/>
      <c r="H8" s="50"/>
      <c r="I8" s="50"/>
      <c r="J8"/>
    </row>
    <row r="9" spans="1:10" x14ac:dyDescent="0.25">
      <c r="A9" s="103">
        <v>42405</v>
      </c>
      <c r="B9" s="50">
        <v>17</v>
      </c>
      <c r="C9" s="50">
        <v>35</v>
      </c>
      <c r="D9" s="50">
        <v>6</v>
      </c>
      <c r="E9" s="50"/>
      <c r="F9" s="50"/>
      <c r="G9" s="50">
        <v>14</v>
      </c>
      <c r="H9" s="50"/>
      <c r="I9" s="50"/>
      <c r="J9"/>
    </row>
    <row r="10" spans="1:10" x14ac:dyDescent="0.25">
      <c r="A10" s="103">
        <v>42406</v>
      </c>
      <c r="B10" s="50">
        <v>19</v>
      </c>
      <c r="C10" s="50">
        <v>38</v>
      </c>
      <c r="D10" s="50"/>
      <c r="E10" s="50"/>
      <c r="F10" s="50"/>
      <c r="G10" s="50"/>
      <c r="H10" s="50"/>
      <c r="I10" s="50"/>
      <c r="J10"/>
    </row>
    <row r="11" spans="1:10" x14ac:dyDescent="0.25">
      <c r="A11" s="103">
        <v>42408</v>
      </c>
      <c r="B11" s="50">
        <v>10</v>
      </c>
      <c r="C11" s="50">
        <v>20</v>
      </c>
      <c r="D11" s="50"/>
      <c r="E11" s="50"/>
      <c r="F11" s="50"/>
      <c r="G11" s="50">
        <v>1</v>
      </c>
      <c r="H11" s="50"/>
      <c r="I11" s="50"/>
      <c r="J11"/>
    </row>
    <row r="12" spans="1:10" x14ac:dyDescent="0.25">
      <c r="A12" s="103">
        <v>42410</v>
      </c>
      <c r="B12" s="50">
        <v>18</v>
      </c>
      <c r="C12" s="50">
        <v>34</v>
      </c>
      <c r="D12" s="50">
        <v>6</v>
      </c>
      <c r="E12" s="50"/>
      <c r="F12" s="50"/>
      <c r="G12" s="50"/>
      <c r="H12" s="50"/>
      <c r="I12" s="50"/>
      <c r="J12"/>
    </row>
    <row r="13" spans="1:10" x14ac:dyDescent="0.25">
      <c r="A13" s="103">
        <v>42411</v>
      </c>
      <c r="B13" s="50">
        <v>19</v>
      </c>
      <c r="C13" s="50">
        <v>34</v>
      </c>
      <c r="D13" s="50">
        <v>18</v>
      </c>
      <c r="E13" s="50"/>
      <c r="F13" s="50"/>
      <c r="G13" s="50"/>
      <c r="H13" s="50"/>
      <c r="I13" s="50"/>
      <c r="J13"/>
    </row>
    <row r="14" spans="1:10" x14ac:dyDescent="0.25">
      <c r="A14" s="103">
        <v>42412</v>
      </c>
      <c r="B14" s="50">
        <v>18</v>
      </c>
      <c r="C14" s="50">
        <v>35</v>
      </c>
      <c r="D14" s="50">
        <v>4</v>
      </c>
      <c r="E14" s="50"/>
      <c r="F14" s="50"/>
      <c r="G14" s="50"/>
      <c r="H14" s="50"/>
      <c r="I14" s="50"/>
      <c r="J14"/>
    </row>
    <row r="15" spans="1:10" x14ac:dyDescent="0.25">
      <c r="A15" s="103">
        <v>42413</v>
      </c>
      <c r="B15" s="50">
        <v>19</v>
      </c>
      <c r="C15" s="50">
        <v>38</v>
      </c>
      <c r="D15" s="50">
        <v>1</v>
      </c>
      <c r="E15" s="50"/>
      <c r="F15" s="50"/>
      <c r="G15" s="50"/>
      <c r="H15" s="50"/>
      <c r="I15" s="50"/>
      <c r="J15"/>
    </row>
    <row r="16" spans="1:10" x14ac:dyDescent="0.25">
      <c r="A16" s="103">
        <v>42415</v>
      </c>
      <c r="B16" s="50">
        <v>15</v>
      </c>
      <c r="C16" s="50">
        <v>35</v>
      </c>
      <c r="D16" s="50"/>
      <c r="E16" s="50"/>
      <c r="F16" s="50"/>
      <c r="G16" s="50"/>
      <c r="H16" s="50"/>
      <c r="I16" s="50"/>
      <c r="J16"/>
    </row>
    <row r="17" spans="1:10" x14ac:dyDescent="0.25">
      <c r="A17" s="103">
        <v>42416</v>
      </c>
      <c r="B17" s="50">
        <v>15</v>
      </c>
      <c r="C17" s="50">
        <v>32</v>
      </c>
      <c r="D17" s="50">
        <v>17</v>
      </c>
      <c r="E17" s="50"/>
      <c r="F17" s="50"/>
      <c r="G17" s="50"/>
      <c r="H17" s="50"/>
      <c r="I17" s="50"/>
      <c r="J17"/>
    </row>
    <row r="18" spans="1:10" x14ac:dyDescent="0.25">
      <c r="A18" s="103">
        <v>42417</v>
      </c>
      <c r="B18" s="50">
        <v>18</v>
      </c>
      <c r="C18" s="50">
        <v>34</v>
      </c>
      <c r="D18" s="50">
        <v>1</v>
      </c>
      <c r="E18" s="50"/>
      <c r="F18" s="50"/>
      <c r="G18" s="50">
        <v>1</v>
      </c>
      <c r="H18" s="50"/>
      <c r="I18" s="50"/>
      <c r="J18"/>
    </row>
    <row r="19" spans="1:10" x14ac:dyDescent="0.25">
      <c r="A19" s="103">
        <v>42418</v>
      </c>
      <c r="B19" s="50">
        <v>15</v>
      </c>
      <c r="C19" s="50">
        <v>28</v>
      </c>
      <c r="D19" s="50">
        <v>7</v>
      </c>
      <c r="E19" s="50"/>
      <c r="F19" s="50"/>
      <c r="G19" s="50"/>
      <c r="H19" s="50">
        <v>1</v>
      </c>
      <c r="I19" s="50"/>
      <c r="J19"/>
    </row>
    <row r="20" spans="1:10" x14ac:dyDescent="0.25">
      <c r="A20" s="103">
        <v>42419</v>
      </c>
      <c r="B20" s="50">
        <v>18</v>
      </c>
      <c r="C20" s="50">
        <v>34</v>
      </c>
      <c r="D20" s="50">
        <v>10</v>
      </c>
      <c r="E20" s="50"/>
      <c r="F20" s="50"/>
      <c r="G20" s="50"/>
      <c r="H20" s="50"/>
      <c r="I20" s="50"/>
      <c r="J20"/>
    </row>
    <row r="21" spans="1:10" x14ac:dyDescent="0.25">
      <c r="A21" s="103">
        <v>42420</v>
      </c>
      <c r="B21" s="50">
        <v>14</v>
      </c>
      <c r="C21" s="50">
        <v>29</v>
      </c>
      <c r="D21" s="50">
        <v>1</v>
      </c>
      <c r="E21" s="50"/>
      <c r="F21" s="50"/>
      <c r="G21" s="50"/>
      <c r="H21" s="50"/>
      <c r="I21" s="50"/>
      <c r="J21"/>
    </row>
    <row r="22" spans="1:10" x14ac:dyDescent="0.25">
      <c r="A22" s="103">
        <v>42422</v>
      </c>
      <c r="B22" s="50">
        <v>18</v>
      </c>
      <c r="C22" s="50">
        <v>33</v>
      </c>
      <c r="D22" s="50">
        <v>5</v>
      </c>
      <c r="E22" s="50"/>
      <c r="F22" s="50"/>
      <c r="G22" s="50"/>
      <c r="H22" s="50"/>
      <c r="I22" s="50"/>
      <c r="J22"/>
    </row>
    <row r="23" spans="1:10" x14ac:dyDescent="0.25">
      <c r="A23" s="103">
        <v>42423</v>
      </c>
      <c r="B23" s="50">
        <v>14</v>
      </c>
      <c r="C23" s="50">
        <v>26</v>
      </c>
      <c r="D23" s="50">
        <v>4</v>
      </c>
      <c r="E23" s="50"/>
      <c r="F23" s="50">
        <v>1</v>
      </c>
      <c r="G23" s="50">
        <v>4</v>
      </c>
      <c r="H23" s="50"/>
      <c r="I23" s="50"/>
      <c r="J23"/>
    </row>
    <row r="24" spans="1:10" x14ac:dyDescent="0.25">
      <c r="A24" s="103">
        <v>42424</v>
      </c>
      <c r="B24" s="50">
        <v>13</v>
      </c>
      <c r="C24" s="50">
        <v>28</v>
      </c>
      <c r="D24" s="50">
        <v>1</v>
      </c>
      <c r="E24" s="50"/>
      <c r="F24" s="50"/>
      <c r="G24" s="50"/>
      <c r="H24" s="50">
        <v>1</v>
      </c>
      <c r="I24" s="50"/>
      <c r="J24"/>
    </row>
    <row r="25" spans="1:10" x14ac:dyDescent="0.25">
      <c r="A25" s="103">
        <v>42425</v>
      </c>
      <c r="B25" s="50">
        <v>9</v>
      </c>
      <c r="C25" s="50">
        <v>18</v>
      </c>
      <c r="D25" s="50">
        <v>1</v>
      </c>
      <c r="E25" s="50"/>
      <c r="F25" s="50">
        <v>2</v>
      </c>
      <c r="G25" s="50"/>
      <c r="H25" s="50"/>
      <c r="I25" s="50"/>
      <c r="J25"/>
    </row>
    <row r="26" spans="1:10" x14ac:dyDescent="0.25">
      <c r="A26" s="103">
        <v>42426</v>
      </c>
      <c r="B26" s="50">
        <v>8</v>
      </c>
      <c r="C26" s="50">
        <v>16</v>
      </c>
      <c r="D26" s="50">
        <v>1</v>
      </c>
      <c r="E26" s="50"/>
      <c r="F26" s="50"/>
      <c r="G26" s="50"/>
      <c r="H26" s="50"/>
      <c r="I26" s="50">
        <v>1</v>
      </c>
      <c r="J26"/>
    </row>
    <row r="27" spans="1:10" x14ac:dyDescent="0.25">
      <c r="A27" s="47" t="s">
        <v>25</v>
      </c>
      <c r="B27" s="50">
        <v>1</v>
      </c>
      <c r="C27" s="50">
        <v>2</v>
      </c>
      <c r="D27" s="50"/>
      <c r="E27" s="50"/>
      <c r="F27" s="50"/>
      <c r="G27" s="50"/>
      <c r="H27" s="50"/>
      <c r="I27" s="50"/>
      <c r="J27"/>
    </row>
    <row r="28" spans="1:10" x14ac:dyDescent="0.25">
      <c r="A28" s="47" t="s">
        <v>20</v>
      </c>
      <c r="B28" s="50">
        <v>1</v>
      </c>
      <c r="C28" s="50">
        <v>2</v>
      </c>
      <c r="D28" s="50">
        <v>1</v>
      </c>
      <c r="E28" s="50"/>
      <c r="F28" s="50"/>
      <c r="G28" s="50"/>
      <c r="H28" s="50"/>
      <c r="I28" s="50">
        <v>1</v>
      </c>
      <c r="J28"/>
    </row>
    <row r="29" spans="1:10" x14ac:dyDescent="0.25">
      <c r="A29" s="47" t="s">
        <v>26</v>
      </c>
      <c r="B29" s="50">
        <v>1</v>
      </c>
      <c r="C29" s="50">
        <v>2</v>
      </c>
      <c r="D29" s="50"/>
      <c r="E29" s="50"/>
      <c r="F29" s="50"/>
      <c r="G29" s="50"/>
      <c r="H29" s="50"/>
      <c r="I29" s="50"/>
      <c r="J29"/>
    </row>
    <row r="30" spans="1:10" x14ac:dyDescent="0.25">
      <c r="A30" s="47" t="s">
        <v>115</v>
      </c>
      <c r="B30" s="50">
        <v>1</v>
      </c>
      <c r="C30" s="50">
        <v>1</v>
      </c>
      <c r="D30" s="50"/>
      <c r="E30" s="50"/>
      <c r="F30" s="50"/>
      <c r="G30" s="50"/>
      <c r="H30" s="50"/>
      <c r="I30" s="50"/>
      <c r="J30"/>
    </row>
    <row r="31" spans="1:10" x14ac:dyDescent="0.25">
      <c r="A31" s="47" t="s">
        <v>23</v>
      </c>
      <c r="B31" s="50">
        <v>1</v>
      </c>
      <c r="C31" s="50">
        <v>2</v>
      </c>
      <c r="D31" s="50"/>
      <c r="E31" s="50"/>
      <c r="F31" s="50"/>
      <c r="G31" s="50"/>
      <c r="H31" s="50"/>
      <c r="I31" s="50"/>
      <c r="J31"/>
    </row>
    <row r="32" spans="1:10" x14ac:dyDescent="0.25">
      <c r="A32" s="47" t="s">
        <v>27</v>
      </c>
      <c r="B32" s="50">
        <v>1</v>
      </c>
      <c r="C32" s="50">
        <v>2</v>
      </c>
      <c r="D32" s="50"/>
      <c r="E32" s="50"/>
      <c r="F32" s="50"/>
      <c r="G32" s="50"/>
      <c r="H32" s="50"/>
      <c r="I32" s="50"/>
      <c r="J32"/>
    </row>
    <row r="33" spans="1:10" x14ac:dyDescent="0.25">
      <c r="A33" s="47" t="s">
        <v>28</v>
      </c>
      <c r="B33" s="50">
        <v>1</v>
      </c>
      <c r="C33" s="50">
        <v>2</v>
      </c>
      <c r="D33" s="50"/>
      <c r="E33" s="50"/>
      <c r="F33" s="50"/>
      <c r="G33" s="50"/>
      <c r="H33" s="50"/>
      <c r="I33" s="50"/>
      <c r="J33"/>
    </row>
    <row r="34" spans="1:10" x14ac:dyDescent="0.25">
      <c r="A34" s="47" t="s">
        <v>29</v>
      </c>
      <c r="B34" s="50">
        <v>1</v>
      </c>
      <c r="C34" s="50">
        <v>3</v>
      </c>
      <c r="D34" s="50"/>
      <c r="E34" s="50"/>
      <c r="F34" s="50"/>
      <c r="G34" s="50"/>
      <c r="H34" s="50"/>
      <c r="I34" s="50"/>
      <c r="J34"/>
    </row>
    <row r="35" spans="1:10" x14ac:dyDescent="0.25">
      <c r="A35" s="103">
        <v>42427</v>
      </c>
      <c r="B35" s="50">
        <v>7</v>
      </c>
      <c r="C35" s="50">
        <v>13</v>
      </c>
      <c r="D35" s="50"/>
      <c r="E35" s="50"/>
      <c r="F35" s="50"/>
      <c r="G35" s="50"/>
      <c r="H35" s="50"/>
      <c r="I35" s="50"/>
      <c r="J35"/>
    </row>
    <row r="36" spans="1:10" x14ac:dyDescent="0.25">
      <c r="A36" s="47" t="s">
        <v>25</v>
      </c>
      <c r="B36" s="50">
        <v>2</v>
      </c>
      <c r="C36" s="50">
        <v>1</v>
      </c>
      <c r="D36" s="50"/>
      <c r="E36" s="50"/>
      <c r="F36" s="50"/>
      <c r="G36" s="50"/>
      <c r="H36" s="50"/>
      <c r="I36" s="50"/>
      <c r="J36"/>
    </row>
    <row r="37" spans="1:10" x14ac:dyDescent="0.25">
      <c r="A37" s="47" t="s">
        <v>20</v>
      </c>
      <c r="B37" s="50">
        <v>1</v>
      </c>
      <c r="C37" s="50">
        <v>2</v>
      </c>
      <c r="D37" s="50"/>
      <c r="E37" s="50"/>
      <c r="F37" s="50"/>
      <c r="G37" s="50"/>
      <c r="H37" s="50"/>
      <c r="I37" s="50"/>
      <c r="J37"/>
    </row>
    <row r="38" spans="1:10" x14ac:dyDescent="0.25">
      <c r="A38" s="47" t="s">
        <v>88</v>
      </c>
      <c r="B38" s="50"/>
      <c r="C38" s="50">
        <v>2</v>
      </c>
      <c r="D38" s="50"/>
      <c r="E38" s="50"/>
      <c r="F38" s="50"/>
      <c r="G38" s="50"/>
      <c r="H38" s="50"/>
      <c r="I38" s="50"/>
      <c r="J38"/>
    </row>
    <row r="39" spans="1:10" x14ac:dyDescent="0.25">
      <c r="A39" s="47" t="s">
        <v>115</v>
      </c>
      <c r="B39" s="50">
        <v>1</v>
      </c>
      <c r="C39" s="50">
        <v>2</v>
      </c>
      <c r="D39" s="50"/>
      <c r="E39" s="50"/>
      <c r="F39" s="50"/>
      <c r="G39" s="50"/>
      <c r="H39" s="50"/>
      <c r="I39" s="50"/>
      <c r="J39"/>
    </row>
    <row r="40" spans="1:10" x14ac:dyDescent="0.25">
      <c r="A40" s="47" t="s">
        <v>27</v>
      </c>
      <c r="B40" s="50">
        <v>1</v>
      </c>
      <c r="C40" s="50">
        <v>2</v>
      </c>
      <c r="D40" s="50"/>
      <c r="E40" s="50"/>
      <c r="F40" s="50"/>
      <c r="G40" s="50"/>
      <c r="H40" s="50"/>
      <c r="I40" s="50"/>
      <c r="J40"/>
    </row>
    <row r="41" spans="1:10" x14ac:dyDescent="0.25">
      <c r="A41" s="47" t="s">
        <v>28</v>
      </c>
      <c r="B41" s="50">
        <v>1</v>
      </c>
      <c r="C41" s="50">
        <v>2</v>
      </c>
      <c r="D41" s="50"/>
      <c r="E41" s="50"/>
      <c r="F41" s="50"/>
      <c r="G41" s="50"/>
      <c r="H41" s="50"/>
      <c r="I41" s="50"/>
      <c r="J41"/>
    </row>
    <row r="42" spans="1:10" x14ac:dyDescent="0.25">
      <c r="A42" s="47" t="s">
        <v>29</v>
      </c>
      <c r="B42" s="50">
        <v>1</v>
      </c>
      <c r="C42" s="50">
        <v>2</v>
      </c>
      <c r="D42" s="50"/>
      <c r="E42" s="50"/>
      <c r="F42" s="50"/>
      <c r="G42" s="50"/>
      <c r="H42" s="50"/>
      <c r="I42" s="50"/>
      <c r="J42"/>
    </row>
    <row r="43" spans="1:10" x14ac:dyDescent="0.25">
      <c r="A43" s="47" t="s">
        <v>82</v>
      </c>
      <c r="B43" s="50"/>
      <c r="C43" s="50"/>
      <c r="D43" s="50"/>
      <c r="E43" s="50"/>
      <c r="F43" s="50"/>
      <c r="G43" s="50"/>
      <c r="H43" s="50"/>
      <c r="I43" s="50"/>
      <c r="J43"/>
    </row>
    <row r="44" spans="1:10" x14ac:dyDescent="0.25">
      <c r="A44"/>
      <c r="B44"/>
      <c r="C44"/>
      <c r="D44"/>
      <c r="E44"/>
      <c r="F44"/>
      <c r="G44"/>
      <c r="H44"/>
      <c r="I44"/>
      <c r="J44"/>
    </row>
    <row r="45" spans="1:10" x14ac:dyDescent="0.25">
      <c r="A45"/>
      <c r="B45"/>
      <c r="C45"/>
      <c r="D45"/>
      <c r="E45"/>
      <c r="F45"/>
      <c r="G45"/>
      <c r="H45"/>
      <c r="I45"/>
      <c r="J45"/>
    </row>
    <row r="46" spans="1:10" x14ac:dyDescent="0.25">
      <c r="A46"/>
      <c r="B46"/>
      <c r="C46"/>
      <c r="D46"/>
      <c r="E46"/>
      <c r="F46"/>
      <c r="G46"/>
      <c r="H46"/>
      <c r="I46"/>
      <c r="J46"/>
    </row>
    <row r="47" spans="1:10" x14ac:dyDescent="0.25">
      <c r="A47"/>
      <c r="B47"/>
      <c r="C47"/>
      <c r="D47"/>
      <c r="E47"/>
      <c r="F47"/>
      <c r="G47"/>
      <c r="H47"/>
      <c r="I47"/>
      <c r="J47"/>
    </row>
    <row r="48" spans="1:10" x14ac:dyDescent="0.25">
      <c r="A48"/>
      <c r="B48"/>
      <c r="C48"/>
      <c r="D48"/>
      <c r="E48"/>
      <c r="F48"/>
      <c r="G48"/>
      <c r="H48"/>
      <c r="I48"/>
      <c r="J48"/>
    </row>
    <row r="49" spans="1:10" x14ac:dyDescent="0.25">
      <c r="A49"/>
      <c r="B49"/>
      <c r="C49"/>
      <c r="D49"/>
      <c r="E49"/>
      <c r="F49"/>
      <c r="G49"/>
      <c r="H49"/>
      <c r="I49"/>
      <c r="J49"/>
    </row>
    <row r="50" spans="1:10" x14ac:dyDescent="0.25">
      <c r="A50"/>
      <c r="B50"/>
      <c r="C50"/>
      <c r="D50"/>
      <c r="E50"/>
      <c r="F50"/>
      <c r="G50"/>
      <c r="H50"/>
      <c r="I50"/>
      <c r="J50"/>
    </row>
    <row r="51" spans="1:10" x14ac:dyDescent="0.25">
      <c r="A51"/>
      <c r="B51"/>
      <c r="C51"/>
      <c r="D51"/>
      <c r="E51"/>
      <c r="F51"/>
      <c r="G51"/>
      <c r="H51"/>
      <c r="I51"/>
      <c r="J51"/>
    </row>
    <row r="52" spans="1:10" x14ac:dyDescent="0.25">
      <c r="A52"/>
      <c r="B52"/>
      <c r="C52"/>
      <c r="D52"/>
      <c r="E52"/>
      <c r="F52"/>
      <c r="G52"/>
      <c r="H52"/>
      <c r="I52"/>
      <c r="J52"/>
    </row>
    <row r="53" spans="1:10" x14ac:dyDescent="0.25">
      <c r="A53"/>
      <c r="B53"/>
      <c r="C53"/>
      <c r="D53"/>
      <c r="E53"/>
      <c r="F53"/>
      <c r="G53"/>
      <c r="H53"/>
      <c r="I53"/>
      <c r="J53"/>
    </row>
    <row r="54" spans="1:10" x14ac:dyDescent="0.25">
      <c r="A54"/>
      <c r="B54"/>
      <c r="C54"/>
      <c r="D54"/>
      <c r="E54"/>
      <c r="F54"/>
      <c r="G54"/>
      <c r="H54"/>
      <c r="I54"/>
      <c r="J54"/>
    </row>
    <row r="55" spans="1:10" x14ac:dyDescent="0.25">
      <c r="A55"/>
      <c r="B55"/>
      <c r="C55"/>
      <c r="D55"/>
      <c r="E55"/>
      <c r="F55"/>
      <c r="G55"/>
      <c r="H55"/>
      <c r="I55"/>
      <c r="J55"/>
    </row>
    <row r="56" spans="1:10" x14ac:dyDescent="0.25">
      <c r="A56"/>
      <c r="B56"/>
      <c r="C56"/>
      <c r="D56"/>
      <c r="E56"/>
      <c r="F56"/>
      <c r="G56"/>
      <c r="H56"/>
      <c r="I56"/>
      <c r="J56"/>
    </row>
    <row r="57" spans="1:10" x14ac:dyDescent="0.25">
      <c r="A57"/>
      <c r="B57"/>
      <c r="C57"/>
      <c r="D57"/>
      <c r="E57"/>
      <c r="F57"/>
      <c r="G57"/>
      <c r="H57"/>
      <c r="I57"/>
      <c r="J57"/>
    </row>
    <row r="58" spans="1:10" x14ac:dyDescent="0.25">
      <c r="A58"/>
      <c r="B58"/>
      <c r="C58"/>
      <c r="D58"/>
      <c r="E58"/>
      <c r="F58"/>
      <c r="G58"/>
      <c r="H58"/>
      <c r="I58"/>
      <c r="J58"/>
    </row>
    <row r="59" spans="1:10" x14ac:dyDescent="0.25">
      <c r="A59"/>
      <c r="B59"/>
      <c r="C59"/>
      <c r="D59"/>
      <c r="E59"/>
      <c r="F59"/>
      <c r="G59"/>
      <c r="H59"/>
      <c r="I59"/>
      <c r="J59"/>
    </row>
    <row r="60" spans="1:10" x14ac:dyDescent="0.25">
      <c r="A60"/>
      <c r="B60"/>
      <c r="C60"/>
      <c r="D60"/>
      <c r="E60"/>
      <c r="F60"/>
      <c r="G60"/>
      <c r="H60"/>
      <c r="I60"/>
      <c r="J60"/>
    </row>
    <row r="61" spans="1:10" x14ac:dyDescent="0.25">
      <c r="A61"/>
      <c r="B61"/>
      <c r="C61"/>
      <c r="D61"/>
      <c r="E61"/>
      <c r="F61"/>
      <c r="G61"/>
      <c r="H61"/>
      <c r="I61"/>
      <c r="J61"/>
    </row>
    <row r="62" spans="1:10" x14ac:dyDescent="0.25">
      <c r="A62"/>
      <c r="B62"/>
      <c r="C62"/>
      <c r="D62"/>
      <c r="E62"/>
      <c r="F62"/>
      <c r="G62"/>
      <c r="H62"/>
      <c r="I62"/>
      <c r="J62"/>
    </row>
    <row r="63" spans="1:10" x14ac:dyDescent="0.25">
      <c r="A63"/>
      <c r="B63"/>
      <c r="C63"/>
      <c r="D63"/>
      <c r="E63"/>
      <c r="F63"/>
      <c r="G63"/>
      <c r="H63"/>
      <c r="I63"/>
      <c r="J63"/>
    </row>
    <row r="64" spans="1:10" x14ac:dyDescent="0.25">
      <c r="A64"/>
      <c r="B64"/>
      <c r="C64"/>
      <c r="D64"/>
      <c r="E64"/>
      <c r="F64"/>
      <c r="G64"/>
      <c r="H64"/>
      <c r="I64"/>
      <c r="J64"/>
    </row>
    <row r="65" spans="1:10" x14ac:dyDescent="0.25">
      <c r="A65"/>
      <c r="B65"/>
      <c r="C65"/>
      <c r="D65"/>
      <c r="E65"/>
      <c r="F65"/>
      <c r="G65"/>
      <c r="H65"/>
      <c r="I65"/>
      <c r="J65"/>
    </row>
    <row r="66" spans="1:10" x14ac:dyDescent="0.25">
      <c r="A66"/>
      <c r="B66"/>
      <c r="C66"/>
      <c r="D66"/>
      <c r="E66"/>
      <c r="F66"/>
      <c r="G66"/>
      <c r="H66"/>
      <c r="I66"/>
      <c r="J66"/>
    </row>
    <row r="67" spans="1:10" x14ac:dyDescent="0.25">
      <c r="A67"/>
      <c r="B67"/>
      <c r="C67"/>
      <c r="D67"/>
      <c r="E67"/>
      <c r="F67"/>
      <c r="G67"/>
      <c r="H67"/>
      <c r="I67"/>
      <c r="J67"/>
    </row>
    <row r="68" spans="1:10" x14ac:dyDescent="0.25">
      <c r="A68"/>
      <c r="B68"/>
      <c r="C68"/>
      <c r="D68"/>
      <c r="E68"/>
      <c r="F68"/>
      <c r="G68"/>
      <c r="H68"/>
      <c r="I68"/>
      <c r="J68"/>
    </row>
    <row r="69" spans="1:10" x14ac:dyDescent="0.25">
      <c r="A69"/>
      <c r="B69"/>
      <c r="C69"/>
      <c r="D69"/>
      <c r="E69"/>
      <c r="F69"/>
      <c r="G69"/>
      <c r="H69"/>
      <c r="I69"/>
      <c r="J69"/>
    </row>
    <row r="70" spans="1:10" x14ac:dyDescent="0.25">
      <c r="A70"/>
      <c r="B70"/>
      <c r="C70"/>
      <c r="D70"/>
      <c r="E70"/>
      <c r="F70"/>
      <c r="G70"/>
      <c r="H70"/>
      <c r="I70"/>
      <c r="J70"/>
    </row>
    <row r="71" spans="1:10" x14ac:dyDescent="0.25">
      <c r="A71"/>
      <c r="B71"/>
      <c r="C71"/>
      <c r="D71"/>
      <c r="E71"/>
      <c r="F71"/>
      <c r="G71"/>
      <c r="H71"/>
      <c r="I71"/>
      <c r="J71"/>
    </row>
    <row r="72" spans="1:10" x14ac:dyDescent="0.25">
      <c r="A72"/>
      <c r="B72"/>
      <c r="C72"/>
      <c r="D72"/>
      <c r="E72"/>
      <c r="F72"/>
      <c r="G72"/>
      <c r="H72"/>
      <c r="I72"/>
      <c r="J72"/>
    </row>
    <row r="73" spans="1:10" x14ac:dyDescent="0.25">
      <c r="A73"/>
      <c r="B73"/>
      <c r="C73"/>
      <c r="D73"/>
      <c r="E73"/>
      <c r="F73"/>
      <c r="G73"/>
      <c r="H73"/>
      <c r="I73"/>
      <c r="J73"/>
    </row>
    <row r="74" spans="1:10" x14ac:dyDescent="0.25">
      <c r="A74"/>
      <c r="B74"/>
      <c r="C74"/>
      <c r="D74"/>
      <c r="E74"/>
      <c r="F74"/>
      <c r="G74"/>
      <c r="H74"/>
      <c r="I74"/>
      <c r="J74"/>
    </row>
    <row r="75" spans="1:10" x14ac:dyDescent="0.25">
      <c r="A75"/>
      <c r="B75"/>
      <c r="C75"/>
      <c r="D75"/>
      <c r="E75"/>
      <c r="F75"/>
      <c r="G75"/>
      <c r="H75"/>
      <c r="I75"/>
      <c r="J75"/>
    </row>
    <row r="76" spans="1:10" x14ac:dyDescent="0.25">
      <c r="A76"/>
      <c r="B76"/>
      <c r="C76"/>
      <c r="D76"/>
      <c r="E76"/>
      <c r="F76"/>
      <c r="G76"/>
      <c r="H76"/>
      <c r="I76"/>
      <c r="J76"/>
    </row>
    <row r="77" spans="1:10" x14ac:dyDescent="0.25">
      <c r="A77"/>
      <c r="B77"/>
      <c r="C77"/>
      <c r="D77"/>
      <c r="E77"/>
      <c r="F77"/>
      <c r="G77"/>
      <c r="H77"/>
      <c r="I77"/>
      <c r="J77"/>
    </row>
    <row r="78" spans="1:10" x14ac:dyDescent="0.25">
      <c r="A78"/>
      <c r="B78"/>
      <c r="C78"/>
      <c r="D78"/>
      <c r="E78"/>
      <c r="F78"/>
      <c r="G78"/>
      <c r="H78"/>
      <c r="I78"/>
      <c r="J78"/>
    </row>
    <row r="79" spans="1:10" x14ac:dyDescent="0.25">
      <c r="A79"/>
      <c r="B79"/>
      <c r="C79"/>
      <c r="D79"/>
      <c r="E79"/>
      <c r="F79"/>
      <c r="G79"/>
      <c r="H79"/>
      <c r="I79"/>
      <c r="J79"/>
    </row>
    <row r="80" spans="1:10" x14ac:dyDescent="0.25">
      <c r="A80"/>
      <c r="B80"/>
      <c r="C80"/>
      <c r="D80"/>
      <c r="E80"/>
      <c r="F80"/>
      <c r="G80"/>
      <c r="H80"/>
      <c r="I80"/>
      <c r="J80"/>
    </row>
    <row r="81" spans="1:10" x14ac:dyDescent="0.25">
      <c r="A81"/>
      <c r="B81"/>
      <c r="C81"/>
      <c r="D81"/>
      <c r="E81"/>
      <c r="F81"/>
      <c r="G81"/>
      <c r="H81"/>
      <c r="I81"/>
      <c r="J81"/>
    </row>
    <row r="82" spans="1:10" x14ac:dyDescent="0.25">
      <c r="A82"/>
      <c r="B82"/>
      <c r="C82"/>
      <c r="D82"/>
      <c r="E82"/>
      <c r="F82"/>
      <c r="G82"/>
      <c r="H82"/>
      <c r="I82"/>
      <c r="J82"/>
    </row>
    <row r="83" spans="1:10" x14ac:dyDescent="0.25">
      <c r="A83"/>
      <c r="B83"/>
      <c r="C83"/>
      <c r="D83"/>
      <c r="E83"/>
      <c r="F83"/>
      <c r="G83"/>
      <c r="H83"/>
      <c r="I83"/>
      <c r="J83"/>
    </row>
    <row r="84" spans="1:10" x14ac:dyDescent="0.25">
      <c r="A84"/>
      <c r="B84"/>
      <c r="C84"/>
      <c r="D84"/>
      <c r="E84"/>
      <c r="F84"/>
      <c r="G84"/>
      <c r="H84"/>
      <c r="I84"/>
      <c r="J84"/>
    </row>
    <row r="85" spans="1:10" x14ac:dyDescent="0.25">
      <c r="A85"/>
      <c r="B85"/>
      <c r="C85"/>
      <c r="D85"/>
      <c r="E85"/>
      <c r="F85"/>
      <c r="G85"/>
      <c r="H85"/>
      <c r="I85"/>
      <c r="J85"/>
    </row>
    <row r="86" spans="1:10" x14ac:dyDescent="0.25">
      <c r="A86"/>
      <c r="B86"/>
      <c r="C86"/>
      <c r="D86"/>
      <c r="E86"/>
      <c r="F86"/>
      <c r="G86"/>
      <c r="H86"/>
      <c r="I86"/>
      <c r="J86"/>
    </row>
    <row r="87" spans="1:10" x14ac:dyDescent="0.25">
      <c r="A87"/>
      <c r="B87"/>
      <c r="C87"/>
      <c r="D87"/>
      <c r="E87"/>
      <c r="F87"/>
      <c r="G87"/>
      <c r="H87"/>
      <c r="I87"/>
      <c r="J87"/>
    </row>
    <row r="88" spans="1:10" x14ac:dyDescent="0.25">
      <c r="A88"/>
      <c r="B88"/>
      <c r="C88"/>
      <c r="D88"/>
      <c r="E88"/>
      <c r="F88"/>
      <c r="G88"/>
      <c r="H88"/>
      <c r="I88"/>
      <c r="J88"/>
    </row>
    <row r="89" spans="1:10" x14ac:dyDescent="0.25">
      <c r="A89"/>
      <c r="B89"/>
      <c r="C89"/>
      <c r="D89"/>
      <c r="E89"/>
      <c r="F89"/>
      <c r="G89"/>
      <c r="H89"/>
      <c r="I89"/>
      <c r="J89"/>
    </row>
    <row r="90" spans="1:10" x14ac:dyDescent="0.25">
      <c r="A90"/>
      <c r="B90"/>
      <c r="C90"/>
      <c r="D90"/>
      <c r="E90"/>
      <c r="F90"/>
      <c r="G90"/>
      <c r="H90"/>
      <c r="I90"/>
      <c r="J90"/>
    </row>
    <row r="91" spans="1:10" x14ac:dyDescent="0.25">
      <c r="A91"/>
      <c r="B91"/>
      <c r="C91"/>
      <c r="D91"/>
      <c r="E91"/>
      <c r="F91"/>
      <c r="G91"/>
      <c r="H91"/>
      <c r="I91"/>
      <c r="J91"/>
    </row>
    <row r="92" spans="1:10" x14ac:dyDescent="0.25">
      <c r="A92"/>
      <c r="B92"/>
      <c r="C92"/>
      <c r="D92"/>
      <c r="E92"/>
      <c r="F92"/>
      <c r="G92"/>
      <c r="H92"/>
      <c r="I92"/>
      <c r="J92"/>
    </row>
    <row r="93" spans="1:10" x14ac:dyDescent="0.25">
      <c r="A93"/>
      <c r="B93"/>
      <c r="C93"/>
      <c r="D93"/>
      <c r="E93"/>
      <c r="F93"/>
      <c r="G93"/>
      <c r="H93"/>
      <c r="I93"/>
      <c r="J93"/>
    </row>
    <row r="94" spans="1:10" x14ac:dyDescent="0.25">
      <c r="A94"/>
      <c r="B94"/>
      <c r="C94"/>
      <c r="D94"/>
      <c r="E94"/>
      <c r="F94"/>
      <c r="G94"/>
      <c r="H94"/>
      <c r="I94"/>
      <c r="J94"/>
    </row>
    <row r="95" spans="1:10" x14ac:dyDescent="0.25">
      <c r="A95"/>
      <c r="B95"/>
      <c r="C95"/>
      <c r="D95"/>
      <c r="E95"/>
      <c r="F95"/>
      <c r="G95"/>
      <c r="H95"/>
      <c r="I95"/>
      <c r="J95"/>
    </row>
    <row r="96" spans="1:10" x14ac:dyDescent="0.25">
      <c r="A96"/>
      <c r="B96"/>
      <c r="C96"/>
      <c r="D96"/>
      <c r="E96"/>
      <c r="F96"/>
      <c r="G96"/>
      <c r="H96"/>
      <c r="I96"/>
      <c r="J96"/>
    </row>
    <row r="97" spans="1:10" x14ac:dyDescent="0.25">
      <c r="A97"/>
      <c r="B97"/>
      <c r="C97"/>
      <c r="D97"/>
      <c r="E97"/>
      <c r="F97"/>
      <c r="G97"/>
      <c r="H97"/>
      <c r="I97"/>
      <c r="J97"/>
    </row>
    <row r="98" spans="1:10" x14ac:dyDescent="0.25">
      <c r="A98"/>
      <c r="B98"/>
      <c r="C98"/>
      <c r="D98"/>
      <c r="E98"/>
      <c r="F98"/>
      <c r="G98"/>
      <c r="H98"/>
      <c r="I98"/>
      <c r="J98"/>
    </row>
    <row r="99" spans="1:10" x14ac:dyDescent="0.25">
      <c r="A99"/>
      <c r="B99"/>
      <c r="C99"/>
      <c r="D99"/>
      <c r="E99"/>
      <c r="F99"/>
      <c r="G99"/>
      <c r="H99"/>
      <c r="I99"/>
      <c r="J99"/>
    </row>
    <row r="100" spans="1:10" x14ac:dyDescent="0.25">
      <c r="A100"/>
      <c r="B100"/>
      <c r="C100"/>
      <c r="D100"/>
      <c r="E100"/>
      <c r="F100"/>
      <c r="G100"/>
      <c r="H100"/>
      <c r="I100"/>
      <c r="J100"/>
    </row>
    <row r="101" spans="1:10" x14ac:dyDescent="0.25">
      <c r="A101"/>
      <c r="B101"/>
      <c r="C101"/>
      <c r="D101"/>
      <c r="E101"/>
      <c r="F101"/>
      <c r="G101"/>
      <c r="H101"/>
      <c r="I101"/>
      <c r="J101"/>
    </row>
    <row r="102" spans="1:10" x14ac:dyDescent="0.25">
      <c r="A102"/>
      <c r="B102"/>
      <c r="C102"/>
      <c r="D102"/>
      <c r="E102"/>
      <c r="F102"/>
      <c r="G102"/>
      <c r="H102"/>
      <c r="I102"/>
      <c r="J102"/>
    </row>
    <row r="103" spans="1:10" x14ac:dyDescent="0.25">
      <c r="A103"/>
      <c r="B103"/>
      <c r="C103"/>
      <c r="D103"/>
      <c r="E103"/>
      <c r="F103"/>
      <c r="G103"/>
      <c r="H103"/>
      <c r="I103"/>
      <c r="J103"/>
    </row>
    <row r="104" spans="1:10" x14ac:dyDescent="0.25">
      <c r="A104"/>
      <c r="B104"/>
      <c r="C104"/>
      <c r="D104"/>
      <c r="E104"/>
      <c r="F104"/>
      <c r="G104"/>
      <c r="H104"/>
      <c r="I104"/>
      <c r="J104"/>
    </row>
    <row r="105" spans="1:10" x14ac:dyDescent="0.25">
      <c r="A105"/>
      <c r="B105"/>
      <c r="C105"/>
      <c r="D105"/>
      <c r="E105"/>
      <c r="F105"/>
      <c r="G105"/>
      <c r="H105"/>
      <c r="I105"/>
      <c r="J105"/>
    </row>
    <row r="106" spans="1:10" x14ac:dyDescent="0.25">
      <c r="A106"/>
      <c r="B106"/>
      <c r="C106"/>
      <c r="D106"/>
      <c r="E106"/>
      <c r="F106"/>
      <c r="G106"/>
      <c r="H106"/>
      <c r="I106"/>
      <c r="J106"/>
    </row>
    <row r="107" spans="1:10" x14ac:dyDescent="0.25">
      <c r="A107"/>
      <c r="B107"/>
      <c r="C107"/>
      <c r="D107"/>
      <c r="E107"/>
      <c r="F107"/>
      <c r="G107"/>
      <c r="H107"/>
      <c r="I107"/>
      <c r="J107"/>
    </row>
    <row r="108" spans="1:10" x14ac:dyDescent="0.25">
      <c r="A108"/>
      <c r="B108"/>
      <c r="C108"/>
      <c r="D108"/>
      <c r="E108"/>
      <c r="F108"/>
      <c r="G108"/>
      <c r="H108"/>
      <c r="I108"/>
      <c r="J108"/>
    </row>
    <row r="109" spans="1:10" x14ac:dyDescent="0.25">
      <c r="A109"/>
      <c r="B109"/>
      <c r="C109"/>
      <c r="D109"/>
      <c r="E109"/>
      <c r="F109"/>
      <c r="G109"/>
      <c r="H109"/>
      <c r="I109"/>
      <c r="J109"/>
    </row>
    <row r="110" spans="1:10" x14ac:dyDescent="0.25">
      <c r="A110"/>
      <c r="B110"/>
      <c r="C110"/>
      <c r="D110"/>
      <c r="E110"/>
      <c r="F110"/>
      <c r="G110"/>
      <c r="H110"/>
      <c r="I110"/>
      <c r="J110"/>
    </row>
    <row r="111" spans="1:10" x14ac:dyDescent="0.25">
      <c r="A111"/>
      <c r="B111"/>
      <c r="C111"/>
      <c r="D111"/>
      <c r="E111"/>
      <c r="F111"/>
      <c r="G111"/>
      <c r="H111"/>
      <c r="I111"/>
      <c r="J111"/>
    </row>
    <row r="112" spans="1:10" x14ac:dyDescent="0.25">
      <c r="A112"/>
      <c r="B112"/>
      <c r="C112"/>
      <c r="D112"/>
      <c r="E112"/>
      <c r="F112"/>
      <c r="G112"/>
      <c r="H112"/>
      <c r="I112"/>
      <c r="J112"/>
    </row>
    <row r="113" spans="1:10" x14ac:dyDescent="0.25">
      <c r="A113"/>
      <c r="B113"/>
      <c r="C113"/>
      <c r="D113"/>
      <c r="E113"/>
      <c r="F113"/>
      <c r="G113"/>
      <c r="H113"/>
      <c r="I113"/>
      <c r="J113"/>
    </row>
    <row r="114" spans="1:10" x14ac:dyDescent="0.25">
      <c r="A114"/>
      <c r="B114"/>
      <c r="C114"/>
      <c r="D114"/>
      <c r="E114"/>
      <c r="F114"/>
      <c r="G114"/>
      <c r="H114"/>
      <c r="I114"/>
      <c r="J114"/>
    </row>
    <row r="115" spans="1:10" x14ac:dyDescent="0.25">
      <c r="A115"/>
      <c r="B115"/>
      <c r="C115"/>
      <c r="D115"/>
      <c r="E115"/>
      <c r="F115"/>
      <c r="G115"/>
      <c r="H115"/>
      <c r="I115"/>
      <c r="J115"/>
    </row>
    <row r="116" spans="1:10" x14ac:dyDescent="0.25">
      <c r="A116"/>
      <c r="B116"/>
      <c r="C116"/>
      <c r="D116"/>
      <c r="E116"/>
      <c r="F116"/>
      <c r="G116"/>
      <c r="H116"/>
      <c r="I116"/>
      <c r="J116"/>
    </row>
    <row r="117" spans="1:10" x14ac:dyDescent="0.25">
      <c r="A117"/>
      <c r="B117"/>
      <c r="C117"/>
      <c r="D117"/>
      <c r="E117"/>
      <c r="F117"/>
      <c r="G117"/>
      <c r="H117"/>
      <c r="I117"/>
      <c r="J117"/>
    </row>
    <row r="118" spans="1:10" x14ac:dyDescent="0.25">
      <c r="A118"/>
      <c r="B118"/>
      <c r="C118"/>
      <c r="D118"/>
      <c r="E118"/>
      <c r="F118"/>
      <c r="G118"/>
      <c r="H118"/>
      <c r="I118"/>
      <c r="J118"/>
    </row>
    <row r="119" spans="1:10" x14ac:dyDescent="0.25">
      <c r="A119"/>
      <c r="B119"/>
      <c r="C119"/>
      <c r="D119"/>
      <c r="E119"/>
      <c r="F119"/>
      <c r="G119"/>
      <c r="H119"/>
      <c r="I119"/>
      <c r="J119"/>
    </row>
    <row r="120" spans="1:10" x14ac:dyDescent="0.25">
      <c r="A120"/>
      <c r="B120"/>
      <c r="C120"/>
      <c r="D120"/>
      <c r="E120"/>
      <c r="F120"/>
      <c r="G120"/>
      <c r="H120"/>
      <c r="I120"/>
      <c r="J120"/>
    </row>
    <row r="121" spans="1:10" x14ac:dyDescent="0.25">
      <c r="A121"/>
      <c r="B121"/>
      <c r="C121"/>
      <c r="D121"/>
      <c r="E121"/>
      <c r="F121"/>
      <c r="G121"/>
      <c r="H121"/>
      <c r="I121"/>
      <c r="J121"/>
    </row>
    <row r="122" spans="1:10" x14ac:dyDescent="0.25">
      <c r="A122"/>
      <c r="B122"/>
      <c r="C122"/>
      <c r="D122"/>
      <c r="E122"/>
      <c r="F122"/>
      <c r="G122"/>
      <c r="H122"/>
      <c r="I122"/>
      <c r="J122"/>
    </row>
    <row r="123" spans="1:10" x14ac:dyDescent="0.25">
      <c r="A123"/>
      <c r="B123"/>
      <c r="C123"/>
      <c r="D123"/>
      <c r="E123"/>
      <c r="F123"/>
      <c r="G123"/>
      <c r="H123"/>
      <c r="I123"/>
      <c r="J123"/>
    </row>
    <row r="124" spans="1:10" x14ac:dyDescent="0.25">
      <c r="A124"/>
      <c r="B124"/>
      <c r="C124"/>
      <c r="D124"/>
      <c r="E124"/>
      <c r="F124"/>
      <c r="G124"/>
      <c r="H124"/>
      <c r="I124"/>
      <c r="J124"/>
    </row>
    <row r="125" spans="1:10" x14ac:dyDescent="0.25">
      <c r="A125"/>
      <c r="B125"/>
      <c r="C125"/>
      <c r="D125"/>
      <c r="E125"/>
      <c r="F125"/>
      <c r="G125"/>
      <c r="H125"/>
      <c r="I125"/>
      <c r="J125"/>
    </row>
    <row r="126" spans="1:10" x14ac:dyDescent="0.25">
      <c r="A126"/>
      <c r="B126"/>
      <c r="C126"/>
      <c r="D126"/>
      <c r="E126"/>
      <c r="F126"/>
      <c r="G126"/>
      <c r="H126"/>
      <c r="I126"/>
      <c r="J126"/>
    </row>
    <row r="127" spans="1:10" x14ac:dyDescent="0.25">
      <c r="A127"/>
      <c r="B127"/>
      <c r="C127"/>
      <c r="D127"/>
      <c r="E127"/>
      <c r="F127"/>
      <c r="G127"/>
      <c r="H127"/>
      <c r="I127"/>
      <c r="J127"/>
    </row>
    <row r="128" spans="1:10" x14ac:dyDescent="0.25">
      <c r="A128"/>
      <c r="B128"/>
      <c r="C128"/>
      <c r="D128"/>
      <c r="E128"/>
      <c r="F128"/>
      <c r="G128"/>
      <c r="H128"/>
      <c r="I128"/>
      <c r="J128"/>
    </row>
    <row r="129" spans="1:10" x14ac:dyDescent="0.25">
      <c r="A129"/>
      <c r="B129"/>
      <c r="C129"/>
      <c r="D129"/>
      <c r="E129"/>
      <c r="F129"/>
      <c r="G129"/>
      <c r="H129"/>
      <c r="I129"/>
      <c r="J129"/>
    </row>
    <row r="130" spans="1:10" x14ac:dyDescent="0.25">
      <c r="A130"/>
      <c r="B130"/>
      <c r="C130"/>
      <c r="D130"/>
      <c r="E130"/>
      <c r="F130"/>
      <c r="G130"/>
      <c r="H130"/>
      <c r="I130"/>
      <c r="J130"/>
    </row>
    <row r="131" spans="1:10" x14ac:dyDescent="0.25">
      <c r="A131"/>
      <c r="B131"/>
      <c r="C131"/>
      <c r="D131"/>
      <c r="E131"/>
      <c r="F131"/>
      <c r="G131"/>
      <c r="H131"/>
      <c r="I131"/>
      <c r="J131"/>
    </row>
    <row r="132" spans="1:10" x14ac:dyDescent="0.25">
      <c r="A132"/>
      <c r="B132"/>
      <c r="C132"/>
      <c r="D132"/>
      <c r="E132"/>
      <c r="F132"/>
      <c r="G132"/>
      <c r="H132"/>
      <c r="I132"/>
      <c r="J132"/>
    </row>
    <row r="133" spans="1:10" x14ac:dyDescent="0.25">
      <c r="A133"/>
      <c r="B133"/>
      <c r="C133"/>
      <c r="D133"/>
      <c r="E133"/>
      <c r="F133"/>
      <c r="G133"/>
      <c r="H133"/>
      <c r="I133"/>
      <c r="J133"/>
    </row>
    <row r="134" spans="1:10" x14ac:dyDescent="0.25">
      <c r="A134"/>
      <c r="B134"/>
      <c r="C134"/>
      <c r="D134"/>
      <c r="E134"/>
      <c r="F134"/>
      <c r="G134"/>
      <c r="H134"/>
      <c r="I134"/>
      <c r="J134"/>
    </row>
    <row r="135" spans="1:10" x14ac:dyDescent="0.25">
      <c r="A135"/>
      <c r="B135"/>
      <c r="C135"/>
      <c r="D135"/>
      <c r="E135"/>
      <c r="F135"/>
      <c r="G135"/>
      <c r="H135"/>
      <c r="I135"/>
      <c r="J135"/>
    </row>
    <row r="136" spans="1:10" x14ac:dyDescent="0.25">
      <c r="A136"/>
      <c r="B136"/>
      <c r="C136"/>
      <c r="D136"/>
      <c r="E136"/>
      <c r="F136"/>
      <c r="G136"/>
      <c r="H136"/>
      <c r="I136"/>
      <c r="J136"/>
    </row>
    <row r="137" spans="1:10" x14ac:dyDescent="0.25">
      <c r="A137"/>
      <c r="B137"/>
      <c r="C137"/>
      <c r="D137"/>
      <c r="E137"/>
      <c r="F137"/>
      <c r="G137"/>
      <c r="H137"/>
      <c r="I137"/>
      <c r="J137"/>
    </row>
    <row r="138" spans="1:10" x14ac:dyDescent="0.25">
      <c r="A138"/>
      <c r="B138"/>
      <c r="C138"/>
      <c r="D138"/>
      <c r="E138"/>
      <c r="F138"/>
      <c r="G138"/>
      <c r="H138"/>
      <c r="I138"/>
      <c r="J138"/>
    </row>
    <row r="139" spans="1:10" x14ac:dyDescent="0.25">
      <c r="A139"/>
      <c r="B139"/>
      <c r="C139"/>
      <c r="D139"/>
      <c r="E139"/>
      <c r="F139"/>
      <c r="G139"/>
      <c r="H139"/>
      <c r="I139"/>
      <c r="J139"/>
    </row>
    <row r="140" spans="1:10" x14ac:dyDescent="0.25">
      <c r="A140"/>
      <c r="B140"/>
      <c r="C140"/>
      <c r="D140"/>
      <c r="E140"/>
      <c r="F140"/>
      <c r="G140"/>
      <c r="H140"/>
      <c r="I140"/>
      <c r="J140"/>
    </row>
    <row r="141" spans="1:10" x14ac:dyDescent="0.25">
      <c r="A141"/>
      <c r="B141"/>
      <c r="C141"/>
      <c r="D141"/>
      <c r="E141"/>
      <c r="F141"/>
      <c r="G141"/>
      <c r="H141"/>
      <c r="I141"/>
      <c r="J141"/>
    </row>
    <row r="142" spans="1:10" x14ac:dyDescent="0.25">
      <c r="A142"/>
      <c r="B142"/>
      <c r="C142"/>
      <c r="D142"/>
      <c r="E142"/>
      <c r="F142"/>
      <c r="G142"/>
      <c r="H142"/>
      <c r="I142"/>
      <c r="J142"/>
    </row>
    <row r="143" spans="1:10" x14ac:dyDescent="0.25">
      <c r="A143"/>
      <c r="B143"/>
      <c r="C143"/>
      <c r="D143"/>
      <c r="E143"/>
      <c r="F143"/>
      <c r="G143"/>
      <c r="H143"/>
      <c r="I143"/>
      <c r="J143"/>
    </row>
    <row r="144" spans="1:10" x14ac:dyDescent="0.25">
      <c r="A144"/>
      <c r="B144"/>
      <c r="C144"/>
      <c r="D144"/>
      <c r="E144"/>
      <c r="F144"/>
      <c r="G144"/>
      <c r="H144"/>
      <c r="I144"/>
      <c r="J144"/>
    </row>
    <row r="145" spans="1:10" x14ac:dyDescent="0.25">
      <c r="A145"/>
      <c r="B145"/>
      <c r="C145"/>
      <c r="D145"/>
      <c r="E145"/>
      <c r="F145"/>
      <c r="G145"/>
      <c r="H145"/>
      <c r="I145"/>
      <c r="J145"/>
    </row>
    <row r="146" spans="1:10" x14ac:dyDescent="0.25">
      <c r="A146"/>
      <c r="B146"/>
      <c r="C146"/>
      <c r="D146"/>
      <c r="E146"/>
      <c r="F146"/>
      <c r="G146"/>
      <c r="H146"/>
      <c r="I146"/>
      <c r="J146"/>
    </row>
    <row r="147" spans="1:10" x14ac:dyDescent="0.25">
      <c r="A147"/>
      <c r="B147"/>
      <c r="C147"/>
      <c r="D147"/>
      <c r="E147"/>
      <c r="F147"/>
      <c r="G147"/>
      <c r="H147"/>
      <c r="I147"/>
      <c r="J147"/>
    </row>
    <row r="148" spans="1:10" x14ac:dyDescent="0.25">
      <c r="A148"/>
      <c r="B148"/>
      <c r="C148"/>
      <c r="D148"/>
      <c r="E148"/>
      <c r="F148"/>
      <c r="G148"/>
      <c r="H148"/>
      <c r="I148"/>
      <c r="J148"/>
    </row>
    <row r="149" spans="1:10" x14ac:dyDescent="0.25">
      <c r="A149"/>
      <c r="B149"/>
      <c r="C149"/>
      <c r="D149"/>
      <c r="E149"/>
      <c r="F149"/>
      <c r="G149"/>
      <c r="H149"/>
      <c r="I149"/>
      <c r="J149"/>
    </row>
    <row r="150" spans="1:10" x14ac:dyDescent="0.25">
      <c r="A150"/>
      <c r="B150"/>
      <c r="C150"/>
      <c r="D150"/>
      <c r="E150"/>
      <c r="F150"/>
      <c r="G150"/>
      <c r="H150"/>
      <c r="I150"/>
      <c r="J150"/>
    </row>
    <row r="151" spans="1:10" x14ac:dyDescent="0.25">
      <c r="A151"/>
      <c r="B151"/>
      <c r="C151"/>
      <c r="D151"/>
      <c r="E151"/>
      <c r="F151"/>
      <c r="G151"/>
      <c r="H151"/>
      <c r="I151"/>
      <c r="J151"/>
    </row>
    <row r="152" spans="1:10" x14ac:dyDescent="0.25">
      <c r="A152"/>
      <c r="B152"/>
      <c r="C152"/>
      <c r="D152"/>
      <c r="E152"/>
      <c r="F152"/>
      <c r="G152"/>
      <c r="H152"/>
      <c r="I152"/>
      <c r="J152"/>
    </row>
    <row r="153" spans="1:10" x14ac:dyDescent="0.25">
      <c r="A153"/>
      <c r="B153"/>
      <c r="C153"/>
      <c r="D153"/>
      <c r="E153"/>
      <c r="F153"/>
      <c r="G153"/>
      <c r="H153"/>
      <c r="I153"/>
      <c r="J153"/>
    </row>
    <row r="154" spans="1:10" x14ac:dyDescent="0.25">
      <c r="A154"/>
      <c r="B154"/>
      <c r="C154"/>
      <c r="D154"/>
      <c r="E154"/>
      <c r="F154"/>
      <c r="G154"/>
      <c r="H154"/>
      <c r="I154"/>
      <c r="J154"/>
    </row>
    <row r="155" spans="1:10" x14ac:dyDescent="0.25">
      <c r="A155"/>
      <c r="B155"/>
      <c r="C155"/>
      <c r="D155"/>
      <c r="E155"/>
      <c r="F155"/>
      <c r="G155"/>
      <c r="H155"/>
      <c r="I155"/>
      <c r="J155"/>
    </row>
    <row r="156" spans="1:10" x14ac:dyDescent="0.25">
      <c r="A156"/>
      <c r="B156"/>
      <c r="C156"/>
      <c r="D156"/>
      <c r="E156"/>
      <c r="F156"/>
      <c r="G156"/>
      <c r="H156"/>
      <c r="I156"/>
      <c r="J156"/>
    </row>
    <row r="157" spans="1:10" x14ac:dyDescent="0.25">
      <c r="A157"/>
      <c r="B157"/>
      <c r="C157"/>
      <c r="D157"/>
      <c r="E157"/>
      <c r="F157"/>
      <c r="G157"/>
      <c r="H157"/>
      <c r="I157"/>
      <c r="J157"/>
    </row>
    <row r="158" spans="1:10" x14ac:dyDescent="0.25">
      <c r="A158"/>
      <c r="B158"/>
      <c r="C158"/>
      <c r="D158"/>
      <c r="E158"/>
      <c r="F158"/>
      <c r="G158"/>
      <c r="H158"/>
      <c r="I158"/>
      <c r="J158"/>
    </row>
    <row r="159" spans="1:10" x14ac:dyDescent="0.25">
      <c r="A159"/>
      <c r="B159"/>
      <c r="C159"/>
      <c r="D159"/>
      <c r="E159"/>
      <c r="F159"/>
      <c r="G159"/>
      <c r="H159"/>
      <c r="I159"/>
      <c r="J159"/>
    </row>
    <row r="160" spans="1:10" x14ac:dyDescent="0.25">
      <c r="A160"/>
      <c r="B160"/>
      <c r="C160"/>
      <c r="D160"/>
      <c r="E160"/>
      <c r="F160"/>
      <c r="G160"/>
      <c r="H160"/>
      <c r="I160"/>
      <c r="J160"/>
    </row>
    <row r="161" spans="1:10" x14ac:dyDescent="0.25">
      <c r="A161"/>
      <c r="B161"/>
      <c r="C161"/>
      <c r="D161"/>
      <c r="E161"/>
      <c r="F161"/>
      <c r="G161"/>
      <c r="H161"/>
      <c r="I161"/>
      <c r="J161"/>
    </row>
    <row r="162" spans="1:10" x14ac:dyDescent="0.25">
      <c r="A162"/>
      <c r="B162"/>
      <c r="C162"/>
      <c r="D162"/>
      <c r="E162"/>
      <c r="F162"/>
      <c r="G162"/>
      <c r="H162"/>
      <c r="I162"/>
      <c r="J162"/>
    </row>
    <row r="163" spans="1:10" x14ac:dyDescent="0.25">
      <c r="A163"/>
      <c r="B163"/>
      <c r="C163"/>
      <c r="D163"/>
      <c r="E163"/>
      <c r="F163"/>
      <c r="G163"/>
      <c r="H163"/>
      <c r="I163"/>
      <c r="J163"/>
    </row>
    <row r="164" spans="1:10" x14ac:dyDescent="0.25">
      <c r="A164"/>
      <c r="B164"/>
      <c r="C164"/>
      <c r="D164"/>
      <c r="E164"/>
      <c r="F164"/>
      <c r="G164"/>
      <c r="H164"/>
      <c r="I164"/>
      <c r="J164"/>
    </row>
    <row r="165" spans="1:10" x14ac:dyDescent="0.25">
      <c r="A165"/>
      <c r="B165"/>
      <c r="C165"/>
      <c r="D165"/>
      <c r="E165"/>
      <c r="F165"/>
      <c r="G165"/>
      <c r="H165"/>
      <c r="I165"/>
      <c r="J165"/>
    </row>
    <row r="166" spans="1:10" x14ac:dyDescent="0.25">
      <c r="A166"/>
      <c r="B166"/>
      <c r="C166"/>
      <c r="D166"/>
      <c r="E166"/>
      <c r="F166"/>
      <c r="G166"/>
      <c r="H166"/>
      <c r="I166"/>
      <c r="J166"/>
    </row>
    <row r="167" spans="1:10" x14ac:dyDescent="0.25">
      <c r="A167"/>
      <c r="B167"/>
      <c r="C167"/>
      <c r="D167"/>
      <c r="E167"/>
      <c r="F167"/>
      <c r="G167"/>
      <c r="H167"/>
      <c r="I167"/>
      <c r="J167"/>
    </row>
    <row r="168" spans="1:10" x14ac:dyDescent="0.25">
      <c r="A168"/>
      <c r="B168"/>
      <c r="C168"/>
      <c r="D168"/>
      <c r="E168"/>
      <c r="F168"/>
      <c r="G168"/>
      <c r="H168"/>
      <c r="I168"/>
      <c r="J168"/>
    </row>
    <row r="169" spans="1:10" x14ac:dyDescent="0.25">
      <c r="A169"/>
      <c r="B169"/>
      <c r="C169"/>
      <c r="D169"/>
      <c r="E169"/>
      <c r="F169"/>
      <c r="G169"/>
      <c r="H169"/>
      <c r="I169"/>
      <c r="J169"/>
    </row>
    <row r="170" spans="1:10" x14ac:dyDescent="0.25">
      <c r="A170"/>
      <c r="B170"/>
      <c r="C170"/>
      <c r="D170"/>
      <c r="E170"/>
      <c r="F170"/>
      <c r="G170"/>
      <c r="H170"/>
      <c r="I170"/>
      <c r="J170"/>
    </row>
    <row r="171" spans="1:10" x14ac:dyDescent="0.25">
      <c r="A171"/>
      <c r="B171"/>
      <c r="C171"/>
      <c r="D171"/>
      <c r="E171"/>
      <c r="F171"/>
      <c r="G171"/>
      <c r="H171"/>
      <c r="I171"/>
      <c r="J171"/>
    </row>
    <row r="172" spans="1:10" x14ac:dyDescent="0.25">
      <c r="A172"/>
      <c r="B172"/>
      <c r="C172"/>
      <c r="D172"/>
      <c r="E172"/>
      <c r="F172"/>
      <c r="G172"/>
      <c r="H172"/>
      <c r="I172"/>
      <c r="J172"/>
    </row>
    <row r="173" spans="1:10" x14ac:dyDescent="0.25">
      <c r="A173"/>
      <c r="B173"/>
      <c r="C173"/>
      <c r="D173"/>
      <c r="E173"/>
      <c r="F173"/>
      <c r="G173"/>
      <c r="H173"/>
      <c r="I173"/>
      <c r="J173"/>
    </row>
    <row r="174" spans="1:10" x14ac:dyDescent="0.25">
      <c r="A174"/>
      <c r="B174"/>
      <c r="C174"/>
      <c r="D174"/>
      <c r="E174"/>
      <c r="F174"/>
      <c r="G174"/>
      <c r="H174"/>
      <c r="I174"/>
      <c r="J174"/>
    </row>
    <row r="175" spans="1:10" x14ac:dyDescent="0.25">
      <c r="A175"/>
      <c r="B175"/>
      <c r="C175"/>
      <c r="D175"/>
      <c r="E175"/>
      <c r="F175"/>
      <c r="G175"/>
      <c r="H175"/>
      <c r="I175"/>
      <c r="J175"/>
    </row>
    <row r="176" spans="1:10" x14ac:dyDescent="0.25">
      <c r="A176"/>
      <c r="B176"/>
      <c r="C176"/>
      <c r="D176"/>
      <c r="E176"/>
      <c r="F176"/>
      <c r="G176"/>
      <c r="H176"/>
      <c r="I176"/>
      <c r="J176"/>
    </row>
    <row r="177" spans="1:10" x14ac:dyDescent="0.25">
      <c r="A177"/>
      <c r="B177"/>
      <c r="C177"/>
      <c r="D177"/>
      <c r="E177"/>
      <c r="F177"/>
      <c r="G177"/>
      <c r="H177"/>
      <c r="I177"/>
      <c r="J177"/>
    </row>
    <row r="178" spans="1:10" x14ac:dyDescent="0.25">
      <c r="A178"/>
      <c r="B178"/>
      <c r="C178"/>
      <c r="D178"/>
      <c r="E178"/>
      <c r="F178"/>
      <c r="G178"/>
      <c r="H178"/>
      <c r="I178"/>
      <c r="J178"/>
    </row>
    <row r="179" spans="1:10" x14ac:dyDescent="0.25">
      <c r="A179"/>
      <c r="B179"/>
      <c r="C179"/>
      <c r="D179"/>
      <c r="E179"/>
      <c r="F179"/>
      <c r="G179"/>
      <c r="H179"/>
      <c r="I179"/>
      <c r="J179"/>
    </row>
    <row r="180" spans="1:10" x14ac:dyDescent="0.25">
      <c r="A180"/>
      <c r="B180"/>
      <c r="C180"/>
      <c r="D180"/>
      <c r="E180"/>
      <c r="F180"/>
      <c r="G180"/>
      <c r="H180"/>
      <c r="I180"/>
      <c r="J180"/>
    </row>
    <row r="181" spans="1:10" x14ac:dyDescent="0.25">
      <c r="A181"/>
      <c r="B181"/>
      <c r="C181"/>
      <c r="D181"/>
      <c r="E181"/>
      <c r="F181"/>
      <c r="G181"/>
      <c r="H181"/>
      <c r="I181"/>
      <c r="J181"/>
    </row>
    <row r="182" spans="1:10" x14ac:dyDescent="0.25">
      <c r="A182"/>
      <c r="B182"/>
      <c r="C182"/>
      <c r="D182"/>
      <c r="E182"/>
      <c r="F182"/>
      <c r="G182"/>
      <c r="H182"/>
      <c r="I182"/>
      <c r="J182"/>
    </row>
    <row r="183" spans="1:10" x14ac:dyDescent="0.25">
      <c r="A183"/>
      <c r="B183"/>
      <c r="C183"/>
      <c r="D183"/>
      <c r="E183"/>
      <c r="F183"/>
      <c r="G183"/>
      <c r="H183"/>
      <c r="I183"/>
      <c r="J183"/>
    </row>
    <row r="184" spans="1:10" x14ac:dyDescent="0.25">
      <c r="A184"/>
      <c r="B184"/>
      <c r="C184"/>
      <c r="D184"/>
      <c r="E184"/>
      <c r="F184"/>
      <c r="G184"/>
      <c r="H184"/>
      <c r="I184"/>
      <c r="J184"/>
    </row>
    <row r="185" spans="1:10" x14ac:dyDescent="0.25">
      <c r="A185"/>
      <c r="B185"/>
      <c r="C185"/>
      <c r="D185"/>
      <c r="E185"/>
      <c r="F185"/>
      <c r="G185"/>
      <c r="H185"/>
      <c r="I185"/>
      <c r="J185"/>
    </row>
    <row r="186" spans="1:10" x14ac:dyDescent="0.25">
      <c r="A186"/>
      <c r="B186"/>
      <c r="C186"/>
      <c r="D186"/>
      <c r="E186"/>
      <c r="F186"/>
      <c r="G186"/>
      <c r="H186"/>
      <c r="I186"/>
      <c r="J186"/>
    </row>
    <row r="187" spans="1:10" x14ac:dyDescent="0.25">
      <c r="A187"/>
      <c r="B187"/>
      <c r="C187"/>
      <c r="D187"/>
      <c r="E187"/>
      <c r="F187"/>
      <c r="G187"/>
      <c r="H187"/>
      <c r="I187"/>
      <c r="J187"/>
    </row>
    <row r="188" spans="1:10" x14ac:dyDescent="0.25">
      <c r="A188"/>
      <c r="B188"/>
      <c r="C188"/>
      <c r="D188"/>
      <c r="E188"/>
      <c r="F188"/>
      <c r="G188"/>
      <c r="H188"/>
      <c r="I188"/>
      <c r="J188"/>
    </row>
    <row r="189" spans="1:10" x14ac:dyDescent="0.25">
      <c r="A189"/>
      <c r="B189"/>
      <c r="C189"/>
      <c r="D189"/>
      <c r="E189"/>
      <c r="F189"/>
      <c r="G189"/>
      <c r="H189"/>
      <c r="I189"/>
      <c r="J189"/>
    </row>
    <row r="190" spans="1:10" x14ac:dyDescent="0.25">
      <c r="A190"/>
      <c r="B190"/>
      <c r="C190"/>
      <c r="D190"/>
      <c r="E190"/>
      <c r="F190"/>
      <c r="G190"/>
      <c r="H190"/>
      <c r="I190"/>
      <c r="J190"/>
    </row>
    <row r="191" spans="1:10" x14ac:dyDescent="0.25">
      <c r="A191"/>
      <c r="B191"/>
      <c r="C191"/>
      <c r="D191"/>
      <c r="E191"/>
      <c r="F191"/>
      <c r="G191"/>
      <c r="H191"/>
      <c r="I191"/>
      <c r="J191"/>
    </row>
    <row r="192" spans="1:10" x14ac:dyDescent="0.25">
      <c r="A192"/>
      <c r="B192"/>
      <c r="C192"/>
      <c r="D192"/>
      <c r="E192"/>
      <c r="F192"/>
      <c r="G192"/>
      <c r="H192"/>
      <c r="I192"/>
      <c r="J192"/>
    </row>
    <row r="193" spans="1:10" x14ac:dyDescent="0.25">
      <c r="A193"/>
      <c r="B193"/>
      <c r="C193"/>
      <c r="D193"/>
      <c r="E193"/>
      <c r="F193"/>
      <c r="G193"/>
      <c r="H193"/>
      <c r="I193"/>
      <c r="J193"/>
    </row>
    <row r="194" spans="1:10" x14ac:dyDescent="0.25">
      <c r="A194"/>
      <c r="B194"/>
      <c r="C194"/>
      <c r="D194"/>
      <c r="E194"/>
      <c r="F194"/>
      <c r="G194"/>
      <c r="H194"/>
      <c r="I194"/>
      <c r="J194"/>
    </row>
    <row r="195" spans="1:10" x14ac:dyDescent="0.25">
      <c r="A195"/>
      <c r="B195"/>
      <c r="C195"/>
      <c r="D195"/>
      <c r="E195"/>
      <c r="F195"/>
      <c r="G195"/>
      <c r="H195"/>
      <c r="I195"/>
      <c r="J195"/>
    </row>
    <row r="196" spans="1:10" x14ac:dyDescent="0.25">
      <c r="A196"/>
      <c r="B196"/>
      <c r="C196"/>
      <c r="D196"/>
      <c r="E196"/>
      <c r="F196"/>
      <c r="G196"/>
      <c r="H196"/>
      <c r="I196"/>
      <c r="J196"/>
    </row>
    <row r="197" spans="1:10" x14ac:dyDescent="0.25">
      <c r="A197"/>
      <c r="B197"/>
      <c r="C197"/>
      <c r="D197"/>
      <c r="E197"/>
      <c r="F197"/>
      <c r="G197"/>
      <c r="H197"/>
      <c r="I197"/>
      <c r="J197"/>
    </row>
    <row r="198" spans="1:10" x14ac:dyDescent="0.25">
      <c r="A198"/>
      <c r="B198"/>
      <c r="C198"/>
      <c r="D198"/>
      <c r="E198"/>
      <c r="F198"/>
      <c r="G198"/>
      <c r="H198"/>
      <c r="I198"/>
      <c r="J198"/>
    </row>
    <row r="199" spans="1:10" x14ac:dyDescent="0.25">
      <c r="A199"/>
      <c r="B199"/>
      <c r="C199"/>
      <c r="D199"/>
      <c r="E199"/>
      <c r="F199"/>
      <c r="G199"/>
      <c r="H199"/>
      <c r="I199"/>
      <c r="J199"/>
    </row>
    <row r="200" spans="1:10" x14ac:dyDescent="0.25">
      <c r="A200"/>
      <c r="B200"/>
      <c r="C200"/>
      <c r="D200"/>
      <c r="E200"/>
      <c r="F200"/>
      <c r="G200"/>
      <c r="H200"/>
      <c r="I200"/>
      <c r="J200"/>
    </row>
    <row r="201" spans="1:10" x14ac:dyDescent="0.25">
      <c r="A201"/>
      <c r="B201"/>
      <c r="C201"/>
      <c r="D201"/>
      <c r="E201"/>
      <c r="F201"/>
      <c r="G201"/>
      <c r="H201"/>
      <c r="I201"/>
      <c r="J201"/>
    </row>
    <row r="202" spans="1:10" x14ac:dyDescent="0.25">
      <c r="A202"/>
      <c r="B202"/>
      <c r="C202"/>
      <c r="D202"/>
      <c r="E202"/>
      <c r="F202"/>
      <c r="G202"/>
      <c r="H202"/>
      <c r="I202"/>
      <c r="J202"/>
    </row>
    <row r="203" spans="1:10" x14ac:dyDescent="0.25">
      <c r="A203"/>
      <c r="B203"/>
      <c r="C203"/>
      <c r="D203"/>
      <c r="E203"/>
      <c r="F203"/>
      <c r="G203"/>
      <c r="H203"/>
      <c r="I203"/>
      <c r="J203"/>
    </row>
    <row r="204" spans="1:10" x14ac:dyDescent="0.25">
      <c r="A204"/>
      <c r="B204"/>
      <c r="C204"/>
      <c r="D204"/>
      <c r="E204"/>
      <c r="F204"/>
      <c r="G204"/>
      <c r="H204"/>
      <c r="I204"/>
      <c r="J204"/>
    </row>
    <row r="205" spans="1:10" x14ac:dyDescent="0.25">
      <c r="A205"/>
      <c r="B205"/>
      <c r="C205"/>
      <c r="D205"/>
      <c r="E205"/>
      <c r="F205"/>
      <c r="G205"/>
      <c r="H205"/>
      <c r="I205"/>
      <c r="J205"/>
    </row>
    <row r="206" spans="1:10" x14ac:dyDescent="0.25">
      <c r="A206"/>
      <c r="B206"/>
      <c r="C206"/>
      <c r="D206"/>
      <c r="E206"/>
      <c r="F206"/>
      <c r="G206"/>
      <c r="H206"/>
      <c r="I206"/>
      <c r="J206"/>
    </row>
    <row r="207" spans="1:10" x14ac:dyDescent="0.25">
      <c r="A207"/>
      <c r="B207"/>
      <c r="C207"/>
      <c r="D207"/>
      <c r="E207"/>
      <c r="F207"/>
      <c r="G207"/>
      <c r="H207"/>
      <c r="I207"/>
    </row>
    <row r="208" spans="1:10" x14ac:dyDescent="0.25">
      <c r="A208"/>
      <c r="B208"/>
      <c r="C208"/>
      <c r="D208"/>
      <c r="E208"/>
      <c r="F208"/>
      <c r="G208"/>
      <c r="H208"/>
      <c r="I208"/>
    </row>
    <row r="209" spans="1:9" x14ac:dyDescent="0.25">
      <c r="A209"/>
      <c r="B209"/>
      <c r="C209"/>
      <c r="D209"/>
      <c r="E209"/>
      <c r="F209"/>
      <c r="G209"/>
      <c r="H209"/>
      <c r="I209"/>
    </row>
    <row r="210" spans="1:9" x14ac:dyDescent="0.25">
      <c r="A210"/>
      <c r="B210"/>
      <c r="C210"/>
      <c r="D210"/>
      <c r="E210"/>
      <c r="F210"/>
      <c r="G210"/>
      <c r="H210"/>
      <c r="I210"/>
    </row>
    <row r="211" spans="1:9" x14ac:dyDescent="0.25">
      <c r="A211"/>
      <c r="B211"/>
      <c r="C211"/>
      <c r="D211"/>
      <c r="E211"/>
      <c r="F211"/>
      <c r="G211"/>
      <c r="H211"/>
      <c r="I211"/>
    </row>
    <row r="212" spans="1:9" x14ac:dyDescent="0.25">
      <c r="A212"/>
      <c r="B212"/>
      <c r="C212"/>
      <c r="D212"/>
      <c r="E212"/>
      <c r="F212"/>
      <c r="G212"/>
      <c r="H212"/>
      <c r="I212"/>
    </row>
    <row r="213" spans="1:9" x14ac:dyDescent="0.25">
      <c r="A213"/>
      <c r="B213"/>
      <c r="C213"/>
      <c r="D213"/>
      <c r="E213"/>
      <c r="F213"/>
      <c r="G213"/>
      <c r="H213"/>
      <c r="I213"/>
    </row>
    <row r="214" spans="1:9" x14ac:dyDescent="0.25">
      <c r="A214"/>
      <c r="B214"/>
      <c r="C214"/>
      <c r="D214"/>
      <c r="E214"/>
      <c r="F214"/>
      <c r="G214"/>
      <c r="H214"/>
      <c r="I214"/>
    </row>
    <row r="215" spans="1:9" x14ac:dyDescent="0.25">
      <c r="A215"/>
      <c r="B215"/>
      <c r="C215"/>
      <c r="D215"/>
      <c r="E215"/>
      <c r="F215"/>
      <c r="G215"/>
      <c r="H215"/>
      <c r="I215"/>
    </row>
    <row r="216" spans="1:9" x14ac:dyDescent="0.25">
      <c r="A216"/>
      <c r="B216"/>
      <c r="C216"/>
      <c r="D216"/>
      <c r="E216"/>
      <c r="F216"/>
      <c r="G216"/>
      <c r="H216"/>
      <c r="I216"/>
    </row>
    <row r="217" spans="1:9" x14ac:dyDescent="0.25">
      <c r="A217"/>
      <c r="B217"/>
      <c r="C217"/>
      <c r="D217"/>
      <c r="E217"/>
      <c r="F217"/>
      <c r="G217"/>
      <c r="H217"/>
      <c r="I217"/>
    </row>
    <row r="218" spans="1:9" x14ac:dyDescent="0.25">
      <c r="A218"/>
      <c r="B218"/>
      <c r="C218"/>
      <c r="D218"/>
      <c r="E218"/>
      <c r="F218"/>
      <c r="G218"/>
      <c r="H218"/>
      <c r="I218"/>
    </row>
    <row r="219" spans="1:9" x14ac:dyDescent="0.25">
      <c r="A219"/>
      <c r="B219"/>
      <c r="C219"/>
      <c r="D219"/>
      <c r="E219"/>
      <c r="F219"/>
      <c r="G219"/>
      <c r="H219"/>
      <c r="I219"/>
    </row>
    <row r="220" spans="1:9" x14ac:dyDescent="0.25">
      <c r="A220"/>
      <c r="B220"/>
      <c r="C220"/>
      <c r="D220"/>
      <c r="E220"/>
      <c r="F220"/>
      <c r="G220"/>
      <c r="H220"/>
      <c r="I220"/>
    </row>
    <row r="221" spans="1:9" x14ac:dyDescent="0.25">
      <c r="A221"/>
      <c r="B221"/>
      <c r="C221"/>
      <c r="D221"/>
      <c r="E221"/>
      <c r="F221"/>
      <c r="G221"/>
      <c r="H221"/>
      <c r="I221"/>
    </row>
    <row r="222" spans="1:9" x14ac:dyDescent="0.25">
      <c r="A222"/>
      <c r="B222"/>
      <c r="C222"/>
      <c r="D222"/>
      <c r="E222"/>
      <c r="F222"/>
      <c r="G222"/>
      <c r="H222"/>
      <c r="I222"/>
    </row>
    <row r="223" spans="1:9" x14ac:dyDescent="0.25">
      <c r="A223"/>
      <c r="B223"/>
      <c r="C223"/>
      <c r="D223"/>
      <c r="E223"/>
      <c r="F223"/>
      <c r="G223"/>
      <c r="H223"/>
      <c r="I223"/>
    </row>
    <row r="224" spans="1:9" x14ac:dyDescent="0.25">
      <c r="A224"/>
      <c r="B224"/>
      <c r="C224"/>
      <c r="D224"/>
      <c r="E224"/>
      <c r="F224"/>
      <c r="G224"/>
      <c r="H224"/>
      <c r="I224"/>
    </row>
    <row r="225" spans="1:9" x14ac:dyDescent="0.25">
      <c r="A225"/>
      <c r="B225"/>
      <c r="C225"/>
      <c r="D225"/>
      <c r="E225"/>
      <c r="F225"/>
      <c r="G225"/>
      <c r="H225"/>
      <c r="I225"/>
    </row>
    <row r="226" spans="1:9" x14ac:dyDescent="0.25">
      <c r="A226"/>
      <c r="B226"/>
      <c r="C226"/>
      <c r="D226"/>
      <c r="E226"/>
      <c r="F226"/>
      <c r="G226"/>
      <c r="H226"/>
      <c r="I226"/>
    </row>
    <row r="227" spans="1:9" x14ac:dyDescent="0.25">
      <c r="A227"/>
      <c r="B227"/>
      <c r="C227"/>
      <c r="D227"/>
      <c r="E227"/>
      <c r="F227"/>
      <c r="G227"/>
      <c r="H227"/>
      <c r="I227"/>
    </row>
    <row r="228" spans="1:9" x14ac:dyDescent="0.25">
      <c r="A228"/>
      <c r="B228"/>
      <c r="C228"/>
      <c r="D228"/>
      <c r="E228"/>
      <c r="F228"/>
      <c r="G228"/>
      <c r="H228"/>
      <c r="I228"/>
    </row>
    <row r="229" spans="1:9" x14ac:dyDescent="0.25">
      <c r="A229"/>
      <c r="B229"/>
      <c r="C229"/>
      <c r="D229"/>
      <c r="E229"/>
      <c r="F229"/>
      <c r="G229"/>
      <c r="H229"/>
      <c r="I229"/>
    </row>
    <row r="230" spans="1:9" x14ac:dyDescent="0.25">
      <c r="A230"/>
      <c r="B230"/>
      <c r="C230"/>
      <c r="D230"/>
      <c r="E230"/>
      <c r="F230"/>
      <c r="G230"/>
      <c r="H230"/>
      <c r="I230"/>
    </row>
    <row r="231" spans="1:9" x14ac:dyDescent="0.25">
      <c r="A231"/>
      <c r="B231"/>
      <c r="C231"/>
      <c r="D231"/>
      <c r="E231"/>
      <c r="F231"/>
      <c r="G231"/>
      <c r="H231"/>
      <c r="I231"/>
    </row>
    <row r="232" spans="1:9" x14ac:dyDescent="0.25">
      <c r="A232"/>
      <c r="B232"/>
      <c r="C232"/>
      <c r="D232"/>
      <c r="E232"/>
      <c r="F232"/>
      <c r="G232"/>
      <c r="H232"/>
      <c r="I232"/>
    </row>
    <row r="233" spans="1:9" x14ac:dyDescent="0.25">
      <c r="A233"/>
      <c r="B233"/>
      <c r="C233"/>
      <c r="D233"/>
      <c r="E233"/>
      <c r="F233"/>
      <c r="G233"/>
      <c r="H233"/>
      <c r="I233"/>
    </row>
    <row r="234" spans="1:9" x14ac:dyDescent="0.25">
      <c r="A234"/>
      <c r="B234"/>
      <c r="C234"/>
      <c r="D234"/>
      <c r="E234"/>
      <c r="F234"/>
      <c r="G234"/>
      <c r="H234"/>
      <c r="I234"/>
    </row>
    <row r="235" spans="1:9" x14ac:dyDescent="0.25">
      <c r="A235"/>
      <c r="B235"/>
      <c r="C235"/>
      <c r="D235"/>
      <c r="E235"/>
      <c r="F235"/>
      <c r="G235"/>
      <c r="H235"/>
      <c r="I235"/>
    </row>
    <row r="236" spans="1:9" x14ac:dyDescent="0.25">
      <c r="A236"/>
      <c r="B236"/>
      <c r="C236"/>
      <c r="D236"/>
      <c r="E236"/>
      <c r="F236"/>
      <c r="G236"/>
      <c r="H236"/>
      <c r="I236"/>
    </row>
    <row r="237" spans="1:9" x14ac:dyDescent="0.25">
      <c r="A237"/>
      <c r="B237"/>
      <c r="C237"/>
      <c r="D237"/>
      <c r="E237"/>
      <c r="F237"/>
      <c r="G237"/>
      <c r="H237"/>
      <c r="I237"/>
    </row>
    <row r="238" spans="1:9" x14ac:dyDescent="0.25">
      <c r="A238"/>
      <c r="B238"/>
      <c r="C238"/>
      <c r="D238"/>
      <c r="E238"/>
      <c r="F238"/>
      <c r="G238"/>
      <c r="H238"/>
      <c r="I238"/>
    </row>
    <row r="239" spans="1:9" x14ac:dyDescent="0.25">
      <c r="A239"/>
      <c r="B239"/>
      <c r="C239"/>
      <c r="D239"/>
      <c r="E239"/>
      <c r="F239"/>
      <c r="G239"/>
      <c r="H239"/>
      <c r="I239"/>
    </row>
    <row r="240" spans="1:9" x14ac:dyDescent="0.25">
      <c r="A240"/>
      <c r="B240"/>
      <c r="C240"/>
      <c r="D240"/>
      <c r="E240"/>
      <c r="F240"/>
      <c r="G240"/>
      <c r="H240"/>
      <c r="I240"/>
    </row>
    <row r="241" spans="1:9" x14ac:dyDescent="0.25">
      <c r="A241"/>
      <c r="B241"/>
      <c r="C241"/>
      <c r="D241"/>
      <c r="E241"/>
      <c r="F241"/>
      <c r="G241"/>
      <c r="H241"/>
      <c r="I241"/>
    </row>
    <row r="242" spans="1:9" x14ac:dyDescent="0.25">
      <c r="A242"/>
      <c r="B242"/>
      <c r="C242"/>
      <c r="D242"/>
      <c r="E242"/>
      <c r="F242"/>
      <c r="G242"/>
      <c r="H242"/>
      <c r="I242"/>
    </row>
    <row r="243" spans="1:9" x14ac:dyDescent="0.25">
      <c r="A243"/>
      <c r="B243"/>
      <c r="C243"/>
      <c r="D243"/>
      <c r="E243"/>
      <c r="F243"/>
      <c r="G243"/>
      <c r="H243"/>
      <c r="I243"/>
    </row>
    <row r="244" spans="1:9" x14ac:dyDescent="0.25">
      <c r="A244"/>
      <c r="B244"/>
      <c r="C244"/>
      <c r="D244"/>
      <c r="E244"/>
      <c r="F244"/>
      <c r="G244"/>
      <c r="H244"/>
      <c r="I244"/>
    </row>
    <row r="245" spans="1:9" x14ac:dyDescent="0.25">
      <c r="A245"/>
      <c r="B245"/>
      <c r="C245"/>
      <c r="D245"/>
      <c r="E245"/>
      <c r="F245"/>
      <c r="G245"/>
      <c r="H245"/>
      <c r="I245"/>
    </row>
    <row r="246" spans="1:9" x14ac:dyDescent="0.25">
      <c r="A246"/>
      <c r="B246"/>
      <c r="C246"/>
      <c r="D246"/>
      <c r="E246"/>
      <c r="F246"/>
      <c r="G246"/>
      <c r="H246"/>
      <c r="I246"/>
    </row>
    <row r="247" spans="1:9" x14ac:dyDescent="0.25">
      <c r="A247"/>
      <c r="B247"/>
      <c r="C247"/>
      <c r="D247"/>
      <c r="E247"/>
      <c r="F247"/>
      <c r="G247"/>
      <c r="H247"/>
      <c r="I247"/>
    </row>
    <row r="248" spans="1:9" x14ac:dyDescent="0.25">
      <c r="A248"/>
      <c r="B248"/>
      <c r="C248"/>
      <c r="D248"/>
      <c r="E248"/>
      <c r="F248"/>
      <c r="G248"/>
      <c r="H248"/>
      <c r="I248"/>
    </row>
    <row r="249" spans="1:9" x14ac:dyDescent="0.25">
      <c r="A249"/>
      <c r="B249"/>
      <c r="C249"/>
      <c r="D249"/>
      <c r="E249"/>
      <c r="F249"/>
      <c r="G249"/>
      <c r="H249"/>
      <c r="I249"/>
    </row>
    <row r="250" spans="1:9" x14ac:dyDescent="0.25">
      <c r="A250"/>
      <c r="B250"/>
      <c r="C250"/>
      <c r="D250"/>
      <c r="E250"/>
      <c r="F250"/>
      <c r="G250"/>
      <c r="H250"/>
      <c r="I250"/>
    </row>
    <row r="251" spans="1:9" x14ac:dyDescent="0.25">
      <c r="A251"/>
      <c r="B251"/>
      <c r="C251"/>
      <c r="D251"/>
      <c r="E251"/>
      <c r="F251"/>
      <c r="G251"/>
      <c r="H251"/>
      <c r="I251"/>
    </row>
    <row r="252" spans="1:9" x14ac:dyDescent="0.25">
      <c r="A252"/>
      <c r="B252"/>
      <c r="C252"/>
      <c r="D252"/>
      <c r="E252"/>
      <c r="F252"/>
      <c r="G252"/>
      <c r="H252"/>
      <c r="I252"/>
    </row>
    <row r="253" spans="1:9" x14ac:dyDescent="0.25">
      <c r="A253"/>
      <c r="B253"/>
      <c r="C253"/>
      <c r="D253"/>
      <c r="E253"/>
      <c r="F253"/>
      <c r="G253"/>
      <c r="H253"/>
      <c r="I253"/>
    </row>
    <row r="254" spans="1:9" x14ac:dyDescent="0.25">
      <c r="A254"/>
      <c r="B254"/>
      <c r="C254"/>
      <c r="D254"/>
      <c r="E254"/>
      <c r="F254"/>
      <c r="G254"/>
      <c r="H254"/>
      <c r="I254"/>
    </row>
    <row r="255" spans="1:9" x14ac:dyDescent="0.25">
      <c r="A255"/>
      <c r="B255"/>
      <c r="C255"/>
      <c r="D255"/>
      <c r="E255"/>
      <c r="F255"/>
      <c r="G255"/>
      <c r="H255"/>
      <c r="I255"/>
    </row>
    <row r="256" spans="1:9" x14ac:dyDescent="0.25">
      <c r="A256"/>
      <c r="B256"/>
      <c r="C256"/>
      <c r="D256"/>
      <c r="E256"/>
      <c r="F256"/>
      <c r="G256"/>
      <c r="H256"/>
      <c r="I256"/>
    </row>
    <row r="257" spans="1:9" x14ac:dyDescent="0.25">
      <c r="A257"/>
      <c r="B257"/>
      <c r="C257"/>
      <c r="D257"/>
      <c r="E257"/>
      <c r="F257"/>
      <c r="G257"/>
      <c r="H257"/>
      <c r="I257"/>
    </row>
    <row r="258" spans="1:9" x14ac:dyDescent="0.25">
      <c r="A258"/>
      <c r="B258"/>
      <c r="C258"/>
      <c r="D258"/>
      <c r="E258"/>
      <c r="F258"/>
      <c r="G258"/>
      <c r="H258"/>
      <c r="I258"/>
    </row>
    <row r="259" spans="1:9" x14ac:dyDescent="0.25">
      <c r="A259"/>
      <c r="B259"/>
      <c r="C259"/>
      <c r="D259"/>
      <c r="E259"/>
      <c r="F259"/>
      <c r="G259"/>
      <c r="H259"/>
      <c r="I259"/>
    </row>
    <row r="260" spans="1:9" x14ac:dyDescent="0.25">
      <c r="A260"/>
      <c r="B260"/>
      <c r="C260"/>
      <c r="D260"/>
      <c r="E260"/>
      <c r="F260"/>
      <c r="G260"/>
      <c r="H260"/>
      <c r="I260"/>
    </row>
    <row r="261" spans="1:9" x14ac:dyDescent="0.25">
      <c r="A261"/>
      <c r="B261"/>
      <c r="C261"/>
      <c r="D261"/>
      <c r="E261"/>
      <c r="F261"/>
      <c r="G261"/>
      <c r="H261"/>
      <c r="I261"/>
    </row>
    <row r="262" spans="1:9" x14ac:dyDescent="0.25">
      <c r="A262"/>
      <c r="B262"/>
      <c r="C262"/>
      <c r="D262"/>
      <c r="E262"/>
      <c r="F262"/>
      <c r="G262"/>
      <c r="H262"/>
      <c r="I262"/>
    </row>
    <row r="263" spans="1:9" x14ac:dyDescent="0.25">
      <c r="A263"/>
      <c r="B263"/>
      <c r="C263"/>
      <c r="D263"/>
      <c r="E263"/>
      <c r="F263"/>
      <c r="G263"/>
      <c r="H263"/>
      <c r="I263"/>
    </row>
    <row r="264" spans="1:9" x14ac:dyDescent="0.25">
      <c r="A264"/>
      <c r="B264"/>
      <c r="C264"/>
      <c r="D264"/>
      <c r="E264"/>
      <c r="F264"/>
      <c r="G264"/>
      <c r="H264"/>
      <c r="I264"/>
    </row>
    <row r="265" spans="1:9" x14ac:dyDescent="0.25">
      <c r="A265"/>
      <c r="B265"/>
      <c r="C265"/>
      <c r="D265"/>
      <c r="E265"/>
      <c r="F265"/>
      <c r="G265"/>
      <c r="H265"/>
      <c r="I265"/>
    </row>
    <row r="266" spans="1:9" x14ac:dyDescent="0.25">
      <c r="A266"/>
      <c r="B266"/>
      <c r="C266"/>
      <c r="D266"/>
      <c r="E266"/>
      <c r="F266"/>
      <c r="G266"/>
      <c r="H266"/>
      <c r="I266"/>
    </row>
    <row r="267" spans="1:9" x14ac:dyDescent="0.25">
      <c r="A267"/>
      <c r="B267"/>
      <c r="C267"/>
      <c r="D267"/>
      <c r="E267"/>
      <c r="F267"/>
      <c r="G267"/>
      <c r="H267"/>
      <c r="I267"/>
    </row>
    <row r="268" spans="1:9" x14ac:dyDescent="0.25">
      <c r="A268"/>
      <c r="B268"/>
      <c r="C268"/>
      <c r="D268"/>
      <c r="E268"/>
      <c r="F268"/>
      <c r="G268"/>
      <c r="H268"/>
      <c r="I268"/>
    </row>
    <row r="269" spans="1:9" x14ac:dyDescent="0.25">
      <c r="A269"/>
      <c r="B269"/>
      <c r="C269"/>
      <c r="D269"/>
      <c r="E269"/>
      <c r="F269"/>
      <c r="G269"/>
      <c r="H269"/>
      <c r="I269"/>
    </row>
    <row r="270" spans="1:9" x14ac:dyDescent="0.25">
      <c r="A270"/>
      <c r="B270"/>
      <c r="C270"/>
      <c r="D270"/>
      <c r="E270"/>
      <c r="F270"/>
      <c r="G270"/>
      <c r="H270"/>
      <c r="I270"/>
    </row>
    <row r="271" spans="1:9" x14ac:dyDescent="0.25">
      <c r="A271"/>
      <c r="B271"/>
      <c r="C271"/>
      <c r="D271"/>
      <c r="E271"/>
      <c r="F271"/>
      <c r="G271"/>
      <c r="H271"/>
      <c r="I271"/>
    </row>
    <row r="272" spans="1:9" x14ac:dyDescent="0.25">
      <c r="A272"/>
      <c r="B272"/>
      <c r="C272"/>
      <c r="D272"/>
      <c r="E272"/>
      <c r="F272"/>
      <c r="G272"/>
      <c r="H272"/>
      <c r="I272"/>
    </row>
    <row r="273" spans="1:9" x14ac:dyDescent="0.25">
      <c r="A273"/>
      <c r="B273"/>
      <c r="C273"/>
      <c r="D273"/>
      <c r="E273"/>
      <c r="F273"/>
      <c r="G273"/>
      <c r="H273"/>
      <c r="I273"/>
    </row>
    <row r="274" spans="1:9" x14ac:dyDescent="0.25">
      <c r="A274"/>
      <c r="B274"/>
      <c r="C274"/>
      <c r="D274"/>
      <c r="E274"/>
      <c r="F274"/>
      <c r="G274"/>
      <c r="H274"/>
      <c r="I274"/>
    </row>
    <row r="275" spans="1:9" x14ac:dyDescent="0.25">
      <c r="A275"/>
      <c r="B275"/>
      <c r="C275"/>
      <c r="D275"/>
      <c r="E275"/>
      <c r="F275"/>
      <c r="G275"/>
      <c r="H275"/>
      <c r="I275"/>
    </row>
    <row r="276" spans="1:9" x14ac:dyDescent="0.25">
      <c r="A276"/>
      <c r="B276"/>
      <c r="C276"/>
      <c r="D276"/>
      <c r="E276"/>
      <c r="F276"/>
      <c r="G276"/>
      <c r="H276"/>
      <c r="I276"/>
    </row>
    <row r="277" spans="1:9" x14ac:dyDescent="0.25">
      <c r="A277"/>
      <c r="B277"/>
      <c r="C277"/>
      <c r="D277"/>
      <c r="E277"/>
      <c r="F277"/>
      <c r="G277"/>
      <c r="H277"/>
      <c r="I277"/>
    </row>
    <row r="278" spans="1:9" x14ac:dyDescent="0.25">
      <c r="A278"/>
      <c r="B278"/>
      <c r="C278"/>
      <c r="D278"/>
      <c r="E278"/>
      <c r="F278"/>
      <c r="G278"/>
      <c r="H278"/>
      <c r="I278"/>
    </row>
    <row r="279" spans="1:9" x14ac:dyDescent="0.25">
      <c r="A279"/>
      <c r="B279"/>
      <c r="C279"/>
      <c r="D279"/>
      <c r="E279"/>
      <c r="F279"/>
      <c r="G279"/>
      <c r="H279"/>
      <c r="I279"/>
    </row>
    <row r="280" spans="1:9" x14ac:dyDescent="0.25">
      <c r="A280"/>
      <c r="B280"/>
      <c r="C280"/>
      <c r="D280"/>
      <c r="E280"/>
      <c r="F280"/>
      <c r="G280"/>
      <c r="H280"/>
      <c r="I280"/>
    </row>
    <row r="281" spans="1:9" x14ac:dyDescent="0.25">
      <c r="A281"/>
      <c r="B281"/>
      <c r="C281"/>
      <c r="D281"/>
      <c r="E281"/>
      <c r="F281"/>
      <c r="G281"/>
      <c r="H281"/>
      <c r="I281"/>
    </row>
    <row r="282" spans="1:9" x14ac:dyDescent="0.25">
      <c r="A282"/>
      <c r="B282"/>
      <c r="C282"/>
      <c r="D282"/>
      <c r="E282"/>
      <c r="F282"/>
      <c r="G282"/>
      <c r="H282"/>
      <c r="I282"/>
    </row>
    <row r="283" spans="1:9" x14ac:dyDescent="0.25">
      <c r="A283"/>
      <c r="B283"/>
      <c r="C283"/>
      <c r="D283"/>
      <c r="E283"/>
      <c r="F283"/>
      <c r="G283"/>
      <c r="H283"/>
      <c r="I283"/>
    </row>
    <row r="284" spans="1:9" x14ac:dyDescent="0.25">
      <c r="A284"/>
      <c r="B284"/>
      <c r="C284"/>
      <c r="D284"/>
      <c r="E284"/>
      <c r="F284"/>
      <c r="G284"/>
      <c r="H284"/>
      <c r="I284"/>
    </row>
    <row r="285" spans="1:9" x14ac:dyDescent="0.25">
      <c r="A285"/>
      <c r="B285"/>
      <c r="C285"/>
      <c r="D285"/>
      <c r="E285"/>
      <c r="F285"/>
      <c r="G285"/>
      <c r="H285"/>
      <c r="I285"/>
    </row>
    <row r="286" spans="1:9" x14ac:dyDescent="0.25">
      <c r="A286"/>
      <c r="B286"/>
      <c r="C286"/>
      <c r="D286"/>
      <c r="E286"/>
      <c r="F286"/>
      <c r="G286"/>
      <c r="H286"/>
      <c r="I286"/>
    </row>
    <row r="287" spans="1:9" x14ac:dyDescent="0.25">
      <c r="A287"/>
      <c r="B287"/>
      <c r="C287"/>
      <c r="D287"/>
      <c r="E287"/>
      <c r="F287"/>
      <c r="G287"/>
      <c r="H287"/>
      <c r="I287"/>
    </row>
    <row r="288" spans="1:9" x14ac:dyDescent="0.25">
      <c r="A288"/>
      <c r="B288"/>
      <c r="C288"/>
      <c r="D288"/>
      <c r="E288"/>
      <c r="F288"/>
      <c r="G288"/>
      <c r="H288"/>
      <c r="I288"/>
    </row>
    <row r="289" spans="1:9" x14ac:dyDescent="0.25">
      <c r="A289"/>
      <c r="B289"/>
      <c r="C289"/>
      <c r="D289"/>
      <c r="E289"/>
      <c r="F289"/>
      <c r="G289"/>
      <c r="H289"/>
      <c r="I289"/>
    </row>
    <row r="290" spans="1:9" x14ac:dyDescent="0.25">
      <c r="A290"/>
      <c r="B290"/>
      <c r="C290"/>
      <c r="D290"/>
      <c r="E290"/>
      <c r="F290"/>
      <c r="G290"/>
      <c r="H290"/>
      <c r="I290"/>
    </row>
    <row r="291" spans="1:9" x14ac:dyDescent="0.25">
      <c r="A291"/>
      <c r="B291"/>
      <c r="C291"/>
      <c r="D291"/>
      <c r="E291"/>
      <c r="F291"/>
      <c r="G291"/>
      <c r="H291"/>
      <c r="I291"/>
    </row>
    <row r="292" spans="1:9" x14ac:dyDescent="0.25">
      <c r="A292"/>
      <c r="B292"/>
      <c r="C292"/>
      <c r="D292"/>
      <c r="E292"/>
      <c r="F292"/>
      <c r="G292"/>
      <c r="H292"/>
      <c r="I292"/>
    </row>
    <row r="293" spans="1:9" x14ac:dyDescent="0.25">
      <c r="A293"/>
      <c r="B293"/>
      <c r="C293"/>
      <c r="D293"/>
      <c r="E293"/>
      <c r="F293"/>
      <c r="G293"/>
      <c r="H293"/>
      <c r="I293"/>
    </row>
    <row r="294" spans="1:9" x14ac:dyDescent="0.25">
      <c r="A294"/>
      <c r="B294"/>
      <c r="C294"/>
      <c r="D294"/>
      <c r="E294"/>
      <c r="F294"/>
      <c r="G294"/>
      <c r="H294"/>
      <c r="I294"/>
    </row>
    <row r="295" spans="1:9" x14ac:dyDescent="0.25">
      <c r="A295"/>
      <c r="B295"/>
      <c r="C295"/>
      <c r="D295"/>
      <c r="E295"/>
      <c r="F295"/>
      <c r="G295"/>
      <c r="H295"/>
      <c r="I295"/>
    </row>
    <row r="296" spans="1:9" x14ac:dyDescent="0.25">
      <c r="A296"/>
      <c r="B296"/>
      <c r="C296"/>
      <c r="D296"/>
      <c r="E296"/>
      <c r="F296"/>
      <c r="G296"/>
      <c r="H296"/>
      <c r="I296"/>
    </row>
    <row r="297" spans="1:9" x14ac:dyDescent="0.25">
      <c r="A297"/>
      <c r="B297"/>
      <c r="C297"/>
      <c r="D297"/>
      <c r="E297"/>
      <c r="F297"/>
      <c r="G297"/>
      <c r="H297"/>
      <c r="I297"/>
    </row>
    <row r="298" spans="1:9" x14ac:dyDescent="0.25">
      <c r="A298"/>
      <c r="B298"/>
      <c r="C298"/>
      <c r="D298"/>
      <c r="E298"/>
      <c r="F298"/>
      <c r="G298"/>
      <c r="H298"/>
      <c r="I298"/>
    </row>
    <row r="299" spans="1:9" x14ac:dyDescent="0.25">
      <c r="A299"/>
      <c r="B299"/>
      <c r="C299"/>
      <c r="D299"/>
      <c r="E299"/>
      <c r="F299"/>
      <c r="G299"/>
      <c r="H299"/>
      <c r="I299"/>
    </row>
    <row r="300" spans="1:9" x14ac:dyDescent="0.25">
      <c r="A300"/>
      <c r="B300"/>
      <c r="C300"/>
      <c r="D300"/>
      <c r="E300"/>
      <c r="F300"/>
      <c r="G300"/>
      <c r="H300"/>
      <c r="I300"/>
    </row>
    <row r="301" spans="1:9" x14ac:dyDescent="0.25">
      <c r="A301"/>
      <c r="B301"/>
      <c r="C301"/>
      <c r="D301"/>
      <c r="E301"/>
      <c r="F301"/>
      <c r="G301"/>
      <c r="H301"/>
      <c r="I301"/>
    </row>
    <row r="302" spans="1:9" x14ac:dyDescent="0.25">
      <c r="A302"/>
      <c r="B302"/>
      <c r="C302"/>
      <c r="D302"/>
      <c r="E302"/>
      <c r="F302"/>
      <c r="G302"/>
      <c r="H302"/>
      <c r="I302"/>
    </row>
    <row r="303" spans="1:9" x14ac:dyDescent="0.25">
      <c r="A303"/>
      <c r="B303"/>
      <c r="C303"/>
      <c r="D303"/>
      <c r="E303"/>
      <c r="F303"/>
      <c r="G303"/>
      <c r="H303"/>
      <c r="I303"/>
    </row>
    <row r="304" spans="1:9" x14ac:dyDescent="0.25">
      <c r="A304"/>
      <c r="B304"/>
      <c r="C304"/>
      <c r="D304"/>
      <c r="E304"/>
      <c r="F304"/>
      <c r="G304"/>
      <c r="H304"/>
      <c r="I304"/>
    </row>
    <row r="305" spans="1:9" x14ac:dyDescent="0.25">
      <c r="A305"/>
      <c r="B305"/>
      <c r="C305"/>
      <c r="D305"/>
      <c r="E305"/>
      <c r="F305"/>
      <c r="G305"/>
      <c r="H305"/>
      <c r="I305"/>
    </row>
    <row r="306" spans="1:9" x14ac:dyDescent="0.25">
      <c r="A306"/>
      <c r="B306"/>
      <c r="C306"/>
      <c r="D306"/>
      <c r="E306"/>
      <c r="F306"/>
      <c r="G306"/>
      <c r="H306"/>
      <c r="I306"/>
    </row>
    <row r="307" spans="1:9" x14ac:dyDescent="0.25">
      <c r="A307"/>
      <c r="B307"/>
      <c r="C307"/>
      <c r="D307"/>
      <c r="E307"/>
      <c r="F307"/>
      <c r="G307"/>
      <c r="H307"/>
      <c r="I307"/>
    </row>
    <row r="308" spans="1:9" x14ac:dyDescent="0.25">
      <c r="A308"/>
      <c r="B308"/>
      <c r="C308"/>
      <c r="D308"/>
      <c r="E308"/>
      <c r="F308"/>
      <c r="G308"/>
      <c r="H308"/>
      <c r="I308"/>
    </row>
    <row r="309" spans="1:9" x14ac:dyDescent="0.25">
      <c r="A309"/>
      <c r="B309"/>
      <c r="C309"/>
      <c r="D309"/>
      <c r="E309"/>
      <c r="F309"/>
      <c r="G309"/>
      <c r="H309"/>
      <c r="I309"/>
    </row>
    <row r="310" spans="1:9" x14ac:dyDescent="0.25">
      <c r="A310"/>
      <c r="B310"/>
      <c r="C310"/>
      <c r="D310"/>
      <c r="E310"/>
      <c r="F310"/>
      <c r="G310"/>
      <c r="H310"/>
      <c r="I310"/>
    </row>
    <row r="311" spans="1:9" x14ac:dyDescent="0.25">
      <c r="A311"/>
      <c r="B311"/>
      <c r="C311"/>
      <c r="D311"/>
      <c r="E311"/>
      <c r="F311"/>
      <c r="G311"/>
      <c r="H311"/>
      <c r="I311"/>
    </row>
    <row r="312" spans="1:9" x14ac:dyDescent="0.25">
      <c r="A312"/>
      <c r="B312"/>
      <c r="C312"/>
      <c r="D312"/>
      <c r="E312"/>
      <c r="F312"/>
      <c r="G312"/>
      <c r="H312"/>
      <c r="I312"/>
    </row>
    <row r="313" spans="1:9" x14ac:dyDescent="0.25">
      <c r="A313"/>
      <c r="B313"/>
      <c r="C313"/>
      <c r="D313"/>
      <c r="E313"/>
      <c r="F313"/>
      <c r="G313"/>
      <c r="H313"/>
      <c r="I313"/>
    </row>
    <row r="314" spans="1:9" x14ac:dyDescent="0.25">
      <c r="A314"/>
      <c r="B314"/>
      <c r="C314"/>
      <c r="D314"/>
      <c r="E314"/>
      <c r="F314"/>
      <c r="G314"/>
      <c r="H314"/>
      <c r="I314"/>
    </row>
    <row r="315" spans="1:9" x14ac:dyDescent="0.25">
      <c r="A315"/>
      <c r="B315"/>
      <c r="C315"/>
      <c r="D315"/>
      <c r="E315"/>
      <c r="F315"/>
      <c r="G315"/>
      <c r="H315"/>
      <c r="I315"/>
    </row>
    <row r="316" spans="1:9" x14ac:dyDescent="0.25">
      <c r="A316"/>
      <c r="B316"/>
      <c r="C316"/>
      <c r="D316"/>
      <c r="E316"/>
      <c r="F316"/>
      <c r="G316"/>
      <c r="H316"/>
      <c r="I316"/>
    </row>
    <row r="317" spans="1:9" x14ac:dyDescent="0.25">
      <c r="A317"/>
      <c r="B317"/>
      <c r="C317"/>
      <c r="D317"/>
      <c r="E317"/>
      <c r="F317"/>
      <c r="G317"/>
      <c r="H317"/>
      <c r="I317"/>
    </row>
    <row r="318" spans="1:9" x14ac:dyDescent="0.25">
      <c r="A318"/>
      <c r="B318"/>
      <c r="C318"/>
      <c r="D318"/>
      <c r="E318"/>
      <c r="F318"/>
      <c r="G318"/>
      <c r="H318"/>
      <c r="I318"/>
    </row>
    <row r="319" spans="1:9" x14ac:dyDescent="0.25">
      <c r="A319"/>
      <c r="B319"/>
      <c r="C319"/>
      <c r="D319"/>
      <c r="E319"/>
      <c r="F319"/>
      <c r="G319"/>
      <c r="H319"/>
      <c r="I319"/>
    </row>
    <row r="320" spans="1:9" x14ac:dyDescent="0.25">
      <c r="A320"/>
      <c r="B320"/>
      <c r="C320"/>
      <c r="D320"/>
      <c r="E320"/>
      <c r="F320"/>
      <c r="G320"/>
      <c r="H320"/>
      <c r="I320"/>
    </row>
    <row r="321" spans="1:9" x14ac:dyDescent="0.25">
      <c r="A321"/>
      <c r="B321"/>
      <c r="C321"/>
      <c r="D321"/>
      <c r="E321"/>
      <c r="F321"/>
      <c r="G321"/>
      <c r="H321"/>
      <c r="I321"/>
    </row>
    <row r="322" spans="1:9" x14ac:dyDescent="0.25">
      <c r="A322"/>
      <c r="B322"/>
      <c r="C322"/>
      <c r="D322"/>
      <c r="E322"/>
      <c r="F322"/>
      <c r="G322"/>
      <c r="H322"/>
      <c r="I322"/>
    </row>
    <row r="323" spans="1:9" x14ac:dyDescent="0.25">
      <c r="A323"/>
      <c r="B323"/>
      <c r="C323"/>
      <c r="D323"/>
      <c r="E323"/>
      <c r="F323"/>
      <c r="G323"/>
      <c r="H323"/>
      <c r="I323"/>
    </row>
    <row r="324" spans="1:9" x14ac:dyDescent="0.25">
      <c r="A324"/>
      <c r="B324"/>
      <c r="C324"/>
      <c r="D324"/>
      <c r="E324"/>
      <c r="F324"/>
      <c r="G324"/>
      <c r="H324"/>
      <c r="I324"/>
    </row>
    <row r="325" spans="1:9" x14ac:dyDescent="0.25">
      <c r="A325"/>
      <c r="B325"/>
      <c r="C325"/>
      <c r="D325"/>
      <c r="E325"/>
      <c r="F325"/>
      <c r="G325"/>
      <c r="H325"/>
      <c r="I325"/>
    </row>
    <row r="326" spans="1:9" x14ac:dyDescent="0.25">
      <c r="A326"/>
      <c r="B326"/>
      <c r="C326"/>
      <c r="D326"/>
      <c r="E326"/>
      <c r="F326"/>
      <c r="G326"/>
      <c r="H326"/>
      <c r="I326"/>
    </row>
    <row r="327" spans="1:9" x14ac:dyDescent="0.25">
      <c r="A327"/>
      <c r="B327"/>
      <c r="C327"/>
      <c r="D327"/>
      <c r="E327"/>
      <c r="F327"/>
      <c r="G327"/>
      <c r="H327"/>
      <c r="I327"/>
    </row>
    <row r="328" spans="1:9" x14ac:dyDescent="0.25">
      <c r="A328"/>
      <c r="B328"/>
      <c r="C328"/>
      <c r="D328"/>
      <c r="E328"/>
      <c r="F328"/>
      <c r="G328"/>
      <c r="H328"/>
      <c r="I328"/>
    </row>
    <row r="329" spans="1:9" x14ac:dyDescent="0.25">
      <c r="A329"/>
      <c r="B329"/>
      <c r="C329"/>
      <c r="D329"/>
      <c r="E329"/>
      <c r="F329"/>
      <c r="G329"/>
      <c r="H329"/>
      <c r="I329"/>
    </row>
    <row r="330" spans="1:9" x14ac:dyDescent="0.25">
      <c r="A330"/>
      <c r="B330"/>
      <c r="C330"/>
      <c r="D330"/>
      <c r="E330"/>
      <c r="F330"/>
      <c r="G330"/>
      <c r="H330"/>
      <c r="I330"/>
    </row>
    <row r="331" spans="1:9" x14ac:dyDescent="0.25">
      <c r="A331"/>
      <c r="B331"/>
      <c r="C331"/>
      <c r="D331"/>
      <c r="E331"/>
      <c r="F331"/>
      <c r="G331"/>
      <c r="H331"/>
      <c r="I331"/>
    </row>
    <row r="332" spans="1:9" x14ac:dyDescent="0.25">
      <c r="A332"/>
      <c r="B332"/>
      <c r="C332"/>
      <c r="D332"/>
      <c r="E332"/>
      <c r="F332"/>
      <c r="G332"/>
      <c r="H332"/>
      <c r="I332"/>
    </row>
    <row r="333" spans="1:9" x14ac:dyDescent="0.25">
      <c r="A333"/>
      <c r="B333"/>
      <c r="C333"/>
      <c r="D333"/>
      <c r="E333"/>
      <c r="F333"/>
      <c r="G333"/>
      <c r="H333"/>
      <c r="I333"/>
    </row>
    <row r="334" spans="1:9" x14ac:dyDescent="0.25">
      <c r="A334"/>
      <c r="B334"/>
      <c r="C334"/>
      <c r="D334"/>
      <c r="E334"/>
      <c r="F334"/>
      <c r="G334"/>
      <c r="H334"/>
      <c r="I334"/>
    </row>
    <row r="335" spans="1:9" x14ac:dyDescent="0.25">
      <c r="A335"/>
      <c r="B335"/>
      <c r="C335"/>
      <c r="D335"/>
      <c r="E335"/>
      <c r="F335"/>
      <c r="G335"/>
      <c r="H335"/>
      <c r="I335"/>
    </row>
    <row r="336" spans="1:9" x14ac:dyDescent="0.25">
      <c r="A336"/>
      <c r="B336"/>
      <c r="C336"/>
      <c r="D336"/>
      <c r="E336"/>
      <c r="F336"/>
      <c r="G336"/>
      <c r="H336"/>
      <c r="I336"/>
    </row>
    <row r="337" spans="1:9" x14ac:dyDescent="0.25">
      <c r="A337"/>
      <c r="B337"/>
      <c r="C337"/>
      <c r="D337"/>
      <c r="E337"/>
      <c r="F337"/>
      <c r="G337"/>
      <c r="H337"/>
      <c r="I337"/>
    </row>
    <row r="338" spans="1:9" x14ac:dyDescent="0.25">
      <c r="A338"/>
      <c r="B338"/>
      <c r="C338"/>
      <c r="D338"/>
      <c r="E338"/>
      <c r="F338"/>
      <c r="G338"/>
      <c r="H338"/>
      <c r="I338"/>
    </row>
    <row r="339" spans="1:9" x14ac:dyDescent="0.25">
      <c r="A339"/>
      <c r="B339"/>
      <c r="C339"/>
      <c r="D339"/>
      <c r="E339"/>
      <c r="F339"/>
      <c r="G339"/>
      <c r="H339"/>
      <c r="I339"/>
    </row>
    <row r="340" spans="1:9" x14ac:dyDescent="0.25">
      <c r="A340"/>
      <c r="B340"/>
      <c r="C340"/>
      <c r="D340"/>
      <c r="E340"/>
      <c r="F340"/>
      <c r="G340"/>
      <c r="H340"/>
      <c r="I340"/>
    </row>
    <row r="341" spans="1:9" x14ac:dyDescent="0.25">
      <c r="A341"/>
      <c r="B341"/>
      <c r="C341"/>
      <c r="D341"/>
      <c r="E341"/>
      <c r="F341"/>
      <c r="G341"/>
      <c r="H341"/>
      <c r="I341"/>
    </row>
    <row r="342" spans="1:9" x14ac:dyDescent="0.25">
      <c r="A342"/>
      <c r="B342"/>
      <c r="C342"/>
      <c r="D342"/>
      <c r="E342"/>
      <c r="F342"/>
      <c r="G342"/>
      <c r="H342"/>
      <c r="I342"/>
    </row>
    <row r="343" spans="1:9" x14ac:dyDescent="0.25">
      <c r="A343"/>
      <c r="B343"/>
      <c r="C343"/>
      <c r="D343"/>
      <c r="E343"/>
      <c r="F343"/>
      <c r="G343"/>
      <c r="H343"/>
      <c r="I343"/>
    </row>
    <row r="344" spans="1:9" x14ac:dyDescent="0.25">
      <c r="A344"/>
      <c r="B344"/>
      <c r="C344"/>
      <c r="D344"/>
      <c r="E344"/>
      <c r="F344"/>
      <c r="G344"/>
      <c r="H344"/>
      <c r="I344"/>
    </row>
    <row r="345" spans="1:9" x14ac:dyDescent="0.25">
      <c r="A345"/>
      <c r="B345"/>
      <c r="C345"/>
      <c r="D345"/>
      <c r="E345"/>
      <c r="F345"/>
      <c r="G345"/>
      <c r="H345"/>
      <c r="I345"/>
    </row>
    <row r="346" spans="1:9" x14ac:dyDescent="0.25">
      <c r="A346"/>
      <c r="B346"/>
      <c r="C346"/>
      <c r="D346"/>
      <c r="E346"/>
      <c r="F346"/>
      <c r="G346"/>
      <c r="H346"/>
      <c r="I346"/>
    </row>
    <row r="347" spans="1:9" x14ac:dyDescent="0.25">
      <c r="A347"/>
      <c r="B347"/>
      <c r="C347"/>
      <c r="D347"/>
      <c r="E347"/>
      <c r="F347"/>
      <c r="G347"/>
      <c r="H347"/>
      <c r="I347"/>
    </row>
    <row r="348" spans="1:9" x14ac:dyDescent="0.25">
      <c r="A348"/>
      <c r="B348"/>
      <c r="C348"/>
      <c r="D348"/>
      <c r="E348"/>
      <c r="F348"/>
      <c r="G348"/>
      <c r="H348"/>
      <c r="I348"/>
    </row>
    <row r="349" spans="1:9" x14ac:dyDescent="0.25">
      <c r="A349"/>
      <c r="B349"/>
      <c r="C349"/>
      <c r="D349"/>
      <c r="E349"/>
      <c r="F349"/>
      <c r="G349"/>
      <c r="H349"/>
      <c r="I349"/>
    </row>
    <row r="350" spans="1:9" x14ac:dyDescent="0.25">
      <c r="A350"/>
      <c r="B350"/>
      <c r="C350"/>
      <c r="D350"/>
      <c r="E350"/>
      <c r="F350"/>
      <c r="G350"/>
      <c r="H350"/>
      <c r="I350"/>
    </row>
    <row r="351" spans="1:9" x14ac:dyDescent="0.25">
      <c r="A351"/>
      <c r="B351"/>
      <c r="C351"/>
      <c r="D351"/>
      <c r="E351"/>
      <c r="F351"/>
      <c r="G351"/>
      <c r="H351"/>
      <c r="I351"/>
    </row>
    <row r="352" spans="1:9" x14ac:dyDescent="0.25">
      <c r="A352"/>
      <c r="B352"/>
      <c r="C352"/>
      <c r="D352"/>
      <c r="E352"/>
      <c r="F352"/>
      <c r="G352"/>
      <c r="H352"/>
      <c r="I352"/>
    </row>
    <row r="353" spans="1:9" x14ac:dyDescent="0.25">
      <c r="A353"/>
      <c r="B353"/>
      <c r="C353"/>
      <c r="D353"/>
      <c r="E353"/>
      <c r="F353"/>
      <c r="G353"/>
      <c r="H353"/>
      <c r="I353"/>
    </row>
    <row r="354" spans="1:9" x14ac:dyDescent="0.25">
      <c r="A354"/>
      <c r="B354"/>
      <c r="C354"/>
      <c r="D354"/>
      <c r="E354"/>
      <c r="F354"/>
      <c r="G354"/>
      <c r="H354"/>
      <c r="I354"/>
    </row>
    <row r="355" spans="1:9" x14ac:dyDescent="0.25">
      <c r="A355"/>
      <c r="B355"/>
      <c r="C355"/>
      <c r="D355"/>
      <c r="E355"/>
      <c r="F355"/>
      <c r="G355"/>
      <c r="H355"/>
      <c r="I355"/>
    </row>
    <row r="356" spans="1:9" x14ac:dyDescent="0.25">
      <c r="A356"/>
      <c r="B356"/>
      <c r="C356"/>
      <c r="D356"/>
      <c r="E356"/>
      <c r="F356"/>
      <c r="G356"/>
      <c r="H356"/>
      <c r="I356"/>
    </row>
    <row r="357" spans="1:9" x14ac:dyDescent="0.25">
      <c r="A357"/>
      <c r="B357"/>
      <c r="C357"/>
      <c r="D357"/>
      <c r="E357"/>
      <c r="F357"/>
      <c r="G357"/>
      <c r="H357"/>
      <c r="I357"/>
    </row>
    <row r="358" spans="1:9" x14ac:dyDescent="0.25">
      <c r="A358"/>
      <c r="B358"/>
      <c r="C358"/>
      <c r="D358"/>
      <c r="E358"/>
      <c r="F358"/>
      <c r="G358"/>
      <c r="H358"/>
      <c r="I358"/>
    </row>
    <row r="359" spans="1:9" x14ac:dyDescent="0.25">
      <c r="A359"/>
      <c r="B359"/>
      <c r="C359"/>
      <c r="D359"/>
      <c r="E359"/>
      <c r="F359"/>
      <c r="G359"/>
      <c r="H359"/>
      <c r="I359"/>
    </row>
    <row r="360" spans="1:9" x14ac:dyDescent="0.25">
      <c r="A360"/>
      <c r="B360"/>
      <c r="C360"/>
      <c r="D360"/>
      <c r="E360"/>
      <c r="F360"/>
      <c r="G360"/>
      <c r="H360"/>
      <c r="I360"/>
    </row>
    <row r="361" spans="1:9" x14ac:dyDescent="0.25">
      <c r="A361"/>
      <c r="B361"/>
      <c r="C361"/>
      <c r="D361"/>
      <c r="E361"/>
      <c r="F361"/>
      <c r="G361"/>
      <c r="H361"/>
      <c r="I361"/>
    </row>
    <row r="362" spans="1:9" x14ac:dyDescent="0.25">
      <c r="A362"/>
      <c r="B362"/>
      <c r="C362"/>
      <c r="D362"/>
      <c r="E362"/>
      <c r="F362"/>
      <c r="G362"/>
      <c r="H362"/>
      <c r="I362"/>
    </row>
    <row r="363" spans="1:9" x14ac:dyDescent="0.25">
      <c r="A363"/>
      <c r="B363"/>
      <c r="C363"/>
      <c r="D363"/>
      <c r="E363"/>
      <c r="F363"/>
      <c r="G363"/>
      <c r="H363"/>
      <c r="I363"/>
    </row>
    <row r="364" spans="1:9" x14ac:dyDescent="0.25">
      <c r="A364"/>
      <c r="B364"/>
      <c r="C364"/>
      <c r="D364"/>
      <c r="E364"/>
      <c r="F364"/>
      <c r="G364"/>
      <c r="H364"/>
      <c r="I364"/>
    </row>
    <row r="365" spans="1:9" x14ac:dyDescent="0.25">
      <c r="A365"/>
      <c r="B365"/>
      <c r="C365"/>
      <c r="D365"/>
      <c r="E365"/>
      <c r="F365"/>
      <c r="G365"/>
      <c r="H365"/>
      <c r="I365"/>
    </row>
    <row r="366" spans="1:9" x14ac:dyDescent="0.25">
      <c r="A366"/>
      <c r="B366"/>
      <c r="C366"/>
      <c r="D366"/>
      <c r="E366"/>
      <c r="F366"/>
      <c r="G366"/>
      <c r="H366"/>
      <c r="I366"/>
    </row>
    <row r="367" spans="1:9" x14ac:dyDescent="0.25">
      <c r="A367"/>
      <c r="B367"/>
      <c r="C367"/>
      <c r="D367"/>
      <c r="E367"/>
      <c r="F367"/>
      <c r="G367"/>
      <c r="H367"/>
      <c r="I367"/>
    </row>
    <row r="368" spans="1:9" x14ac:dyDescent="0.25">
      <c r="A368"/>
      <c r="B368"/>
      <c r="C368"/>
      <c r="D368"/>
      <c r="E368"/>
      <c r="F368"/>
      <c r="G368"/>
      <c r="H368"/>
      <c r="I368"/>
    </row>
    <row r="369" spans="1:9" x14ac:dyDescent="0.25">
      <c r="A369"/>
      <c r="B369"/>
      <c r="C369"/>
      <c r="D369"/>
      <c r="E369"/>
      <c r="F369"/>
      <c r="G369"/>
      <c r="H369"/>
      <c r="I369"/>
    </row>
    <row r="370" spans="1:9" x14ac:dyDescent="0.25">
      <c r="A370"/>
      <c r="B370"/>
      <c r="C370"/>
      <c r="D370"/>
      <c r="E370"/>
      <c r="F370"/>
      <c r="G370"/>
      <c r="H370"/>
      <c r="I370"/>
    </row>
    <row r="371" spans="1:9" x14ac:dyDescent="0.25">
      <c r="A371"/>
      <c r="B371"/>
      <c r="C371"/>
      <c r="D371"/>
      <c r="E371"/>
      <c r="F371"/>
      <c r="G371"/>
      <c r="H371"/>
      <c r="I371"/>
    </row>
    <row r="372" spans="1:9" x14ac:dyDescent="0.25">
      <c r="A372"/>
      <c r="B372"/>
      <c r="C372"/>
      <c r="D372"/>
      <c r="E372"/>
      <c r="F372"/>
      <c r="G372"/>
      <c r="H372"/>
      <c r="I372"/>
    </row>
    <row r="373" spans="1:9" x14ac:dyDescent="0.25">
      <c r="A373"/>
      <c r="B373"/>
      <c r="C373"/>
      <c r="D373"/>
      <c r="E373"/>
      <c r="F373"/>
      <c r="G373"/>
      <c r="H373"/>
      <c r="I373"/>
    </row>
    <row r="374" spans="1:9" x14ac:dyDescent="0.25">
      <c r="A374"/>
      <c r="B374"/>
      <c r="C374"/>
      <c r="D374"/>
      <c r="E374"/>
      <c r="F374"/>
      <c r="G374"/>
      <c r="H374"/>
      <c r="I374"/>
    </row>
    <row r="375" spans="1:9" x14ac:dyDescent="0.25">
      <c r="A375"/>
      <c r="B375"/>
      <c r="C375"/>
      <c r="D375"/>
      <c r="E375"/>
      <c r="F375"/>
      <c r="G375"/>
      <c r="H375"/>
      <c r="I375"/>
    </row>
    <row r="376" spans="1:9" x14ac:dyDescent="0.25">
      <c r="A376"/>
      <c r="B376"/>
      <c r="C376"/>
      <c r="D376"/>
      <c r="E376"/>
      <c r="F376"/>
      <c r="G376"/>
      <c r="H376"/>
      <c r="I376"/>
    </row>
    <row r="377" spans="1:9" x14ac:dyDescent="0.25">
      <c r="A377"/>
      <c r="B377"/>
      <c r="C377"/>
      <c r="D377"/>
      <c r="E377"/>
      <c r="F377"/>
      <c r="G377"/>
      <c r="H377"/>
      <c r="I377"/>
    </row>
    <row r="378" spans="1:9" x14ac:dyDescent="0.25">
      <c r="A378"/>
      <c r="B378"/>
      <c r="C378"/>
      <c r="D378"/>
      <c r="E378"/>
      <c r="F378"/>
      <c r="G378"/>
      <c r="H378"/>
      <c r="I378"/>
    </row>
    <row r="379" spans="1:9" x14ac:dyDescent="0.25">
      <c r="A379"/>
      <c r="B379"/>
      <c r="C379"/>
      <c r="D379"/>
      <c r="E379"/>
      <c r="F379"/>
      <c r="G379"/>
      <c r="H379"/>
      <c r="I379"/>
    </row>
    <row r="380" spans="1:9" x14ac:dyDescent="0.25">
      <c r="A380"/>
      <c r="B380"/>
      <c r="C380"/>
      <c r="D380"/>
      <c r="E380"/>
      <c r="F380"/>
      <c r="G380"/>
      <c r="H380"/>
      <c r="I380"/>
    </row>
    <row r="381" spans="1:9" x14ac:dyDescent="0.25">
      <c r="A381"/>
      <c r="B381"/>
      <c r="C381"/>
      <c r="D381"/>
      <c r="E381"/>
      <c r="F381"/>
      <c r="G381"/>
      <c r="H381"/>
      <c r="I381"/>
    </row>
    <row r="382" spans="1:9" x14ac:dyDescent="0.25">
      <c r="A382"/>
      <c r="B382"/>
      <c r="C382"/>
      <c r="D382"/>
      <c r="E382"/>
      <c r="F382"/>
      <c r="G382"/>
      <c r="H382"/>
      <c r="I382"/>
    </row>
    <row r="383" spans="1:9" x14ac:dyDescent="0.25">
      <c r="A383"/>
      <c r="B383"/>
      <c r="C383"/>
      <c r="D383"/>
      <c r="E383"/>
      <c r="F383"/>
      <c r="G383"/>
      <c r="H383"/>
      <c r="I383"/>
    </row>
    <row r="384" spans="1:9" x14ac:dyDescent="0.25">
      <c r="A384"/>
      <c r="B384"/>
      <c r="C384"/>
      <c r="D384"/>
      <c r="E384"/>
      <c r="F384"/>
      <c r="G384"/>
      <c r="H384"/>
      <c r="I384"/>
    </row>
    <row r="385" spans="1:9" x14ac:dyDescent="0.25">
      <c r="A385"/>
      <c r="B385"/>
      <c r="C385"/>
      <c r="D385"/>
      <c r="E385"/>
      <c r="F385"/>
      <c r="G385"/>
      <c r="H385"/>
      <c r="I385"/>
    </row>
    <row r="386" spans="1:9" x14ac:dyDescent="0.25">
      <c r="A386"/>
      <c r="B386"/>
      <c r="C386"/>
      <c r="D386"/>
      <c r="E386"/>
      <c r="F386"/>
      <c r="G386"/>
      <c r="H386"/>
      <c r="I386"/>
    </row>
    <row r="387" spans="1:9" x14ac:dyDescent="0.25">
      <c r="A387"/>
      <c r="B387"/>
      <c r="C387"/>
      <c r="D387"/>
      <c r="E387"/>
      <c r="F387"/>
      <c r="G387"/>
      <c r="H387"/>
      <c r="I387"/>
    </row>
    <row r="388" spans="1:9" x14ac:dyDescent="0.25">
      <c r="A388"/>
      <c r="B388"/>
      <c r="C388"/>
      <c r="D388"/>
      <c r="E388"/>
      <c r="F388"/>
      <c r="G388"/>
      <c r="H388"/>
      <c r="I388"/>
    </row>
    <row r="389" spans="1:9" x14ac:dyDescent="0.25">
      <c r="A389"/>
      <c r="B389"/>
      <c r="C389"/>
      <c r="D389"/>
      <c r="E389"/>
      <c r="F389"/>
      <c r="G389"/>
      <c r="H389"/>
      <c r="I389"/>
    </row>
    <row r="390" spans="1:9" x14ac:dyDescent="0.25">
      <c r="A390"/>
      <c r="B390"/>
      <c r="C390"/>
      <c r="D390"/>
      <c r="E390"/>
      <c r="F390"/>
      <c r="G390"/>
      <c r="H390"/>
      <c r="I390"/>
    </row>
    <row r="391" spans="1:9" x14ac:dyDescent="0.25">
      <c r="A391"/>
      <c r="B391"/>
      <c r="C391"/>
      <c r="D391"/>
      <c r="E391"/>
      <c r="F391"/>
      <c r="G391"/>
      <c r="H391"/>
      <c r="I391"/>
    </row>
    <row r="392" spans="1:9" x14ac:dyDescent="0.25">
      <c r="A392"/>
      <c r="B392"/>
      <c r="C392"/>
      <c r="D392"/>
      <c r="E392"/>
      <c r="F392"/>
      <c r="G392"/>
      <c r="H392"/>
      <c r="I392"/>
    </row>
    <row r="393" spans="1:9" x14ac:dyDescent="0.25">
      <c r="A393"/>
      <c r="B393"/>
      <c r="C393"/>
      <c r="D393"/>
      <c r="E393"/>
      <c r="F393"/>
      <c r="G393"/>
      <c r="H393"/>
      <c r="I393"/>
    </row>
    <row r="394" spans="1:9" x14ac:dyDescent="0.25">
      <c r="A394"/>
      <c r="B394"/>
      <c r="C394"/>
      <c r="D394"/>
      <c r="E394"/>
      <c r="F394"/>
      <c r="G394"/>
      <c r="H394"/>
      <c r="I394"/>
    </row>
    <row r="395" spans="1:9" x14ac:dyDescent="0.25">
      <c r="A395"/>
      <c r="B395"/>
      <c r="C395"/>
      <c r="D395"/>
      <c r="E395"/>
      <c r="F395"/>
      <c r="G395"/>
      <c r="H395"/>
      <c r="I395"/>
    </row>
    <row r="396" spans="1:9" x14ac:dyDescent="0.25">
      <c r="A396"/>
      <c r="B396"/>
      <c r="C396"/>
      <c r="D396"/>
      <c r="E396"/>
      <c r="F396"/>
      <c r="G396"/>
      <c r="H396"/>
      <c r="I396"/>
    </row>
    <row r="397" spans="1:9" x14ac:dyDescent="0.25">
      <c r="A397"/>
      <c r="B397"/>
      <c r="C397"/>
      <c r="D397"/>
      <c r="E397"/>
      <c r="F397"/>
      <c r="G397"/>
      <c r="H397"/>
      <c r="I397"/>
    </row>
    <row r="398" spans="1:9" x14ac:dyDescent="0.25">
      <c r="A398"/>
      <c r="B398"/>
      <c r="C398"/>
      <c r="D398"/>
      <c r="E398"/>
      <c r="F398"/>
      <c r="G398"/>
      <c r="H398"/>
      <c r="I398"/>
    </row>
    <row r="399" spans="1:9" x14ac:dyDescent="0.25">
      <c r="A399"/>
      <c r="B399"/>
      <c r="C399"/>
      <c r="D399"/>
      <c r="E399"/>
      <c r="F399"/>
      <c r="G399"/>
      <c r="H399"/>
      <c r="I399"/>
    </row>
    <row r="400" spans="1:9" x14ac:dyDescent="0.25">
      <c r="A400"/>
      <c r="B400"/>
      <c r="C400"/>
      <c r="D400"/>
      <c r="E400"/>
      <c r="F400"/>
      <c r="G400"/>
      <c r="H400"/>
      <c r="I400"/>
    </row>
    <row r="401" spans="1:9" x14ac:dyDescent="0.25">
      <c r="A401"/>
      <c r="B401"/>
      <c r="C401"/>
      <c r="D401"/>
      <c r="E401"/>
      <c r="F401"/>
      <c r="G401"/>
      <c r="H401"/>
      <c r="I401"/>
    </row>
    <row r="402" spans="1:9" x14ac:dyDescent="0.25">
      <c r="A402"/>
      <c r="B402"/>
      <c r="C402"/>
      <c r="D402"/>
      <c r="E402"/>
      <c r="F402"/>
      <c r="G402"/>
      <c r="H402"/>
      <c r="I402"/>
    </row>
    <row r="403" spans="1:9" x14ac:dyDescent="0.25">
      <c r="A403"/>
      <c r="B403"/>
      <c r="C403"/>
      <c r="D403"/>
      <c r="E403"/>
      <c r="F403"/>
      <c r="G403"/>
      <c r="H403"/>
      <c r="I403"/>
    </row>
    <row r="404" spans="1:9" x14ac:dyDescent="0.25">
      <c r="A404"/>
      <c r="B404"/>
      <c r="C404"/>
      <c r="D404"/>
      <c r="E404"/>
      <c r="F404"/>
      <c r="G404"/>
      <c r="H404"/>
      <c r="I404"/>
    </row>
    <row r="405" spans="1:9" x14ac:dyDescent="0.25">
      <c r="A405"/>
      <c r="B405"/>
      <c r="C405"/>
      <c r="D405"/>
      <c r="E405"/>
      <c r="F405"/>
      <c r="G405"/>
      <c r="H405"/>
      <c r="I405"/>
    </row>
    <row r="406" spans="1:9" x14ac:dyDescent="0.25">
      <c r="A406"/>
      <c r="B406"/>
      <c r="C406"/>
      <c r="D406"/>
      <c r="E406"/>
      <c r="F406"/>
      <c r="G406"/>
      <c r="H406"/>
      <c r="I406"/>
    </row>
    <row r="407" spans="1:9" x14ac:dyDescent="0.25">
      <c r="A407"/>
      <c r="B407"/>
      <c r="C407"/>
      <c r="D407"/>
      <c r="E407"/>
      <c r="F407"/>
      <c r="G407"/>
      <c r="H407"/>
      <c r="I407"/>
    </row>
    <row r="408" spans="1:9" x14ac:dyDescent="0.25">
      <c r="A408"/>
      <c r="B408"/>
      <c r="C408"/>
      <c r="D408"/>
      <c r="E408"/>
      <c r="F408"/>
      <c r="G408"/>
      <c r="H408"/>
      <c r="I408"/>
    </row>
    <row r="409" spans="1:9" x14ac:dyDescent="0.25">
      <c r="A409"/>
      <c r="B409"/>
      <c r="C409"/>
      <c r="D409"/>
      <c r="E409"/>
      <c r="F409"/>
      <c r="G409"/>
      <c r="H409"/>
      <c r="I409"/>
    </row>
    <row r="410" spans="1:9" x14ac:dyDescent="0.25">
      <c r="A410"/>
      <c r="B410"/>
      <c r="C410"/>
      <c r="D410"/>
      <c r="E410"/>
      <c r="F410"/>
      <c r="G410"/>
      <c r="H410"/>
      <c r="I410"/>
    </row>
    <row r="411" spans="1:9" x14ac:dyDescent="0.25">
      <c r="A411"/>
      <c r="B411"/>
      <c r="C411"/>
      <c r="D411"/>
      <c r="E411"/>
      <c r="F411"/>
      <c r="G411"/>
      <c r="H411"/>
      <c r="I411"/>
    </row>
    <row r="412" spans="1:9" x14ac:dyDescent="0.25">
      <c r="A412"/>
      <c r="B412"/>
      <c r="C412"/>
      <c r="D412"/>
      <c r="E412"/>
      <c r="F412"/>
      <c r="G412"/>
      <c r="H412"/>
      <c r="I412"/>
    </row>
    <row r="413" spans="1:9" x14ac:dyDescent="0.25">
      <c r="A413"/>
      <c r="B413"/>
      <c r="C413"/>
      <c r="D413"/>
      <c r="E413"/>
      <c r="F413"/>
      <c r="G413"/>
      <c r="H413"/>
      <c r="I413"/>
    </row>
    <row r="414" spans="1:9" x14ac:dyDescent="0.25">
      <c r="A414"/>
      <c r="B414"/>
      <c r="C414"/>
      <c r="D414"/>
      <c r="E414"/>
      <c r="F414"/>
      <c r="G414"/>
      <c r="H414"/>
      <c r="I414"/>
    </row>
    <row r="415" spans="1:9" x14ac:dyDescent="0.25">
      <c r="A415"/>
      <c r="B415"/>
      <c r="C415"/>
      <c r="D415"/>
      <c r="E415"/>
      <c r="F415"/>
      <c r="G415"/>
      <c r="H415"/>
      <c r="I415"/>
    </row>
    <row r="416" spans="1:9" x14ac:dyDescent="0.25">
      <c r="A416"/>
      <c r="B416"/>
      <c r="C416"/>
      <c r="D416"/>
      <c r="E416"/>
      <c r="F416"/>
      <c r="G416"/>
      <c r="H416"/>
      <c r="I416"/>
    </row>
    <row r="417" spans="1:9" x14ac:dyDescent="0.25">
      <c r="A417"/>
      <c r="B417"/>
      <c r="C417"/>
      <c r="D417"/>
      <c r="E417"/>
      <c r="F417"/>
      <c r="G417"/>
      <c r="H417"/>
      <c r="I417"/>
    </row>
    <row r="418" spans="1:9" x14ac:dyDescent="0.25">
      <c r="A418"/>
      <c r="B418"/>
      <c r="C418"/>
      <c r="D418"/>
      <c r="E418"/>
      <c r="F418"/>
      <c r="G418"/>
      <c r="H418"/>
      <c r="I418"/>
    </row>
    <row r="419" spans="1:9" x14ac:dyDescent="0.25">
      <c r="A419"/>
      <c r="B419"/>
      <c r="C419"/>
      <c r="D419"/>
      <c r="E419"/>
      <c r="F419"/>
      <c r="G419"/>
      <c r="H419"/>
      <c r="I419"/>
    </row>
    <row r="420" spans="1:9" x14ac:dyDescent="0.25">
      <c r="A420"/>
      <c r="B420"/>
      <c r="C420"/>
      <c r="D420"/>
      <c r="E420"/>
      <c r="F420"/>
      <c r="G420"/>
      <c r="H420"/>
      <c r="I420"/>
    </row>
    <row r="421" spans="1:9" x14ac:dyDescent="0.25">
      <c r="A421"/>
      <c r="B421"/>
      <c r="C421"/>
      <c r="D421"/>
      <c r="E421"/>
      <c r="F421"/>
      <c r="G421"/>
      <c r="H421"/>
      <c r="I421"/>
    </row>
    <row r="422" spans="1:9" x14ac:dyDescent="0.25">
      <c r="A422"/>
      <c r="B422"/>
      <c r="C422"/>
      <c r="D422"/>
      <c r="E422"/>
      <c r="F422"/>
      <c r="G422"/>
      <c r="H422"/>
      <c r="I422"/>
    </row>
    <row r="423" spans="1:9" x14ac:dyDescent="0.25">
      <c r="A423"/>
      <c r="B423"/>
      <c r="C423"/>
      <c r="D423"/>
      <c r="E423"/>
      <c r="F423"/>
      <c r="G423"/>
      <c r="H423"/>
      <c r="I423"/>
    </row>
    <row r="424" spans="1:9" x14ac:dyDescent="0.25">
      <c r="A424"/>
      <c r="B424"/>
      <c r="C424"/>
      <c r="D424"/>
      <c r="E424"/>
      <c r="F424"/>
      <c r="G424"/>
      <c r="H424"/>
      <c r="I424"/>
    </row>
    <row r="425" spans="1:9" x14ac:dyDescent="0.25">
      <c r="A425"/>
      <c r="B425"/>
      <c r="C425"/>
      <c r="D425"/>
      <c r="E425"/>
      <c r="F425"/>
      <c r="G425"/>
      <c r="H425"/>
      <c r="I425"/>
    </row>
    <row r="426" spans="1:9" x14ac:dyDescent="0.25">
      <c r="A426"/>
      <c r="B426"/>
      <c r="C426"/>
      <c r="D426"/>
      <c r="E426"/>
      <c r="F426"/>
      <c r="G426"/>
      <c r="H426"/>
      <c r="I426"/>
    </row>
    <row r="427" spans="1:9" x14ac:dyDescent="0.25">
      <c r="A427"/>
      <c r="B427"/>
      <c r="C427"/>
      <c r="D427"/>
      <c r="E427"/>
      <c r="F427"/>
      <c r="G427"/>
      <c r="H427"/>
      <c r="I427"/>
    </row>
    <row r="428" spans="1:9" x14ac:dyDescent="0.25">
      <c r="A428"/>
      <c r="B428"/>
      <c r="C428"/>
      <c r="D428"/>
      <c r="E428"/>
      <c r="F428"/>
      <c r="G428"/>
      <c r="H428"/>
      <c r="I428"/>
    </row>
    <row r="429" spans="1:9" x14ac:dyDescent="0.25">
      <c r="A429"/>
      <c r="B429"/>
      <c r="C429"/>
      <c r="D429"/>
      <c r="E429"/>
      <c r="F429"/>
      <c r="G429"/>
      <c r="H429"/>
      <c r="I429"/>
    </row>
    <row r="430" spans="1:9" x14ac:dyDescent="0.25">
      <c r="A430"/>
      <c r="B430"/>
      <c r="C430"/>
      <c r="D430"/>
      <c r="E430"/>
      <c r="F430"/>
      <c r="G430"/>
      <c r="H430"/>
      <c r="I430"/>
    </row>
    <row r="431" spans="1:9" x14ac:dyDescent="0.25">
      <c r="A431"/>
      <c r="B431"/>
      <c r="C431"/>
      <c r="D431"/>
      <c r="E431"/>
      <c r="F431"/>
      <c r="G431"/>
      <c r="H431"/>
      <c r="I431"/>
    </row>
    <row r="432" spans="1:9" x14ac:dyDescent="0.25">
      <c r="A432"/>
      <c r="B432"/>
      <c r="C432"/>
      <c r="D432"/>
      <c r="E432"/>
      <c r="F432"/>
      <c r="G432"/>
      <c r="H432"/>
      <c r="I432"/>
    </row>
    <row r="433" spans="1:9" x14ac:dyDescent="0.25">
      <c r="A433"/>
      <c r="B433"/>
      <c r="C433"/>
      <c r="D433"/>
      <c r="E433"/>
      <c r="F433"/>
      <c r="G433"/>
      <c r="H433"/>
      <c r="I433"/>
    </row>
    <row r="434" spans="1:9" x14ac:dyDescent="0.25">
      <c r="A434"/>
      <c r="B434"/>
      <c r="C434"/>
      <c r="D434"/>
      <c r="E434"/>
      <c r="F434"/>
      <c r="G434"/>
      <c r="H434"/>
      <c r="I434"/>
    </row>
    <row r="435" spans="1:9" x14ac:dyDescent="0.25">
      <c r="A435"/>
      <c r="B435"/>
      <c r="C435"/>
      <c r="D435"/>
      <c r="E435"/>
      <c r="F435"/>
      <c r="G435"/>
      <c r="H435"/>
      <c r="I435"/>
    </row>
    <row r="436" spans="1:9" x14ac:dyDescent="0.25">
      <c r="A436"/>
      <c r="B436"/>
      <c r="C436"/>
      <c r="D436"/>
      <c r="E436"/>
      <c r="F436"/>
      <c r="G436"/>
      <c r="H436"/>
      <c r="I436"/>
    </row>
    <row r="437" spans="1:9" x14ac:dyDescent="0.25">
      <c r="A437"/>
      <c r="B437"/>
      <c r="C437"/>
      <c r="D437"/>
      <c r="E437"/>
      <c r="F437"/>
      <c r="G437"/>
      <c r="H437"/>
      <c r="I437"/>
    </row>
    <row r="438" spans="1:9" x14ac:dyDescent="0.25">
      <c r="A438"/>
      <c r="B438"/>
      <c r="C438"/>
      <c r="D438"/>
      <c r="E438"/>
      <c r="F438"/>
      <c r="G438"/>
      <c r="H438"/>
      <c r="I438"/>
    </row>
    <row r="439" spans="1:9" x14ac:dyDescent="0.25">
      <c r="A439"/>
      <c r="B439"/>
      <c r="C439"/>
      <c r="D439"/>
      <c r="E439"/>
      <c r="F439"/>
      <c r="G439"/>
      <c r="H439"/>
      <c r="I439"/>
    </row>
    <row r="440" spans="1:9" x14ac:dyDescent="0.25">
      <c r="A440"/>
      <c r="B440"/>
      <c r="C440"/>
      <c r="D440"/>
      <c r="E440"/>
      <c r="F440"/>
      <c r="G440"/>
      <c r="H440"/>
      <c r="I440"/>
    </row>
    <row r="441" spans="1:9" x14ac:dyDescent="0.25">
      <c r="A441"/>
      <c r="B441"/>
      <c r="C441"/>
      <c r="D441"/>
      <c r="E441"/>
      <c r="F441"/>
      <c r="G441"/>
      <c r="H441"/>
      <c r="I441"/>
    </row>
    <row r="442" spans="1:9" x14ac:dyDescent="0.25">
      <c r="A442"/>
      <c r="B442"/>
      <c r="C442"/>
      <c r="D442"/>
      <c r="E442"/>
      <c r="F442"/>
      <c r="G442"/>
      <c r="H442"/>
      <c r="I442"/>
    </row>
    <row r="443" spans="1:9" x14ac:dyDescent="0.25">
      <c r="A443"/>
      <c r="B443"/>
      <c r="C443"/>
      <c r="D443"/>
      <c r="E443"/>
      <c r="F443"/>
      <c r="G443"/>
      <c r="H443"/>
      <c r="I443"/>
    </row>
    <row r="444" spans="1:9" x14ac:dyDescent="0.25">
      <c r="A444"/>
      <c r="B444"/>
      <c r="C444"/>
      <c r="D444"/>
      <c r="E444"/>
      <c r="F444"/>
      <c r="G444"/>
      <c r="H444"/>
      <c r="I444"/>
    </row>
    <row r="445" spans="1:9" x14ac:dyDescent="0.25">
      <c r="A445"/>
      <c r="B445"/>
      <c r="C445"/>
      <c r="D445"/>
      <c r="E445"/>
      <c r="F445"/>
      <c r="G445"/>
      <c r="H445"/>
      <c r="I445"/>
    </row>
    <row r="446" spans="1:9" x14ac:dyDescent="0.25">
      <c r="A446"/>
      <c r="B446"/>
      <c r="C446"/>
      <c r="D446"/>
      <c r="E446"/>
      <c r="F446"/>
      <c r="G446"/>
      <c r="H446"/>
      <c r="I446"/>
    </row>
    <row r="447" spans="1:9" x14ac:dyDescent="0.25">
      <c r="A447"/>
      <c r="B447"/>
      <c r="C447"/>
      <c r="D447"/>
      <c r="E447"/>
      <c r="F447"/>
      <c r="G447"/>
      <c r="H447"/>
      <c r="I447"/>
    </row>
    <row r="448" spans="1:9" x14ac:dyDescent="0.25">
      <c r="A448"/>
      <c r="B448"/>
      <c r="C448"/>
      <c r="D448"/>
      <c r="E448"/>
      <c r="F448"/>
      <c r="G448"/>
      <c r="H448"/>
      <c r="I448"/>
    </row>
    <row r="449" spans="1:9" x14ac:dyDescent="0.25">
      <c r="A449"/>
      <c r="B449"/>
      <c r="C449"/>
      <c r="D449"/>
      <c r="E449"/>
      <c r="F449"/>
      <c r="G449"/>
      <c r="H449"/>
      <c r="I449"/>
    </row>
    <row r="450" spans="1:9" x14ac:dyDescent="0.25">
      <c r="A450"/>
      <c r="B450"/>
      <c r="C450"/>
      <c r="D450"/>
      <c r="E450"/>
      <c r="F450"/>
      <c r="G450"/>
      <c r="H450"/>
      <c r="I450"/>
    </row>
    <row r="451" spans="1:9" x14ac:dyDescent="0.25">
      <c r="A451"/>
      <c r="B451"/>
      <c r="C451"/>
      <c r="D451"/>
      <c r="E451"/>
      <c r="F451"/>
      <c r="G451"/>
      <c r="H451"/>
      <c r="I451"/>
    </row>
    <row r="452" spans="1:9" x14ac:dyDescent="0.25">
      <c r="A452"/>
      <c r="B452"/>
      <c r="C452"/>
      <c r="D452"/>
      <c r="E452"/>
      <c r="F452"/>
      <c r="G452"/>
      <c r="H452"/>
      <c r="I452"/>
    </row>
    <row r="453" spans="1:9" x14ac:dyDescent="0.25">
      <c r="A453"/>
      <c r="B453"/>
      <c r="C453"/>
      <c r="D453"/>
      <c r="E453"/>
      <c r="F453"/>
      <c r="G453"/>
      <c r="H453"/>
      <c r="I453"/>
    </row>
    <row r="454" spans="1:9" x14ac:dyDescent="0.25">
      <c r="A454"/>
      <c r="B454"/>
      <c r="C454"/>
      <c r="D454"/>
      <c r="E454"/>
      <c r="F454"/>
      <c r="G454"/>
      <c r="H454"/>
      <c r="I454"/>
    </row>
    <row r="455" spans="1:9" x14ac:dyDescent="0.25">
      <c r="A455"/>
      <c r="B455"/>
      <c r="C455"/>
      <c r="D455"/>
      <c r="E455"/>
      <c r="F455"/>
      <c r="G455"/>
      <c r="H455"/>
      <c r="I455"/>
    </row>
    <row r="456" spans="1:9" x14ac:dyDescent="0.25">
      <c r="A456"/>
      <c r="B456"/>
      <c r="C456"/>
      <c r="D456"/>
      <c r="E456"/>
      <c r="F456"/>
      <c r="G456"/>
      <c r="H456"/>
      <c r="I456"/>
    </row>
    <row r="457" spans="1:9" x14ac:dyDescent="0.25">
      <c r="A457"/>
      <c r="B457"/>
      <c r="C457"/>
      <c r="D457"/>
      <c r="E457"/>
      <c r="F457"/>
      <c r="G457"/>
      <c r="H457"/>
      <c r="I457"/>
    </row>
    <row r="458" spans="1:9" x14ac:dyDescent="0.25">
      <c r="A458"/>
      <c r="B458"/>
      <c r="C458"/>
      <c r="D458"/>
      <c r="E458"/>
      <c r="F458"/>
      <c r="G458"/>
      <c r="H458"/>
      <c r="I458"/>
    </row>
    <row r="459" spans="1:9" x14ac:dyDescent="0.25">
      <c r="A459"/>
      <c r="B459"/>
      <c r="C459"/>
      <c r="D459"/>
      <c r="E459"/>
      <c r="F459"/>
      <c r="G459"/>
      <c r="H459"/>
      <c r="I459"/>
    </row>
    <row r="460" spans="1:9" x14ac:dyDescent="0.25">
      <c r="A460"/>
      <c r="B460"/>
      <c r="C460"/>
      <c r="D460"/>
      <c r="E460"/>
      <c r="F460"/>
      <c r="G460"/>
      <c r="H460"/>
      <c r="I460"/>
    </row>
    <row r="461" spans="1:9" x14ac:dyDescent="0.25">
      <c r="A461"/>
      <c r="B461"/>
      <c r="C461"/>
      <c r="D461"/>
      <c r="E461"/>
      <c r="F461"/>
      <c r="G461"/>
      <c r="H461"/>
      <c r="I461"/>
    </row>
    <row r="462" spans="1:9" x14ac:dyDescent="0.25">
      <c r="A462"/>
      <c r="B462"/>
      <c r="C462"/>
      <c r="D462"/>
      <c r="E462"/>
      <c r="F462"/>
      <c r="G462"/>
      <c r="H462"/>
      <c r="I462"/>
    </row>
    <row r="463" spans="1:9" x14ac:dyDescent="0.25">
      <c r="A463"/>
      <c r="B463"/>
      <c r="C463"/>
      <c r="D463"/>
      <c r="E463"/>
      <c r="F463"/>
      <c r="G463"/>
      <c r="H463"/>
      <c r="I463"/>
    </row>
    <row r="464" spans="1:9" x14ac:dyDescent="0.25">
      <c r="A464"/>
      <c r="B464"/>
      <c r="C464"/>
      <c r="D464"/>
      <c r="E464"/>
      <c r="F464"/>
      <c r="G464"/>
      <c r="H464"/>
      <c r="I464"/>
    </row>
    <row r="465" spans="1:9" x14ac:dyDescent="0.25">
      <c r="A465"/>
      <c r="B465"/>
      <c r="C465"/>
      <c r="D465"/>
      <c r="E465"/>
      <c r="F465"/>
      <c r="G465"/>
      <c r="H465"/>
      <c r="I465"/>
    </row>
    <row r="466" spans="1:9" x14ac:dyDescent="0.25">
      <c r="A466"/>
      <c r="B466"/>
      <c r="C466"/>
      <c r="D466"/>
      <c r="E466"/>
      <c r="F466"/>
      <c r="G466"/>
      <c r="H466"/>
      <c r="I466"/>
    </row>
    <row r="467" spans="1:9" x14ac:dyDescent="0.25">
      <c r="A467"/>
      <c r="B467"/>
      <c r="C467"/>
      <c r="D467"/>
      <c r="E467"/>
      <c r="F467"/>
      <c r="G467"/>
      <c r="H467"/>
      <c r="I467"/>
    </row>
    <row r="468" spans="1:9" x14ac:dyDescent="0.25">
      <c r="A468"/>
      <c r="B468"/>
      <c r="C468"/>
      <c r="D468"/>
      <c r="E468"/>
      <c r="F468"/>
      <c r="G468"/>
      <c r="H468"/>
      <c r="I468"/>
    </row>
    <row r="469" spans="1:9" x14ac:dyDescent="0.25">
      <c r="A469"/>
      <c r="B469"/>
      <c r="C469"/>
      <c r="D469"/>
      <c r="E469"/>
      <c r="F469"/>
      <c r="G469"/>
      <c r="H469"/>
      <c r="I469"/>
    </row>
    <row r="470" spans="1:9" x14ac:dyDescent="0.25">
      <c r="A470"/>
      <c r="B470"/>
      <c r="C470"/>
      <c r="D470"/>
      <c r="E470"/>
      <c r="F470"/>
      <c r="G470"/>
      <c r="H470"/>
      <c r="I470"/>
    </row>
    <row r="471" spans="1:9" x14ac:dyDescent="0.25">
      <c r="A471"/>
      <c r="B471"/>
      <c r="C471"/>
      <c r="D471"/>
      <c r="E471"/>
      <c r="F471"/>
      <c r="G471"/>
      <c r="H471"/>
      <c r="I471"/>
    </row>
  </sheetData>
  <conditionalFormatting sqref="D1:D3 D472:D1048576">
    <cfRule type="cellIs" dxfId="3" priority="4" operator="greaterThan">
      <formula>2</formula>
    </cfRule>
  </conditionalFormatting>
  <conditionalFormatting sqref="C1:C3 C472:C1048576">
    <cfRule type="cellIs" dxfId="2" priority="3" operator="greaterThan">
      <formula>1</formula>
    </cfRule>
  </conditionalFormatting>
  <conditionalFormatting sqref="D1:D4 D472:D1048576">
    <cfRule type="cellIs" dxfId="1" priority="2" operator="greaterThan">
      <formula>2</formula>
    </cfRule>
  </conditionalFormatting>
  <conditionalFormatting sqref="C1:C4 C472:C1048576">
    <cfRule type="cellIs" dxfId="0" priority="1" operator="greater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theme="1"/>
  </sheetPr>
  <dimension ref="A1:O1214"/>
  <sheetViews>
    <sheetView workbookViewId="0">
      <selection activeCell="C3" sqref="C3"/>
    </sheetView>
  </sheetViews>
  <sheetFormatPr defaultRowHeight="15" x14ac:dyDescent="0.25"/>
  <cols>
    <col min="1" max="1" width="10.7109375" bestFit="1" customWidth="1"/>
    <col min="2" max="2" width="42.7109375" bestFit="1" customWidth="1"/>
    <col min="3" max="3" width="6" bestFit="1" customWidth="1"/>
    <col min="4" max="4" width="9" bestFit="1" customWidth="1"/>
    <col min="5" max="5" width="8.140625" bestFit="1" customWidth="1"/>
    <col min="6" max="7" width="15.85546875" bestFit="1" customWidth="1"/>
    <col min="8" max="8" width="7.5703125" bestFit="1" customWidth="1"/>
    <col min="9" max="9" width="7.85546875" bestFit="1" customWidth="1"/>
    <col min="10" max="10" width="7.7109375" bestFit="1" customWidth="1"/>
    <col min="11" max="11" width="10.85546875" bestFit="1" customWidth="1"/>
    <col min="12" max="15" width="17.28515625" style="9" customWidth="1"/>
  </cols>
  <sheetData>
    <row r="1" spans="1:15" x14ac:dyDescent="0.25">
      <c r="A1" s="8" t="s">
        <v>31</v>
      </c>
      <c r="B1" s="8" t="s">
        <v>32</v>
      </c>
      <c r="C1" s="8" t="s">
        <v>16</v>
      </c>
      <c r="D1" s="8" t="s">
        <v>33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9" t="s">
        <v>85</v>
      </c>
      <c r="M1" s="9" t="s">
        <v>46</v>
      </c>
      <c r="N1" s="9" t="s">
        <v>47</v>
      </c>
      <c r="O1" s="9" t="s">
        <v>48</v>
      </c>
    </row>
    <row r="2" spans="1:15" x14ac:dyDescent="0.25">
      <c r="A2" s="100">
        <v>42401</v>
      </c>
      <c r="B2" s="99" t="s">
        <v>23</v>
      </c>
      <c r="C2" s="99">
        <v>92044</v>
      </c>
      <c r="D2" s="101">
        <v>0.33333333333333331</v>
      </c>
      <c r="E2" s="101">
        <v>0.59722222222222221</v>
      </c>
      <c r="F2" s="102">
        <v>42401.389513888891</v>
      </c>
      <c r="G2" s="102">
        <v>42401.395972222221</v>
      </c>
      <c r="H2" s="99">
        <v>558</v>
      </c>
      <c r="I2" s="99">
        <v>10</v>
      </c>
      <c r="J2" s="99">
        <v>50</v>
      </c>
      <c r="K2" s="99">
        <v>3</v>
      </c>
      <c r="L2" s="13">
        <f t="shared" ref="L2:L33" si="0">G2-F2</f>
        <v>6.4583333296468481E-3</v>
      </c>
      <c r="M2" s="85">
        <f>COUNTIFS($K$1:K2,K2,$C$1:C2,C2,$A$1:A2,A2)</f>
        <v>1</v>
      </c>
      <c r="N2" s="13">
        <f t="shared" ref="N2:N33" si="1">TIME(HOUR(F2),MINUTE(F2),SECOND(F2))</f>
        <v>0.38951388888888888</v>
      </c>
      <c r="O2" s="13">
        <f t="shared" ref="O2:O33" si="2">TIME(HOUR(G2),MINUTE(G2),SECOND(G2))</f>
        <v>0.39597222222222223</v>
      </c>
    </row>
    <row r="3" spans="1:15" x14ac:dyDescent="0.25">
      <c r="A3" s="100">
        <v>42401</v>
      </c>
      <c r="B3" s="99" t="s">
        <v>20</v>
      </c>
      <c r="C3" s="99">
        <v>92055</v>
      </c>
      <c r="D3" s="101">
        <v>0.36805555555555558</v>
      </c>
      <c r="E3" s="101">
        <v>0.63194444444444442</v>
      </c>
      <c r="F3" s="102">
        <v>42401.395925925928</v>
      </c>
      <c r="G3" s="102">
        <v>42401.402905092589</v>
      </c>
      <c r="H3" s="99">
        <v>603</v>
      </c>
      <c r="I3" s="99">
        <v>10</v>
      </c>
      <c r="J3" s="99">
        <v>50</v>
      </c>
      <c r="K3" s="99">
        <v>3</v>
      </c>
      <c r="L3" s="13">
        <f t="shared" si="0"/>
        <v>6.9791666610399261E-3</v>
      </c>
      <c r="M3" s="92">
        <f>COUNTIFS($K$1:K3,K3,$C$1:C3,C3,$A$1:A3,A3)</f>
        <v>1</v>
      </c>
      <c r="N3" s="13">
        <f t="shared" si="1"/>
        <v>0.39592592592592596</v>
      </c>
      <c r="O3" s="13">
        <f t="shared" si="2"/>
        <v>0.40290509259259261</v>
      </c>
    </row>
    <row r="4" spans="1:15" x14ac:dyDescent="0.25">
      <c r="A4" s="100">
        <v>42401</v>
      </c>
      <c r="B4" s="99" t="s">
        <v>21</v>
      </c>
      <c r="C4" s="99">
        <v>92125</v>
      </c>
      <c r="D4" s="101">
        <v>0.36805555555555558</v>
      </c>
      <c r="E4" s="101">
        <v>0.63194444444444442</v>
      </c>
      <c r="F4" s="102">
        <v>42401.410162037035</v>
      </c>
      <c r="G4" s="102">
        <v>42401.416956018518</v>
      </c>
      <c r="H4" s="99">
        <v>587</v>
      </c>
      <c r="I4" s="99">
        <v>10</v>
      </c>
      <c r="J4" s="99">
        <v>50</v>
      </c>
      <c r="K4" s="99">
        <v>3</v>
      </c>
      <c r="L4" s="13">
        <f t="shared" si="0"/>
        <v>6.7939814834971912E-3</v>
      </c>
      <c r="M4" s="92">
        <f>COUNTIFS($K$1:K4,K4,$C$1:C4,C4,$A$1:A4,A4)</f>
        <v>1</v>
      </c>
      <c r="N4" s="13">
        <f t="shared" si="1"/>
        <v>0.41016203703703707</v>
      </c>
      <c r="O4" s="13">
        <f t="shared" si="2"/>
        <v>0.41695601851851855</v>
      </c>
    </row>
    <row r="5" spans="1:15" x14ac:dyDescent="0.25">
      <c r="A5" s="100">
        <v>42401</v>
      </c>
      <c r="B5" s="99" t="s">
        <v>115</v>
      </c>
      <c r="C5" s="99">
        <v>92136</v>
      </c>
      <c r="D5" s="101">
        <v>0.3611111111111111</v>
      </c>
      <c r="E5" s="101">
        <v>0.625</v>
      </c>
      <c r="F5" s="102">
        <v>42401.416759259257</v>
      </c>
      <c r="G5" s="102">
        <v>42401.423750000002</v>
      </c>
      <c r="H5" s="99">
        <v>604</v>
      </c>
      <c r="I5" s="99">
        <v>10</v>
      </c>
      <c r="J5" s="99">
        <v>50</v>
      </c>
      <c r="K5" s="99">
        <v>3</v>
      </c>
      <c r="L5" s="13">
        <f t="shared" si="0"/>
        <v>6.9907407450955361E-3</v>
      </c>
      <c r="M5" s="92">
        <f>COUNTIFS($K$1:K5,K5,$C$1:C5,C5,$A$1:A5,A5)</f>
        <v>1</v>
      </c>
      <c r="N5" s="13">
        <f t="shared" si="1"/>
        <v>0.41675925925925927</v>
      </c>
      <c r="O5" s="13">
        <f t="shared" si="2"/>
        <v>0.42375000000000002</v>
      </c>
    </row>
    <row r="6" spans="1:15" x14ac:dyDescent="0.25">
      <c r="A6" s="100">
        <v>42401</v>
      </c>
      <c r="B6" s="99" t="s">
        <v>19</v>
      </c>
      <c r="C6" s="99">
        <v>95173</v>
      </c>
      <c r="D6" s="101">
        <v>0.4861111111111111</v>
      </c>
      <c r="E6" s="101">
        <v>0.75</v>
      </c>
      <c r="F6" s="102">
        <v>42401.423761574071</v>
      </c>
      <c r="G6" s="102">
        <v>42401.431087962963</v>
      </c>
      <c r="H6" s="99">
        <v>633</v>
      </c>
      <c r="I6" s="99">
        <v>10</v>
      </c>
      <c r="J6" s="99">
        <v>50</v>
      </c>
      <c r="K6" s="99">
        <v>3</v>
      </c>
      <c r="L6" s="13">
        <f t="shared" si="0"/>
        <v>7.3263888916699216E-3</v>
      </c>
      <c r="M6" s="92">
        <f>COUNTIFS($K$1:K6,K6,$C$1:C6,C6,$A$1:A6,A6)</f>
        <v>1</v>
      </c>
      <c r="N6" s="13">
        <f t="shared" si="1"/>
        <v>0.42376157407407411</v>
      </c>
      <c r="O6" s="13">
        <f t="shared" si="2"/>
        <v>0.43108796296296298</v>
      </c>
    </row>
    <row r="7" spans="1:15" x14ac:dyDescent="0.25">
      <c r="A7" s="100">
        <v>42401</v>
      </c>
      <c r="B7" s="99" t="s">
        <v>18</v>
      </c>
      <c r="C7" s="99">
        <v>92120</v>
      </c>
      <c r="D7" s="101">
        <v>0.36805555555555558</v>
      </c>
      <c r="E7" s="101">
        <v>0.63194444444444442</v>
      </c>
      <c r="F7" s="102">
        <v>42401.423946759256</v>
      </c>
      <c r="G7" s="102">
        <v>42401.431458333333</v>
      </c>
      <c r="H7" s="99">
        <v>649</v>
      </c>
      <c r="I7" s="99">
        <v>11</v>
      </c>
      <c r="J7" s="99">
        <v>50</v>
      </c>
      <c r="K7" s="99">
        <v>3</v>
      </c>
      <c r="L7" s="13">
        <f t="shared" si="0"/>
        <v>7.5115740764886141E-3</v>
      </c>
      <c r="M7" s="92">
        <f>COUNTIFS($K$1:K7,K7,$C$1:C7,C7,$A$1:A7,A7)</f>
        <v>1</v>
      </c>
      <c r="N7" s="13">
        <f t="shared" si="1"/>
        <v>0.42394675925925923</v>
      </c>
      <c r="O7" s="13">
        <f t="shared" si="2"/>
        <v>0.43145833333333333</v>
      </c>
    </row>
    <row r="8" spans="1:15" x14ac:dyDescent="0.25">
      <c r="A8" s="100">
        <v>42401</v>
      </c>
      <c r="B8" s="99" t="s">
        <v>117</v>
      </c>
      <c r="C8" s="99">
        <v>92214</v>
      </c>
      <c r="D8" s="101">
        <v>0.3611111111111111</v>
      </c>
      <c r="E8" s="101">
        <v>0.625</v>
      </c>
      <c r="F8" s="102">
        <v>42401.43408564815</v>
      </c>
      <c r="G8" s="102">
        <v>42401.442002314812</v>
      </c>
      <c r="H8" s="99">
        <v>684</v>
      </c>
      <c r="I8" s="99">
        <v>11</v>
      </c>
      <c r="J8" s="99">
        <v>50</v>
      </c>
      <c r="K8" s="99">
        <v>3</v>
      </c>
      <c r="L8" s="13">
        <f t="shared" si="0"/>
        <v>7.916666661913041E-3</v>
      </c>
      <c r="M8" s="92">
        <f>COUNTIFS($K$1:K8,K8,$C$1:C8,C8,$A$1:A8,A8)</f>
        <v>1</v>
      </c>
      <c r="N8" s="13">
        <f t="shared" si="1"/>
        <v>0.43408564814814815</v>
      </c>
      <c r="O8" s="13">
        <f t="shared" si="2"/>
        <v>0.44200231481481483</v>
      </c>
    </row>
    <row r="9" spans="1:15" x14ac:dyDescent="0.25">
      <c r="A9" s="100">
        <v>42401</v>
      </c>
      <c r="B9" s="99" t="s">
        <v>24</v>
      </c>
      <c r="C9" s="99">
        <v>92092</v>
      </c>
      <c r="D9" s="101">
        <v>0.36805555555555558</v>
      </c>
      <c r="E9" s="101">
        <v>0.63194444444444442</v>
      </c>
      <c r="F9" s="102">
        <v>42401.444513888891</v>
      </c>
      <c r="G9" s="102">
        <v>42401.451608796298</v>
      </c>
      <c r="H9" s="99">
        <v>613</v>
      </c>
      <c r="I9" s="99">
        <v>10</v>
      </c>
      <c r="J9" s="99">
        <v>50</v>
      </c>
      <c r="K9" s="99">
        <v>3</v>
      </c>
      <c r="L9" s="13">
        <f t="shared" si="0"/>
        <v>7.0949074070085771E-3</v>
      </c>
      <c r="M9" s="92">
        <f>COUNTIFS($K$1:K9,K9,$C$1:C9,C9,$A$1:A9,A9)</f>
        <v>1</v>
      </c>
      <c r="N9" s="13">
        <f t="shared" si="1"/>
        <v>0.44451388888888888</v>
      </c>
      <c r="O9" s="13">
        <f t="shared" si="2"/>
        <v>0.4516087962962963</v>
      </c>
    </row>
    <row r="10" spans="1:15" x14ac:dyDescent="0.25">
      <c r="A10" s="100">
        <v>42401</v>
      </c>
      <c r="B10" s="99" t="s">
        <v>18</v>
      </c>
      <c r="C10" s="99">
        <v>92120</v>
      </c>
      <c r="D10" s="101">
        <v>0.36805555555555558</v>
      </c>
      <c r="E10" s="101">
        <v>0.63194444444444442</v>
      </c>
      <c r="F10" s="102">
        <v>42401.458506944444</v>
      </c>
      <c r="G10" s="102">
        <v>42401.47246527778</v>
      </c>
      <c r="H10" s="99">
        <v>1206</v>
      </c>
      <c r="I10" s="99">
        <v>20</v>
      </c>
      <c r="J10" s="99">
        <v>50</v>
      </c>
      <c r="K10" s="99">
        <v>1</v>
      </c>
      <c r="L10" s="13">
        <f t="shared" si="0"/>
        <v>1.3958333336631767E-2</v>
      </c>
      <c r="M10" s="92">
        <f>COUNTIFS($K$1:K10,K10,$C$1:C10,C10,$A$1:A10,A10)</f>
        <v>1</v>
      </c>
      <c r="N10" s="13">
        <f t="shared" si="1"/>
        <v>0.45850694444444445</v>
      </c>
      <c r="O10" s="13">
        <f t="shared" si="2"/>
        <v>0.4724652777777778</v>
      </c>
    </row>
    <row r="11" spans="1:15" x14ac:dyDescent="0.25">
      <c r="A11" s="100">
        <v>42401</v>
      </c>
      <c r="B11" s="99" t="s">
        <v>115</v>
      </c>
      <c r="C11" s="99">
        <v>92136</v>
      </c>
      <c r="D11" s="101">
        <v>0.3611111111111111</v>
      </c>
      <c r="E11" s="101">
        <v>0.625</v>
      </c>
      <c r="F11" s="102">
        <v>42401.459050925929</v>
      </c>
      <c r="G11" s="102">
        <v>42401.473113425927</v>
      </c>
      <c r="H11" s="99">
        <v>1215</v>
      </c>
      <c r="I11" s="99">
        <v>20</v>
      </c>
      <c r="J11" s="99">
        <v>50</v>
      </c>
      <c r="K11" s="99">
        <v>1</v>
      </c>
      <c r="L11" s="13">
        <f t="shared" si="0"/>
        <v>1.4062499998544808E-2</v>
      </c>
      <c r="M11" s="92">
        <f>COUNTIFS($K$1:K11,K11,$C$1:C11,C11,$A$1:A11,A11)</f>
        <v>1</v>
      </c>
      <c r="N11" s="13">
        <f t="shared" si="1"/>
        <v>0.45905092592592589</v>
      </c>
      <c r="O11" s="13">
        <f t="shared" si="2"/>
        <v>0.47311342592592592</v>
      </c>
    </row>
    <row r="12" spans="1:15" x14ac:dyDescent="0.25">
      <c r="A12" s="100">
        <v>42401</v>
      </c>
      <c r="B12" s="99" t="s">
        <v>23</v>
      </c>
      <c r="C12" s="99">
        <v>92044</v>
      </c>
      <c r="D12" s="101">
        <v>0.33333333333333331</v>
      </c>
      <c r="E12" s="101">
        <v>0.59722222222222221</v>
      </c>
      <c r="F12" s="102">
        <v>42401.472268518519</v>
      </c>
      <c r="G12" s="102">
        <v>42401.486307870371</v>
      </c>
      <c r="H12" s="99">
        <v>1213</v>
      </c>
      <c r="I12" s="99">
        <v>20</v>
      </c>
      <c r="J12" s="99">
        <v>50</v>
      </c>
      <c r="K12" s="99">
        <v>1</v>
      </c>
      <c r="L12" s="13">
        <f t="shared" si="0"/>
        <v>1.4039351852261461E-2</v>
      </c>
      <c r="M12" s="92">
        <f>COUNTIFS($K$1:K12,K12,$C$1:C12,C12,$A$1:A12,A12)</f>
        <v>1</v>
      </c>
      <c r="N12" s="13">
        <f t="shared" si="1"/>
        <v>0.47226851851851853</v>
      </c>
      <c r="O12" s="13">
        <f t="shared" si="2"/>
        <v>0.48630787037037032</v>
      </c>
    </row>
    <row r="13" spans="1:15" x14ac:dyDescent="0.25">
      <c r="A13" s="100">
        <v>42401</v>
      </c>
      <c r="B13" s="99" t="s">
        <v>21</v>
      </c>
      <c r="C13" s="99">
        <v>92125</v>
      </c>
      <c r="D13" s="101">
        <v>0.36805555555555558</v>
      </c>
      <c r="E13" s="101">
        <v>0.63194444444444442</v>
      </c>
      <c r="F13" s="102">
        <v>42401.472453703704</v>
      </c>
      <c r="G13" s="102">
        <v>42401.486400462964</v>
      </c>
      <c r="H13" s="99">
        <v>1205</v>
      </c>
      <c r="I13" s="99">
        <v>20</v>
      </c>
      <c r="J13" s="99">
        <v>50</v>
      </c>
      <c r="K13" s="99">
        <v>1</v>
      </c>
      <c r="L13" s="13">
        <f t="shared" si="0"/>
        <v>1.3946759259852115E-2</v>
      </c>
      <c r="M13" s="92">
        <f>COUNTIFS($K$1:K13,K13,$C$1:C13,C13,$A$1:A13,A13)</f>
        <v>1</v>
      </c>
      <c r="N13" s="13">
        <f t="shared" si="1"/>
        <v>0.47245370370370371</v>
      </c>
      <c r="O13" s="13">
        <f t="shared" si="2"/>
        <v>0.48640046296296297</v>
      </c>
    </row>
    <row r="14" spans="1:15" x14ac:dyDescent="0.25">
      <c r="A14" s="100">
        <v>42401</v>
      </c>
      <c r="B14" s="99" t="s">
        <v>20</v>
      </c>
      <c r="C14" s="99">
        <v>92055</v>
      </c>
      <c r="D14" s="101">
        <v>0.36805555555555558</v>
      </c>
      <c r="E14" s="101">
        <v>0.63194444444444442</v>
      </c>
      <c r="F14" s="102">
        <v>42401.486226851855</v>
      </c>
      <c r="G14" s="102">
        <v>42401.500173611108</v>
      </c>
      <c r="H14" s="99">
        <v>1205</v>
      </c>
      <c r="I14" s="99">
        <v>20</v>
      </c>
      <c r="J14" s="99">
        <v>50</v>
      </c>
      <c r="K14" s="99">
        <v>1</v>
      </c>
      <c r="L14" s="13">
        <f t="shared" si="0"/>
        <v>1.3946759252576157E-2</v>
      </c>
      <c r="M14" s="92">
        <f>COUNTIFS($K$1:K14,K14,$C$1:C14,C14,$A$1:A14,A14)</f>
        <v>1</v>
      </c>
      <c r="N14" s="13">
        <f t="shared" si="1"/>
        <v>0.48622685185185183</v>
      </c>
      <c r="O14" s="13">
        <f t="shared" si="2"/>
        <v>0.50017361111111114</v>
      </c>
    </row>
    <row r="15" spans="1:15" x14ac:dyDescent="0.25">
      <c r="A15" s="100">
        <v>42401</v>
      </c>
      <c r="B15" s="99" t="s">
        <v>24</v>
      </c>
      <c r="C15" s="99">
        <v>92092</v>
      </c>
      <c r="D15" s="101">
        <v>0.36805555555555558</v>
      </c>
      <c r="E15" s="101">
        <v>0.63194444444444442</v>
      </c>
      <c r="F15" s="102">
        <v>42401.493101851855</v>
      </c>
      <c r="G15" s="102">
        <v>42401.507222222222</v>
      </c>
      <c r="H15" s="99">
        <v>1220</v>
      </c>
      <c r="I15" s="99">
        <v>20</v>
      </c>
      <c r="J15" s="99">
        <v>50</v>
      </c>
      <c r="K15" s="99">
        <v>1</v>
      </c>
      <c r="L15" s="13">
        <f t="shared" si="0"/>
        <v>1.4120370367891155E-2</v>
      </c>
      <c r="M15" s="92">
        <f>COUNTIFS($K$1:K15,K15,$C$1:C15,C15,$A$1:A15,A15)</f>
        <v>1</v>
      </c>
      <c r="N15" s="13">
        <f t="shared" si="1"/>
        <v>0.4931018518518519</v>
      </c>
      <c r="O15" s="13">
        <f t="shared" si="2"/>
        <v>0.50722222222222224</v>
      </c>
    </row>
    <row r="16" spans="1:15" x14ac:dyDescent="0.25">
      <c r="A16" s="100">
        <v>42401</v>
      </c>
      <c r="B16" s="99" t="s">
        <v>117</v>
      </c>
      <c r="C16" s="99">
        <v>92214</v>
      </c>
      <c r="D16" s="101">
        <v>0.3611111111111111</v>
      </c>
      <c r="E16" s="101">
        <v>0.625</v>
      </c>
      <c r="F16" s="102">
        <v>42401.510497685187</v>
      </c>
      <c r="G16" s="102">
        <v>42401.524675925924</v>
      </c>
      <c r="H16" s="99">
        <v>1225</v>
      </c>
      <c r="I16" s="99">
        <v>20</v>
      </c>
      <c r="J16" s="99">
        <v>50</v>
      </c>
      <c r="K16" s="99">
        <v>1</v>
      </c>
      <c r="L16" s="13">
        <f t="shared" si="0"/>
        <v>1.4178240737237502E-2</v>
      </c>
      <c r="M16" s="92">
        <f>COUNTIFS($K$1:K16,K16,$C$1:C16,C16,$A$1:A16,A16)</f>
        <v>1</v>
      </c>
      <c r="N16" s="13">
        <f t="shared" si="1"/>
        <v>0.51049768518518512</v>
      </c>
      <c r="O16" s="13">
        <f t="shared" si="2"/>
        <v>0.52467592592592593</v>
      </c>
    </row>
    <row r="17" spans="1:15" x14ac:dyDescent="0.25">
      <c r="A17" s="100">
        <v>42401</v>
      </c>
      <c r="B17" s="99" t="s">
        <v>19</v>
      </c>
      <c r="C17" s="99">
        <v>95173</v>
      </c>
      <c r="D17" s="101">
        <v>0.4861111111111111</v>
      </c>
      <c r="E17" s="101">
        <v>0.75</v>
      </c>
      <c r="F17" s="102">
        <v>42401.518368055556</v>
      </c>
      <c r="G17" s="102">
        <v>42401.519224537034</v>
      </c>
      <c r="H17" s="99">
        <v>74</v>
      </c>
      <c r="I17" s="99">
        <v>1</v>
      </c>
      <c r="J17" s="99">
        <v>50</v>
      </c>
      <c r="K17" s="99">
        <v>7</v>
      </c>
      <c r="L17" s="13">
        <f t="shared" si="0"/>
        <v>8.5648147796746343E-4</v>
      </c>
      <c r="M17" s="92">
        <f>COUNTIFS($K$1:K17,K17,$C$1:C17,C17,$A$1:A17,A17)</f>
        <v>1</v>
      </c>
      <c r="N17" s="13">
        <f t="shared" si="1"/>
        <v>0.51836805555555554</v>
      </c>
      <c r="O17" s="13">
        <f t="shared" si="2"/>
        <v>0.51922453703703708</v>
      </c>
    </row>
    <row r="18" spans="1:15" x14ac:dyDescent="0.25">
      <c r="A18" s="100">
        <v>42401</v>
      </c>
      <c r="B18" s="99" t="s">
        <v>23</v>
      </c>
      <c r="C18" s="99">
        <v>92044</v>
      </c>
      <c r="D18" s="101">
        <v>0.33333333333333331</v>
      </c>
      <c r="E18" s="101">
        <v>0.59722222222222221</v>
      </c>
      <c r="F18" s="102">
        <v>42401.520914351851</v>
      </c>
      <c r="G18" s="102">
        <v>42401.52820601852</v>
      </c>
      <c r="H18" s="99">
        <v>630</v>
      </c>
      <c r="I18" s="99">
        <v>10</v>
      </c>
      <c r="J18" s="99">
        <v>50</v>
      </c>
      <c r="K18" s="99">
        <v>3</v>
      </c>
      <c r="L18" s="13">
        <f t="shared" si="0"/>
        <v>7.291666668606922E-3</v>
      </c>
      <c r="M18" s="92">
        <f>COUNTIFS($K$1:K18,K18,$C$1:C18,C18,$A$1:A18,A18)</f>
        <v>2</v>
      </c>
      <c r="N18" s="13">
        <f t="shared" si="1"/>
        <v>0.52091435185185186</v>
      </c>
      <c r="O18" s="13">
        <f t="shared" si="2"/>
        <v>0.52820601851851856</v>
      </c>
    </row>
    <row r="19" spans="1:15" x14ac:dyDescent="0.25">
      <c r="A19" s="100">
        <v>42401</v>
      </c>
      <c r="B19" s="99" t="s">
        <v>20</v>
      </c>
      <c r="C19" s="99">
        <v>92055</v>
      </c>
      <c r="D19" s="101">
        <v>0.36805555555555558</v>
      </c>
      <c r="E19" s="101">
        <v>0.63194444444444442</v>
      </c>
      <c r="F19" s="102">
        <v>42401.527789351851</v>
      </c>
      <c r="G19" s="102">
        <v>42401.534826388888</v>
      </c>
      <c r="H19" s="99">
        <v>608</v>
      </c>
      <c r="I19" s="99">
        <v>10</v>
      </c>
      <c r="J19" s="99">
        <v>50</v>
      </c>
      <c r="K19" s="99">
        <v>3</v>
      </c>
      <c r="L19" s="13">
        <f t="shared" si="0"/>
        <v>7.0370370376622304E-3</v>
      </c>
      <c r="M19" s="92">
        <f>COUNTIFS($K$1:K19,K19,$C$1:C19,C19,$A$1:A19,A19)</f>
        <v>2</v>
      </c>
      <c r="N19" s="13">
        <f t="shared" si="1"/>
        <v>0.52778935185185183</v>
      </c>
      <c r="O19" s="13">
        <f t="shared" si="2"/>
        <v>0.53482638888888889</v>
      </c>
    </row>
    <row r="20" spans="1:15" x14ac:dyDescent="0.25">
      <c r="A20" s="100">
        <v>42401</v>
      </c>
      <c r="B20" s="99" t="s">
        <v>115</v>
      </c>
      <c r="C20" s="99">
        <v>92136</v>
      </c>
      <c r="D20" s="101">
        <v>0.3611111111111111</v>
      </c>
      <c r="E20" s="101">
        <v>0.625</v>
      </c>
      <c r="F20" s="102">
        <v>42401.542696759258</v>
      </c>
      <c r="G20" s="102">
        <v>42401.549641203703</v>
      </c>
      <c r="H20" s="99">
        <v>600</v>
      </c>
      <c r="I20" s="99">
        <v>10</v>
      </c>
      <c r="J20" s="99">
        <v>50</v>
      </c>
      <c r="K20" s="99">
        <v>3</v>
      </c>
      <c r="L20" s="13">
        <f t="shared" si="0"/>
        <v>6.9444444452528842E-3</v>
      </c>
      <c r="M20" s="92">
        <f>COUNTIFS($K$1:K20,K20,$C$1:C20,C20,$A$1:A20,A20)</f>
        <v>2</v>
      </c>
      <c r="N20" s="13">
        <f t="shared" si="1"/>
        <v>0.5426967592592592</v>
      </c>
      <c r="O20" s="13">
        <f t="shared" si="2"/>
        <v>0.54964120370370373</v>
      </c>
    </row>
    <row r="21" spans="1:15" x14ac:dyDescent="0.25">
      <c r="A21" s="100">
        <v>42401</v>
      </c>
      <c r="B21" s="99" t="s">
        <v>19</v>
      </c>
      <c r="C21" s="99">
        <v>95173</v>
      </c>
      <c r="D21" s="101">
        <v>0.4861111111111111</v>
      </c>
      <c r="E21" s="101">
        <v>0.75</v>
      </c>
      <c r="F21" s="102">
        <v>42401.548252314817</v>
      </c>
      <c r="G21" s="102">
        <v>42401.562175925923</v>
      </c>
      <c r="H21" s="99">
        <v>1203</v>
      </c>
      <c r="I21" s="99">
        <v>20</v>
      </c>
      <c r="J21" s="99">
        <v>50</v>
      </c>
      <c r="K21" s="99">
        <v>1</v>
      </c>
      <c r="L21" s="13">
        <f t="shared" si="0"/>
        <v>1.392361110629281E-2</v>
      </c>
      <c r="M21" s="92">
        <f>COUNTIFS($K$1:K21,K21,$C$1:C21,C21,$A$1:A21,A21)</f>
        <v>1</v>
      </c>
      <c r="N21" s="13">
        <f t="shared" si="1"/>
        <v>0.54825231481481485</v>
      </c>
      <c r="O21" s="13">
        <f t="shared" si="2"/>
        <v>0.56217592592592591</v>
      </c>
    </row>
    <row r="22" spans="1:15" x14ac:dyDescent="0.25">
      <c r="A22" s="100">
        <v>42401</v>
      </c>
      <c r="B22" s="99" t="s">
        <v>24</v>
      </c>
      <c r="C22" s="99">
        <v>92092</v>
      </c>
      <c r="D22" s="101">
        <v>0.36805555555555558</v>
      </c>
      <c r="E22" s="101">
        <v>0.63194444444444442</v>
      </c>
      <c r="F22" s="102">
        <v>42401.548668981479</v>
      </c>
      <c r="G22" s="102">
        <v>42401.555995370371</v>
      </c>
      <c r="H22" s="99">
        <v>633</v>
      </c>
      <c r="I22" s="99">
        <v>10</v>
      </c>
      <c r="J22" s="99">
        <v>50</v>
      </c>
      <c r="K22" s="99">
        <v>3</v>
      </c>
      <c r="L22" s="13">
        <f t="shared" si="0"/>
        <v>7.3263888916699216E-3</v>
      </c>
      <c r="M22" s="92">
        <f>COUNTIFS($K$1:K22,K22,$C$1:C22,C22,$A$1:A22,A22)</f>
        <v>2</v>
      </c>
      <c r="N22" s="13">
        <f t="shared" si="1"/>
        <v>0.54866898148148147</v>
      </c>
      <c r="O22" s="13">
        <f t="shared" si="2"/>
        <v>0.55599537037037039</v>
      </c>
    </row>
    <row r="23" spans="1:15" x14ac:dyDescent="0.25">
      <c r="A23" s="100">
        <v>42401</v>
      </c>
      <c r="B23" s="99" t="s">
        <v>21</v>
      </c>
      <c r="C23" s="99">
        <v>92125</v>
      </c>
      <c r="D23" s="101">
        <v>0.36805555555555558</v>
      </c>
      <c r="E23" s="101">
        <v>0.63194444444444442</v>
      </c>
      <c r="F23" s="102">
        <v>42401.548773148148</v>
      </c>
      <c r="G23" s="102">
        <v>42401.556064814817</v>
      </c>
      <c r="H23" s="99">
        <v>630</v>
      </c>
      <c r="I23" s="99">
        <v>10</v>
      </c>
      <c r="J23" s="99">
        <v>50</v>
      </c>
      <c r="K23" s="99">
        <v>3</v>
      </c>
      <c r="L23" s="13">
        <f t="shared" si="0"/>
        <v>7.291666668606922E-3</v>
      </c>
      <c r="M23" s="92">
        <f>COUNTIFS($K$1:K23,K23,$C$1:C23,C23,$A$1:A23,A23)</f>
        <v>2</v>
      </c>
      <c r="N23" s="13">
        <f t="shared" si="1"/>
        <v>0.54877314814814815</v>
      </c>
      <c r="O23" s="13">
        <f t="shared" si="2"/>
        <v>0.55606481481481485</v>
      </c>
    </row>
    <row r="24" spans="1:15" x14ac:dyDescent="0.25">
      <c r="A24" s="100">
        <v>42401</v>
      </c>
      <c r="B24" s="99" t="s">
        <v>18</v>
      </c>
      <c r="C24" s="99">
        <v>92120</v>
      </c>
      <c r="D24" s="101">
        <v>0.36805555555555558</v>
      </c>
      <c r="E24" s="101">
        <v>0.63194444444444442</v>
      </c>
      <c r="F24" s="102">
        <v>42401.555868055555</v>
      </c>
      <c r="G24" s="102">
        <v>42401.562777777777</v>
      </c>
      <c r="H24" s="99">
        <v>597</v>
      </c>
      <c r="I24" s="99">
        <v>10</v>
      </c>
      <c r="J24" s="99">
        <v>50</v>
      </c>
      <c r="K24" s="99">
        <v>3</v>
      </c>
      <c r="L24" s="13">
        <f t="shared" si="0"/>
        <v>6.9097222221898846E-3</v>
      </c>
      <c r="M24" s="92">
        <f>COUNTIFS($K$1:K24,K24,$C$1:C24,C24,$A$1:A24,A24)</f>
        <v>2</v>
      </c>
      <c r="N24" s="13">
        <f t="shared" si="1"/>
        <v>0.55586805555555552</v>
      </c>
      <c r="O24" s="13">
        <f t="shared" si="2"/>
        <v>0.56277777777777771</v>
      </c>
    </row>
    <row r="25" spans="1:15" x14ac:dyDescent="0.25">
      <c r="A25" s="100">
        <v>42401</v>
      </c>
      <c r="B25" s="99" t="s">
        <v>117</v>
      </c>
      <c r="C25" s="99">
        <v>92214</v>
      </c>
      <c r="D25" s="101">
        <v>0.3611111111111111</v>
      </c>
      <c r="E25" s="101">
        <v>0.625</v>
      </c>
      <c r="F25" s="102">
        <v>42401.556400462963</v>
      </c>
      <c r="G25" s="102">
        <v>42401.562997685185</v>
      </c>
      <c r="H25" s="99">
        <v>570</v>
      </c>
      <c r="I25" s="99">
        <v>9</v>
      </c>
      <c r="J25" s="99">
        <v>50</v>
      </c>
      <c r="K25" s="99">
        <v>3</v>
      </c>
      <c r="L25" s="13">
        <f t="shared" si="0"/>
        <v>6.5972222218988463E-3</v>
      </c>
      <c r="M25" s="92">
        <f>COUNTIFS($K$1:K25,K25,$C$1:C25,C25,$A$1:A25,A25)</f>
        <v>2</v>
      </c>
      <c r="N25" s="13">
        <f t="shared" si="1"/>
        <v>0.55640046296296297</v>
      </c>
      <c r="O25" s="13">
        <f t="shared" si="2"/>
        <v>0.56299768518518511</v>
      </c>
    </row>
    <row r="26" spans="1:15" x14ac:dyDescent="0.25">
      <c r="A26" s="100">
        <v>42401</v>
      </c>
      <c r="B26" s="99" t="s">
        <v>19</v>
      </c>
      <c r="C26" s="99">
        <v>95173</v>
      </c>
      <c r="D26" s="101">
        <v>0.4861111111111111</v>
      </c>
      <c r="E26" s="101">
        <v>0.75</v>
      </c>
      <c r="F26" s="102">
        <v>42401.583252314813</v>
      </c>
      <c r="G26" s="102">
        <v>42401.590486111112</v>
      </c>
      <c r="H26" s="99">
        <v>625</v>
      </c>
      <c r="I26" s="99">
        <v>11</v>
      </c>
      <c r="J26" s="99">
        <v>50</v>
      </c>
      <c r="K26" s="99">
        <v>3</v>
      </c>
      <c r="L26" s="13">
        <f t="shared" si="0"/>
        <v>7.2337962992605753E-3</v>
      </c>
      <c r="M26" s="92">
        <f>COUNTIFS($K$1:K26,K26,$C$1:C26,C26,$A$1:A26,A26)</f>
        <v>2</v>
      </c>
      <c r="N26" s="13">
        <f t="shared" si="1"/>
        <v>0.58325231481481488</v>
      </c>
      <c r="O26" s="13">
        <f t="shared" si="2"/>
        <v>0.59048611111111116</v>
      </c>
    </row>
    <row r="27" spans="1:15" x14ac:dyDescent="0.25">
      <c r="A27" s="100">
        <v>42401</v>
      </c>
      <c r="B27" s="99" t="s">
        <v>105</v>
      </c>
      <c r="C27" s="99">
        <v>95049</v>
      </c>
      <c r="D27" s="101">
        <v>0.625</v>
      </c>
      <c r="E27" s="101">
        <v>0.88888888888888884</v>
      </c>
      <c r="F27" s="102">
        <v>42401.631990740738</v>
      </c>
      <c r="G27" s="102">
        <v>42401.63863425926</v>
      </c>
      <c r="H27" s="99">
        <v>574</v>
      </c>
      <c r="I27" s="99">
        <v>9</v>
      </c>
      <c r="J27" s="99">
        <v>50</v>
      </c>
      <c r="K27" s="99">
        <v>3</v>
      </c>
      <c r="L27" s="13">
        <f t="shared" si="0"/>
        <v>6.6435185217414983E-3</v>
      </c>
      <c r="M27" s="92">
        <f>COUNTIFS($K$1:K27,K27,$C$1:C27,C27,$A$1:A27,A27)</f>
        <v>1</v>
      </c>
      <c r="N27" s="13">
        <f t="shared" si="1"/>
        <v>0.63199074074074069</v>
      </c>
      <c r="O27" s="13">
        <f t="shared" si="2"/>
        <v>0.63863425925925921</v>
      </c>
    </row>
    <row r="28" spans="1:15" x14ac:dyDescent="0.25">
      <c r="A28" s="100">
        <v>42401</v>
      </c>
      <c r="B28" s="99" t="s">
        <v>29</v>
      </c>
      <c r="C28" s="99">
        <v>92031</v>
      </c>
      <c r="D28" s="101">
        <v>0.58333333333333337</v>
      </c>
      <c r="E28" s="101">
        <v>0.84722222222222221</v>
      </c>
      <c r="F28" s="102">
        <v>42401.64570601852</v>
      </c>
      <c r="G28" s="102">
        <v>42401.652986111112</v>
      </c>
      <c r="H28" s="99">
        <v>629</v>
      </c>
      <c r="I28" s="99">
        <v>11</v>
      </c>
      <c r="J28" s="99">
        <v>50</v>
      </c>
      <c r="K28" s="99">
        <v>3</v>
      </c>
      <c r="L28" s="13">
        <f t="shared" si="0"/>
        <v>7.2800925918272696E-3</v>
      </c>
      <c r="M28" s="92">
        <f>COUNTIFS($K$1:K28,K28,$C$1:C28,C28,$A$1:A28,A28)</f>
        <v>1</v>
      </c>
      <c r="N28" s="13">
        <f t="shared" si="1"/>
        <v>0.6457060185185185</v>
      </c>
      <c r="O28" s="13">
        <f t="shared" si="2"/>
        <v>0.65298611111111116</v>
      </c>
    </row>
    <row r="29" spans="1:15" x14ac:dyDescent="0.25">
      <c r="A29" s="100">
        <v>42401</v>
      </c>
      <c r="B29" s="99" t="s">
        <v>25</v>
      </c>
      <c r="C29" s="99">
        <v>95005</v>
      </c>
      <c r="D29" s="101">
        <v>0.58333333333333337</v>
      </c>
      <c r="E29" s="101">
        <v>0.84722222222222221</v>
      </c>
      <c r="F29" s="102">
        <v>42401.648009259261</v>
      </c>
      <c r="G29" s="102">
        <v>42401.655081018522</v>
      </c>
      <c r="H29" s="99">
        <v>611</v>
      </c>
      <c r="I29" s="99">
        <v>10</v>
      </c>
      <c r="J29" s="99">
        <v>50</v>
      </c>
      <c r="K29" s="99">
        <v>3</v>
      </c>
      <c r="L29" s="13">
        <f t="shared" si="0"/>
        <v>7.07175926072523E-3</v>
      </c>
      <c r="M29" s="92">
        <f>COUNTIFS($K$1:K29,K29,$C$1:C29,C29,$A$1:A29,A29)</f>
        <v>1</v>
      </c>
      <c r="N29" s="13">
        <f t="shared" si="1"/>
        <v>0.64800925925925923</v>
      </c>
      <c r="O29" s="13">
        <f t="shared" si="2"/>
        <v>0.65508101851851852</v>
      </c>
    </row>
    <row r="30" spans="1:15" x14ac:dyDescent="0.25">
      <c r="A30" s="100">
        <v>42401</v>
      </c>
      <c r="B30" s="99" t="s">
        <v>27</v>
      </c>
      <c r="C30" s="99">
        <v>93346</v>
      </c>
      <c r="D30" s="101">
        <v>0.625</v>
      </c>
      <c r="E30" s="101">
        <v>0.88888888888888884</v>
      </c>
      <c r="F30" s="102">
        <v>42401.667604166665</v>
      </c>
      <c r="G30" s="102">
        <v>42401.674756944441</v>
      </c>
      <c r="H30" s="99">
        <v>618</v>
      </c>
      <c r="I30" s="99">
        <v>10</v>
      </c>
      <c r="J30" s="99">
        <v>50</v>
      </c>
      <c r="K30" s="99">
        <v>3</v>
      </c>
      <c r="L30" s="13">
        <f t="shared" si="0"/>
        <v>7.1527777763549238E-3</v>
      </c>
      <c r="M30" s="92">
        <f>COUNTIFS($K$1:K30,K30,$C$1:C30,C30,$A$1:A30,A30)</f>
        <v>1</v>
      </c>
      <c r="N30" s="13">
        <f t="shared" si="1"/>
        <v>0.66760416666666667</v>
      </c>
      <c r="O30" s="13">
        <f t="shared" si="2"/>
        <v>0.67475694444444445</v>
      </c>
    </row>
    <row r="31" spans="1:15" x14ac:dyDescent="0.25">
      <c r="A31" s="100">
        <v>42401</v>
      </c>
      <c r="B31" s="99" t="s">
        <v>107</v>
      </c>
      <c r="C31" s="99">
        <v>92200</v>
      </c>
      <c r="D31" s="101">
        <v>0.625</v>
      </c>
      <c r="E31" s="101">
        <v>0.88888888888888884</v>
      </c>
      <c r="F31" s="102">
        <v>42401.675833333335</v>
      </c>
      <c r="G31" s="102">
        <v>42401.682743055557</v>
      </c>
      <c r="H31" s="99">
        <v>597</v>
      </c>
      <c r="I31" s="99">
        <v>10</v>
      </c>
      <c r="J31" s="99">
        <v>50</v>
      </c>
      <c r="K31" s="99">
        <v>3</v>
      </c>
      <c r="L31" s="13">
        <f t="shared" si="0"/>
        <v>6.9097222221898846E-3</v>
      </c>
      <c r="M31" s="92">
        <f>COUNTIFS($K$1:K31,K31,$C$1:C31,C31,$A$1:A31,A31)</f>
        <v>1</v>
      </c>
      <c r="N31" s="13">
        <f t="shared" si="1"/>
        <v>0.67583333333333329</v>
      </c>
      <c r="O31" s="13">
        <f t="shared" si="2"/>
        <v>0.68274305555555559</v>
      </c>
    </row>
    <row r="32" spans="1:15" x14ac:dyDescent="0.25">
      <c r="A32" s="100">
        <v>42401</v>
      </c>
      <c r="B32" s="99" t="s">
        <v>28</v>
      </c>
      <c r="C32" s="99">
        <v>93528</v>
      </c>
      <c r="D32" s="101">
        <v>0.61805555555555558</v>
      </c>
      <c r="E32" s="101">
        <v>0.88194444444444453</v>
      </c>
      <c r="F32" s="102">
        <v>42401.688055555554</v>
      </c>
      <c r="G32" s="102">
        <v>42401.696226851855</v>
      </c>
      <c r="H32" s="99">
        <v>706</v>
      </c>
      <c r="I32" s="99">
        <v>12</v>
      </c>
      <c r="J32" s="99">
        <v>50</v>
      </c>
      <c r="K32" s="99">
        <v>3</v>
      </c>
      <c r="L32" s="13">
        <f t="shared" si="0"/>
        <v>8.1712963001336902E-3</v>
      </c>
      <c r="M32" s="92">
        <f>COUNTIFS($K$1:K32,K32,$C$1:C32,C32,$A$1:A32,A32)</f>
        <v>1</v>
      </c>
      <c r="N32" s="13">
        <f t="shared" si="1"/>
        <v>0.68805555555555553</v>
      </c>
      <c r="O32" s="13">
        <f t="shared" si="2"/>
        <v>0.69622685185185185</v>
      </c>
    </row>
    <row r="33" spans="1:15" x14ac:dyDescent="0.25">
      <c r="A33" s="100">
        <v>42401</v>
      </c>
      <c r="B33" s="99" t="s">
        <v>30</v>
      </c>
      <c r="C33" s="99">
        <v>92030</v>
      </c>
      <c r="D33" s="101">
        <v>0.625</v>
      </c>
      <c r="E33" s="101">
        <v>0.88888888888888884</v>
      </c>
      <c r="F33" s="102">
        <v>42401.690254629626</v>
      </c>
      <c r="G33" s="102">
        <v>42401.697754629633</v>
      </c>
      <c r="H33" s="99">
        <v>648</v>
      </c>
      <c r="I33" s="99">
        <v>11</v>
      </c>
      <c r="J33" s="99">
        <v>50</v>
      </c>
      <c r="K33" s="99">
        <v>3</v>
      </c>
      <c r="L33" s="13">
        <f t="shared" si="0"/>
        <v>7.5000000069849193E-3</v>
      </c>
      <c r="M33" s="92">
        <f>COUNTIFS($K$1:K33,K33,$C$1:C33,C33,$A$1:A33,A33)</f>
        <v>1</v>
      </c>
      <c r="N33" s="13">
        <f t="shared" si="1"/>
        <v>0.69025462962962969</v>
      </c>
      <c r="O33" s="13">
        <f t="shared" si="2"/>
        <v>0.69775462962962964</v>
      </c>
    </row>
    <row r="34" spans="1:15" x14ac:dyDescent="0.25">
      <c r="A34" s="100">
        <v>42401</v>
      </c>
      <c r="B34" s="99" t="s">
        <v>103</v>
      </c>
      <c r="C34" s="99">
        <v>95061</v>
      </c>
      <c r="D34" s="101">
        <v>0.3611111111111111</v>
      </c>
      <c r="E34" s="101">
        <v>0.625</v>
      </c>
      <c r="F34" s="102">
        <v>42401.694525462961</v>
      </c>
      <c r="G34" s="102">
        <v>42401.701874999999</v>
      </c>
      <c r="H34" s="99">
        <v>635</v>
      </c>
      <c r="I34" s="99">
        <v>10</v>
      </c>
      <c r="J34" s="99">
        <v>50</v>
      </c>
      <c r="K34" s="99">
        <v>3</v>
      </c>
      <c r="L34" s="13">
        <f t="shared" ref="L34:L53" si="3">G34-F34</f>
        <v>7.3495370379532687E-3</v>
      </c>
      <c r="M34" s="92">
        <f>COUNTIFS($K$1:K34,K34,$C$1:C34,C34,$A$1:A34,A34)</f>
        <v>1</v>
      </c>
      <c r="N34" s="13">
        <f t="shared" ref="N34:N53" si="4">TIME(HOUR(F34),MINUTE(F34),SECOND(F34))</f>
        <v>0.69452546296296302</v>
      </c>
      <c r="O34" s="13">
        <f t="shared" ref="O34:O53" si="5">TIME(HOUR(G34),MINUTE(G34),SECOND(G34))</f>
        <v>0.70187499999999992</v>
      </c>
    </row>
    <row r="35" spans="1:15" x14ac:dyDescent="0.25">
      <c r="A35" s="100">
        <v>42401</v>
      </c>
      <c r="B35" s="99" t="s">
        <v>26</v>
      </c>
      <c r="C35" s="99">
        <v>92065</v>
      </c>
      <c r="D35" s="101">
        <v>0.625</v>
      </c>
      <c r="E35" s="101">
        <v>0.88888888888888884</v>
      </c>
      <c r="F35" s="102">
        <v>42401.695127314815</v>
      </c>
      <c r="G35" s="102">
        <v>42401.7031712963</v>
      </c>
      <c r="H35" s="99">
        <v>695</v>
      </c>
      <c r="I35" s="99">
        <v>12</v>
      </c>
      <c r="J35" s="99">
        <v>50</v>
      </c>
      <c r="K35" s="99">
        <v>3</v>
      </c>
      <c r="L35" s="13">
        <f t="shared" si="3"/>
        <v>8.0439814846613444E-3</v>
      </c>
      <c r="M35" s="92">
        <f>COUNTIFS($K$1:K35,K35,$C$1:C35,C35,$A$1:A35,A35)</f>
        <v>1</v>
      </c>
      <c r="N35" s="13">
        <f t="shared" si="4"/>
        <v>0.69512731481481482</v>
      </c>
      <c r="O35" s="13">
        <f t="shared" si="5"/>
        <v>0.70317129629629627</v>
      </c>
    </row>
    <row r="36" spans="1:15" x14ac:dyDescent="0.25">
      <c r="A36" s="100">
        <v>42401</v>
      </c>
      <c r="B36" s="99" t="s">
        <v>106</v>
      </c>
      <c r="C36" s="99">
        <v>92217</v>
      </c>
      <c r="D36" s="101">
        <v>0.625</v>
      </c>
      <c r="E36" s="101">
        <v>0.88888888888888884</v>
      </c>
      <c r="F36" s="102">
        <v>42401.711493055554</v>
      </c>
      <c r="G36" s="102">
        <v>42401.71875</v>
      </c>
      <c r="H36" s="99">
        <v>627</v>
      </c>
      <c r="I36" s="99">
        <v>11</v>
      </c>
      <c r="J36" s="99">
        <v>50</v>
      </c>
      <c r="K36" s="99">
        <v>3</v>
      </c>
      <c r="L36" s="13">
        <f t="shared" si="3"/>
        <v>7.2569444455439225E-3</v>
      </c>
      <c r="M36" s="92">
        <f>COUNTIFS($K$1:K36,K36,$C$1:C36,C36,$A$1:A36,A36)</f>
        <v>1</v>
      </c>
      <c r="N36" s="13">
        <f t="shared" si="4"/>
        <v>0.71149305555555553</v>
      </c>
      <c r="O36" s="13">
        <f t="shared" si="5"/>
        <v>0.71875</v>
      </c>
    </row>
    <row r="37" spans="1:15" x14ac:dyDescent="0.25">
      <c r="A37" s="100">
        <v>42401</v>
      </c>
      <c r="B37" s="99" t="s">
        <v>25</v>
      </c>
      <c r="C37" s="99">
        <v>95005</v>
      </c>
      <c r="D37" s="101">
        <v>0.58333333333333337</v>
      </c>
      <c r="E37" s="101">
        <v>0.84722222222222221</v>
      </c>
      <c r="F37" s="102">
        <v>42401.713159722225</v>
      </c>
      <c r="G37" s="102">
        <v>42401.724479166667</v>
      </c>
      <c r="H37" s="99">
        <v>978</v>
      </c>
      <c r="I37" s="99">
        <v>17</v>
      </c>
      <c r="J37" s="99">
        <v>50</v>
      </c>
      <c r="K37" s="99">
        <v>1</v>
      </c>
      <c r="L37" s="13">
        <f t="shared" si="3"/>
        <v>1.1319444442051463E-2</v>
      </c>
      <c r="M37" s="92">
        <f>COUNTIFS($K$1:K37,K37,$C$1:C37,C37,$A$1:A37,A37)</f>
        <v>1</v>
      </c>
      <c r="N37" s="13">
        <f t="shared" si="4"/>
        <v>0.71315972222222224</v>
      </c>
      <c r="O37" s="13">
        <f t="shared" si="5"/>
        <v>0.72447916666666667</v>
      </c>
    </row>
    <row r="38" spans="1:15" x14ac:dyDescent="0.25">
      <c r="A38" s="100">
        <v>42401</v>
      </c>
      <c r="B38" s="99" t="s">
        <v>105</v>
      </c>
      <c r="C38" s="99">
        <v>95049</v>
      </c>
      <c r="D38" s="101">
        <v>0.625</v>
      </c>
      <c r="E38" s="101">
        <v>0.88888888888888884</v>
      </c>
      <c r="F38" s="102">
        <v>42401.722268518519</v>
      </c>
      <c r="G38" s="102">
        <v>42401.735937500001</v>
      </c>
      <c r="H38" s="99">
        <v>1181</v>
      </c>
      <c r="I38" s="99">
        <v>19</v>
      </c>
      <c r="J38" s="99">
        <v>50</v>
      </c>
      <c r="K38" s="99">
        <v>1</v>
      </c>
      <c r="L38" s="13">
        <f t="shared" si="3"/>
        <v>1.3668981482624076E-2</v>
      </c>
      <c r="M38" s="92">
        <f>COUNTIFS($K$1:K38,K38,$C$1:C38,C38,$A$1:A38,A38)</f>
        <v>1</v>
      </c>
      <c r="N38" s="13">
        <f t="shared" si="4"/>
        <v>0.72226851851851848</v>
      </c>
      <c r="O38" s="13">
        <f t="shared" si="5"/>
        <v>0.73593750000000002</v>
      </c>
    </row>
    <row r="39" spans="1:15" x14ac:dyDescent="0.25">
      <c r="A39" s="100">
        <v>42401</v>
      </c>
      <c r="B39" s="99" t="s">
        <v>103</v>
      </c>
      <c r="C39" s="99">
        <v>95061</v>
      </c>
      <c r="D39" s="101">
        <v>0.3611111111111111</v>
      </c>
      <c r="E39" s="101">
        <v>0.625</v>
      </c>
      <c r="F39" s="102">
        <v>42401.739652777775</v>
      </c>
      <c r="G39" s="102">
        <v>42401.743009259262</v>
      </c>
      <c r="H39" s="99">
        <v>290</v>
      </c>
      <c r="I39" s="99">
        <v>4</v>
      </c>
      <c r="J39" s="99">
        <v>50</v>
      </c>
      <c r="K39" s="99">
        <v>7</v>
      </c>
      <c r="L39" s="13">
        <f t="shared" si="3"/>
        <v>3.3564814875717275E-3</v>
      </c>
      <c r="M39" s="92">
        <f>COUNTIFS($K$1:K39,K39,$C$1:C39,C39,$A$1:A39,A39)</f>
        <v>1</v>
      </c>
      <c r="N39" s="13">
        <f t="shared" si="4"/>
        <v>0.73965277777777771</v>
      </c>
      <c r="O39" s="13">
        <f t="shared" si="5"/>
        <v>0.7430092592592592</v>
      </c>
    </row>
    <row r="40" spans="1:15" x14ac:dyDescent="0.25">
      <c r="A40" s="100">
        <v>42401</v>
      </c>
      <c r="B40" s="99" t="s">
        <v>29</v>
      </c>
      <c r="C40" s="99">
        <v>92031</v>
      </c>
      <c r="D40" s="101">
        <v>0.58333333333333337</v>
      </c>
      <c r="E40" s="101">
        <v>0.84722222222222221</v>
      </c>
      <c r="F40" s="102">
        <v>42401.750914351855</v>
      </c>
      <c r="G40" s="102">
        <v>42401.764953703707</v>
      </c>
      <c r="H40" s="99">
        <v>1213</v>
      </c>
      <c r="I40" s="99">
        <v>20</v>
      </c>
      <c r="J40" s="99">
        <v>50</v>
      </c>
      <c r="K40" s="99">
        <v>1</v>
      </c>
      <c r="L40" s="13">
        <f t="shared" si="3"/>
        <v>1.4039351852261461E-2</v>
      </c>
      <c r="M40" s="92">
        <f>COUNTIFS($K$1:K40,K40,$C$1:C40,C40,$A$1:A40,A40)</f>
        <v>1</v>
      </c>
      <c r="N40" s="13">
        <f t="shared" si="4"/>
        <v>0.75091435185185185</v>
      </c>
      <c r="O40" s="13">
        <f t="shared" si="5"/>
        <v>0.76495370370370364</v>
      </c>
    </row>
    <row r="41" spans="1:15" x14ac:dyDescent="0.25">
      <c r="A41" s="100">
        <v>42401</v>
      </c>
      <c r="B41" s="99" t="s">
        <v>26</v>
      </c>
      <c r="C41" s="99">
        <v>92065</v>
      </c>
      <c r="D41" s="101">
        <v>0.625</v>
      </c>
      <c r="E41" s="101">
        <v>0.88888888888888884</v>
      </c>
      <c r="F41" s="102">
        <v>42401.76458333333</v>
      </c>
      <c r="G41" s="102">
        <v>42401.780578703707</v>
      </c>
      <c r="H41" s="99">
        <v>1382</v>
      </c>
      <c r="I41" s="99">
        <v>23</v>
      </c>
      <c r="J41" s="99">
        <v>50</v>
      </c>
      <c r="K41" s="99">
        <v>1</v>
      </c>
      <c r="L41" s="13">
        <f t="shared" si="3"/>
        <v>1.5995370376913343E-2</v>
      </c>
      <c r="M41" s="92">
        <f>COUNTIFS($K$1:K41,K41,$C$1:C41,C41,$A$1:A41,A41)</f>
        <v>1</v>
      </c>
      <c r="N41" s="13">
        <f t="shared" si="4"/>
        <v>0.76458333333333339</v>
      </c>
      <c r="O41" s="13">
        <f t="shared" si="5"/>
        <v>0.78057870370370364</v>
      </c>
    </row>
    <row r="42" spans="1:15" x14ac:dyDescent="0.25">
      <c r="A42" s="100">
        <v>42401</v>
      </c>
      <c r="B42" s="99" t="s">
        <v>107</v>
      </c>
      <c r="C42" s="99">
        <v>92200</v>
      </c>
      <c r="D42" s="101">
        <v>0.625</v>
      </c>
      <c r="E42" s="101">
        <v>0.88888888888888884</v>
      </c>
      <c r="F42" s="102">
        <v>42401.767962962964</v>
      </c>
      <c r="G42" s="102">
        <v>42401.781481481485</v>
      </c>
      <c r="H42" s="99">
        <v>1168</v>
      </c>
      <c r="I42" s="99">
        <v>20</v>
      </c>
      <c r="J42" s="99">
        <v>50</v>
      </c>
      <c r="K42" s="99">
        <v>1</v>
      </c>
      <c r="L42" s="13">
        <f t="shared" si="3"/>
        <v>1.3518518520868383E-2</v>
      </c>
      <c r="M42" s="92">
        <f>COUNTIFS($K$1:K42,K42,$C$1:C42,C42,$A$1:A42,A42)</f>
        <v>1</v>
      </c>
      <c r="N42" s="13">
        <f t="shared" si="4"/>
        <v>0.76796296296296296</v>
      </c>
      <c r="O42" s="13">
        <f t="shared" si="5"/>
        <v>0.78148148148148155</v>
      </c>
    </row>
    <row r="43" spans="1:15" x14ac:dyDescent="0.25">
      <c r="A43" s="100">
        <v>42401</v>
      </c>
      <c r="B43" s="99" t="s">
        <v>28</v>
      </c>
      <c r="C43" s="99">
        <v>93528</v>
      </c>
      <c r="D43" s="101">
        <v>0.61805555555555558</v>
      </c>
      <c r="E43" s="101">
        <v>0.88194444444444453</v>
      </c>
      <c r="F43" s="102">
        <v>42401.778263888889</v>
      </c>
      <c r="G43" s="102">
        <v>42401.792847222219</v>
      </c>
      <c r="H43" s="99">
        <v>1260</v>
      </c>
      <c r="I43" s="99">
        <v>21</v>
      </c>
      <c r="J43" s="99">
        <v>50</v>
      </c>
      <c r="K43" s="99">
        <v>1</v>
      </c>
      <c r="L43" s="13">
        <f t="shared" si="3"/>
        <v>1.4583333329937886E-2</v>
      </c>
      <c r="M43" s="92">
        <f>COUNTIFS($K$1:K43,K43,$C$1:C43,C43,$A$1:A43,A43)</f>
        <v>1</v>
      </c>
      <c r="N43" s="13">
        <f t="shared" si="4"/>
        <v>0.77826388888888898</v>
      </c>
      <c r="O43" s="13">
        <f t="shared" si="5"/>
        <v>0.79284722222222215</v>
      </c>
    </row>
    <row r="44" spans="1:15" x14ac:dyDescent="0.25">
      <c r="A44" s="100">
        <v>42401</v>
      </c>
      <c r="B44" s="99" t="s">
        <v>25</v>
      </c>
      <c r="C44" s="99">
        <v>95005</v>
      </c>
      <c r="D44" s="101">
        <v>0.58333333333333337</v>
      </c>
      <c r="E44" s="101">
        <v>0.84722222222222221</v>
      </c>
      <c r="F44" s="102">
        <v>42401.791851851849</v>
      </c>
      <c r="G44" s="102">
        <v>42401.798715277779</v>
      </c>
      <c r="H44" s="99">
        <v>593</v>
      </c>
      <c r="I44" s="99">
        <v>10</v>
      </c>
      <c r="J44" s="99">
        <v>50</v>
      </c>
      <c r="K44" s="99">
        <v>3</v>
      </c>
      <c r="L44" s="13">
        <f t="shared" si="3"/>
        <v>6.8634259296231903E-3</v>
      </c>
      <c r="M44" s="92">
        <f>COUNTIFS($K$1:K44,K44,$C$1:C44,C44,$A$1:A44,A44)</f>
        <v>2</v>
      </c>
      <c r="N44" s="13">
        <f t="shared" si="4"/>
        <v>0.79185185185185192</v>
      </c>
      <c r="O44" s="13">
        <f t="shared" si="5"/>
        <v>0.79871527777777773</v>
      </c>
    </row>
    <row r="45" spans="1:15" x14ac:dyDescent="0.25">
      <c r="A45" s="100">
        <v>42401</v>
      </c>
      <c r="B45" s="99" t="s">
        <v>106</v>
      </c>
      <c r="C45" s="99">
        <v>92217</v>
      </c>
      <c r="D45" s="101">
        <v>0.625</v>
      </c>
      <c r="E45" s="101">
        <v>0.88888888888888884</v>
      </c>
      <c r="F45" s="102">
        <v>42401.792314814818</v>
      </c>
      <c r="G45" s="102">
        <v>42401.805972222224</v>
      </c>
      <c r="H45" s="99">
        <v>1180</v>
      </c>
      <c r="I45" s="99">
        <v>20</v>
      </c>
      <c r="J45" s="99">
        <v>50</v>
      </c>
      <c r="K45" s="99">
        <v>1</v>
      </c>
      <c r="L45" s="13">
        <f t="shared" si="3"/>
        <v>1.3657407405844424E-2</v>
      </c>
      <c r="M45" s="92">
        <f>COUNTIFS($K$1:K45,K45,$C$1:C45,C45,$A$1:A45,A45)</f>
        <v>1</v>
      </c>
      <c r="N45" s="13">
        <f t="shared" si="4"/>
        <v>0.79231481481481481</v>
      </c>
      <c r="O45" s="13">
        <f t="shared" si="5"/>
        <v>0.8059722222222222</v>
      </c>
    </row>
    <row r="46" spans="1:15" x14ac:dyDescent="0.25">
      <c r="A46" s="100">
        <v>42401</v>
      </c>
      <c r="B46" s="99" t="s">
        <v>30</v>
      </c>
      <c r="C46" s="99">
        <v>92030</v>
      </c>
      <c r="D46" s="101">
        <v>0.625</v>
      </c>
      <c r="E46" s="101">
        <v>0.88888888888888884</v>
      </c>
      <c r="F46" s="102">
        <v>42401.798888888887</v>
      </c>
      <c r="G46" s="102">
        <v>42401.812777777777</v>
      </c>
      <c r="H46" s="99">
        <v>1200</v>
      </c>
      <c r="I46" s="99">
        <v>20</v>
      </c>
      <c r="J46" s="99">
        <v>50</v>
      </c>
      <c r="K46" s="99">
        <v>1</v>
      </c>
      <c r="L46" s="13">
        <f t="shared" si="3"/>
        <v>1.3888888890505768E-2</v>
      </c>
      <c r="M46" s="92">
        <f>COUNTIFS($K$1:K46,K46,$C$1:C46,C46,$A$1:A46,A46)</f>
        <v>1</v>
      </c>
      <c r="N46" s="13">
        <f t="shared" si="4"/>
        <v>0.79888888888888887</v>
      </c>
      <c r="O46" s="13">
        <f t="shared" si="5"/>
        <v>0.81277777777777782</v>
      </c>
    </row>
    <row r="47" spans="1:15" x14ac:dyDescent="0.25">
      <c r="A47" s="100">
        <v>42401</v>
      </c>
      <c r="B47" s="99" t="s">
        <v>105</v>
      </c>
      <c r="C47" s="99">
        <v>95049</v>
      </c>
      <c r="D47" s="101">
        <v>0.625</v>
      </c>
      <c r="E47" s="101">
        <v>0.88888888888888884</v>
      </c>
      <c r="F47" s="102">
        <v>42401.799317129633</v>
      </c>
      <c r="G47" s="102">
        <v>42401.806331018517</v>
      </c>
      <c r="H47" s="99">
        <v>606</v>
      </c>
      <c r="I47" s="99">
        <v>10</v>
      </c>
      <c r="J47" s="99">
        <v>50</v>
      </c>
      <c r="K47" s="99">
        <v>3</v>
      </c>
      <c r="L47" s="13">
        <f t="shared" si="3"/>
        <v>7.0138888841029257E-3</v>
      </c>
      <c r="M47" s="92">
        <f>COUNTIFS($K$1:K47,K47,$C$1:C47,C47,$A$1:A47,A47)</f>
        <v>2</v>
      </c>
      <c r="N47" s="13">
        <f t="shared" si="4"/>
        <v>0.79931712962962964</v>
      </c>
      <c r="O47" s="13">
        <f t="shared" si="5"/>
        <v>0.80633101851851852</v>
      </c>
    </row>
    <row r="48" spans="1:15" x14ac:dyDescent="0.25">
      <c r="A48" s="100">
        <v>42401</v>
      </c>
      <c r="B48" s="99" t="s">
        <v>29</v>
      </c>
      <c r="C48" s="99">
        <v>92031</v>
      </c>
      <c r="D48" s="101">
        <v>0.58333333333333337</v>
      </c>
      <c r="E48" s="101">
        <v>0.84722222222222221</v>
      </c>
      <c r="F48" s="102">
        <v>42401.805636574078</v>
      </c>
      <c r="G48" s="102">
        <v>42401.812708333331</v>
      </c>
      <c r="H48" s="99">
        <v>611</v>
      </c>
      <c r="I48" s="99">
        <v>10</v>
      </c>
      <c r="J48" s="99">
        <v>50</v>
      </c>
      <c r="K48" s="99">
        <v>3</v>
      </c>
      <c r="L48" s="13">
        <f t="shared" si="3"/>
        <v>7.0717592534492724E-3</v>
      </c>
      <c r="M48" s="92">
        <f>COUNTIFS($K$1:K48,K48,$C$1:C48,C48,$A$1:A48,A48)</f>
        <v>2</v>
      </c>
      <c r="N48" s="13">
        <f t="shared" si="4"/>
        <v>0.80563657407407396</v>
      </c>
      <c r="O48" s="13">
        <f t="shared" si="5"/>
        <v>0.81270833333333325</v>
      </c>
    </row>
    <row r="49" spans="1:15" x14ac:dyDescent="0.25">
      <c r="A49" s="100">
        <v>42401</v>
      </c>
      <c r="B49" s="99" t="s">
        <v>107</v>
      </c>
      <c r="C49" s="99">
        <v>92200</v>
      </c>
      <c r="D49" s="101">
        <v>0.625</v>
      </c>
      <c r="E49" s="101">
        <v>0.88888888888888884</v>
      </c>
      <c r="F49" s="102">
        <v>42401.81386574074</v>
      </c>
      <c r="G49" s="102">
        <v>42401.820810185185</v>
      </c>
      <c r="H49" s="99">
        <v>600</v>
      </c>
      <c r="I49" s="99">
        <v>10</v>
      </c>
      <c r="J49" s="99">
        <v>50</v>
      </c>
      <c r="K49" s="99">
        <v>3</v>
      </c>
      <c r="L49" s="13">
        <f t="shared" si="3"/>
        <v>6.9444444452528842E-3</v>
      </c>
      <c r="M49" s="92">
        <f>COUNTIFS($K$1:K49,K49,$C$1:C49,C49,$A$1:A49,A49)</f>
        <v>2</v>
      </c>
      <c r="N49" s="13">
        <f t="shared" si="4"/>
        <v>0.8138657407407407</v>
      </c>
      <c r="O49" s="13">
        <f t="shared" si="5"/>
        <v>0.82081018518518523</v>
      </c>
    </row>
    <row r="50" spans="1:15" x14ac:dyDescent="0.25">
      <c r="A50" s="100">
        <v>42401</v>
      </c>
      <c r="B50" s="99" t="s">
        <v>26</v>
      </c>
      <c r="C50" s="99">
        <v>92065</v>
      </c>
      <c r="D50" s="101">
        <v>0.625</v>
      </c>
      <c r="E50" s="101">
        <v>0.88888888888888884</v>
      </c>
      <c r="F50" s="102">
        <v>42401.824224537035</v>
      </c>
      <c r="G50" s="102">
        <v>42401.830775462964</v>
      </c>
      <c r="H50" s="99">
        <v>566</v>
      </c>
      <c r="I50" s="99">
        <v>10</v>
      </c>
      <c r="J50" s="99">
        <v>50</v>
      </c>
      <c r="K50" s="99">
        <v>3</v>
      </c>
      <c r="L50" s="13">
        <f t="shared" si="3"/>
        <v>6.550925929332152E-3</v>
      </c>
      <c r="M50" s="92">
        <f>COUNTIFS($K$1:K50,K50,$C$1:C50,C50,$A$1:A50,A50)</f>
        <v>2</v>
      </c>
      <c r="N50" s="13">
        <f t="shared" si="4"/>
        <v>0.82422453703703702</v>
      </c>
      <c r="O50" s="13">
        <f t="shared" si="5"/>
        <v>0.83077546296296301</v>
      </c>
    </row>
    <row r="51" spans="1:15" x14ac:dyDescent="0.25">
      <c r="A51" s="100">
        <v>42401</v>
      </c>
      <c r="B51" s="99" t="s">
        <v>106</v>
      </c>
      <c r="C51" s="99">
        <v>92217</v>
      </c>
      <c r="D51" s="101">
        <v>0.625</v>
      </c>
      <c r="E51" s="101">
        <v>0.88888888888888884</v>
      </c>
      <c r="F51" s="102">
        <v>42401.826828703706</v>
      </c>
      <c r="G51" s="102">
        <v>42401.843043981484</v>
      </c>
      <c r="H51" s="99">
        <v>1401</v>
      </c>
      <c r="I51" s="99">
        <v>23</v>
      </c>
      <c r="J51" s="99">
        <v>50</v>
      </c>
      <c r="K51" s="99">
        <v>3</v>
      </c>
      <c r="L51" s="13">
        <f t="shared" si="3"/>
        <v>1.6215277777519077E-2</v>
      </c>
      <c r="M51" s="92">
        <f>COUNTIFS($K$1:K51,K51,$C$1:C51,C51,$A$1:A51,A51)</f>
        <v>2</v>
      </c>
      <c r="N51" s="13">
        <f t="shared" si="4"/>
        <v>0.82682870370370365</v>
      </c>
      <c r="O51" s="13">
        <f t="shared" si="5"/>
        <v>0.84304398148148152</v>
      </c>
    </row>
    <row r="52" spans="1:15" x14ac:dyDescent="0.25">
      <c r="A52" s="100">
        <v>42401</v>
      </c>
      <c r="B52" s="99" t="s">
        <v>28</v>
      </c>
      <c r="C52" s="99">
        <v>93528</v>
      </c>
      <c r="D52" s="101">
        <v>0.61805555555555558</v>
      </c>
      <c r="E52" s="101">
        <v>0.88194444444444453</v>
      </c>
      <c r="F52" s="102">
        <v>42401.827627314815</v>
      </c>
      <c r="G52" s="102">
        <v>42401.835069444445</v>
      </c>
      <c r="H52" s="99">
        <v>643</v>
      </c>
      <c r="I52" s="99">
        <v>11</v>
      </c>
      <c r="J52" s="99">
        <v>50</v>
      </c>
      <c r="K52" s="99">
        <v>3</v>
      </c>
      <c r="L52" s="13">
        <f t="shared" si="3"/>
        <v>7.442129630362615E-3</v>
      </c>
      <c r="M52" s="92">
        <f>COUNTIFS($K$1:K52,K52,$C$1:C52,C52,$A$1:A52,A52)</f>
        <v>2</v>
      </c>
      <c r="N52" s="13">
        <f t="shared" si="4"/>
        <v>0.82762731481481477</v>
      </c>
      <c r="O52" s="13">
        <f t="shared" si="5"/>
        <v>0.83506944444444453</v>
      </c>
    </row>
    <row r="53" spans="1:15" x14ac:dyDescent="0.25">
      <c r="A53" s="100">
        <v>42401</v>
      </c>
      <c r="B53" s="99" t="s">
        <v>30</v>
      </c>
      <c r="C53" s="99">
        <v>92030</v>
      </c>
      <c r="D53" s="101">
        <v>0.625</v>
      </c>
      <c r="E53" s="101">
        <v>0.88888888888888884</v>
      </c>
      <c r="F53" s="102">
        <v>42401.840405092589</v>
      </c>
      <c r="G53" s="102">
        <v>42401.847569444442</v>
      </c>
      <c r="H53" s="99">
        <v>619</v>
      </c>
      <c r="I53" s="99">
        <v>10</v>
      </c>
      <c r="J53" s="99">
        <v>50</v>
      </c>
      <c r="K53" s="99">
        <v>3</v>
      </c>
      <c r="L53" s="13">
        <f t="shared" si="3"/>
        <v>7.1643518531345762E-3</v>
      </c>
      <c r="M53" s="92">
        <f>COUNTIFS($K$1:K53,K53,$C$1:C53,C53,$A$1:A53,A53)</f>
        <v>2</v>
      </c>
      <c r="N53" s="13">
        <f t="shared" si="4"/>
        <v>0.84040509259259266</v>
      </c>
      <c r="O53" s="13">
        <f t="shared" si="5"/>
        <v>0.84756944444444438</v>
      </c>
    </row>
    <row r="54" spans="1:15" x14ac:dyDescent="0.25">
      <c r="A54" s="111">
        <v>42401</v>
      </c>
      <c r="B54" s="110" t="s">
        <v>98</v>
      </c>
      <c r="C54" s="110">
        <v>92137</v>
      </c>
      <c r="D54" s="112">
        <v>0.3611111111111111</v>
      </c>
      <c r="E54" s="112">
        <v>0.625</v>
      </c>
      <c r="F54" s="113">
        <v>42401.430578703701</v>
      </c>
      <c r="G54" s="113">
        <v>42401.437696759262</v>
      </c>
      <c r="H54" s="110">
        <v>615</v>
      </c>
      <c r="I54" s="110">
        <v>10</v>
      </c>
      <c r="J54" s="110">
        <v>50</v>
      </c>
      <c r="K54" s="110">
        <v>3</v>
      </c>
      <c r="L54" s="13">
        <f t="shared" ref="L54:L57" si="6">G54-F54</f>
        <v>7.1180555605678819E-3</v>
      </c>
      <c r="M54" s="93">
        <f>COUNTIFS($K$1:K54,K54,$C$1:C54,C54,$A$1:A54,A54)</f>
        <v>1</v>
      </c>
      <c r="N54" s="13">
        <f t="shared" ref="N54:N57" si="7">TIME(HOUR(F54),MINUTE(F54),SECOND(F54))</f>
        <v>0.43057870370370371</v>
      </c>
      <c r="O54" s="13">
        <f t="shared" ref="O54:O57" si="8">TIME(HOUR(G54),MINUTE(G54),SECOND(G54))</f>
        <v>0.43769675925925927</v>
      </c>
    </row>
    <row r="55" spans="1:15" x14ac:dyDescent="0.25">
      <c r="A55" s="111">
        <v>42401</v>
      </c>
      <c r="B55" s="110" t="s">
        <v>98</v>
      </c>
      <c r="C55" s="110">
        <v>92137</v>
      </c>
      <c r="D55" s="112">
        <v>0.3611111111111111</v>
      </c>
      <c r="E55" s="112">
        <v>0.625</v>
      </c>
      <c r="F55" s="113">
        <v>42401.513912037037</v>
      </c>
      <c r="G55" s="113">
        <v>42401.528229166666</v>
      </c>
      <c r="H55" s="110">
        <v>1237</v>
      </c>
      <c r="I55" s="110">
        <v>20</v>
      </c>
      <c r="J55" s="110">
        <v>50</v>
      </c>
      <c r="K55" s="110">
        <v>1</v>
      </c>
      <c r="L55" s="13">
        <f t="shared" si="6"/>
        <v>1.43171296294895E-2</v>
      </c>
      <c r="M55" s="93">
        <f>COUNTIFS($K$1:K55,K55,$C$1:C55,C55,$A$1:A55,A55)</f>
        <v>1</v>
      </c>
      <c r="N55" s="13">
        <f t="shared" si="7"/>
        <v>0.51391203703703703</v>
      </c>
      <c r="O55" s="13">
        <f t="shared" si="8"/>
        <v>0.52822916666666664</v>
      </c>
    </row>
    <row r="56" spans="1:15" x14ac:dyDescent="0.25">
      <c r="A56" s="111">
        <v>42401</v>
      </c>
      <c r="B56" s="110" t="s">
        <v>98</v>
      </c>
      <c r="C56" s="110">
        <v>92137</v>
      </c>
      <c r="D56" s="112">
        <v>0.3611111111111111</v>
      </c>
      <c r="E56" s="112">
        <v>0.625</v>
      </c>
      <c r="F56" s="113">
        <v>42401.573738425926</v>
      </c>
      <c r="G56" s="113">
        <v>42401.581041666665</v>
      </c>
      <c r="H56" s="110">
        <v>631</v>
      </c>
      <c r="I56" s="110">
        <v>10</v>
      </c>
      <c r="J56" s="110">
        <v>50</v>
      </c>
      <c r="K56" s="110">
        <v>3</v>
      </c>
      <c r="L56" s="13">
        <f t="shared" si="6"/>
        <v>7.3032407381106168E-3</v>
      </c>
      <c r="M56" s="93">
        <f>COUNTIFS($K$1:K56,K56,$C$1:C56,C56,$A$1:A56,A56)</f>
        <v>2</v>
      </c>
      <c r="N56" s="13">
        <f t="shared" si="7"/>
        <v>0.57373842592592594</v>
      </c>
      <c r="O56" s="13">
        <f t="shared" si="8"/>
        <v>0.58104166666666668</v>
      </c>
    </row>
    <row r="57" spans="1:15" x14ac:dyDescent="0.25">
      <c r="A57" s="111">
        <v>42401</v>
      </c>
      <c r="B57" s="110" t="s">
        <v>98</v>
      </c>
      <c r="C57" s="110">
        <v>92137</v>
      </c>
      <c r="D57" s="112">
        <v>0.3611111111111111</v>
      </c>
      <c r="E57" s="112">
        <v>0.625</v>
      </c>
      <c r="F57" s="113">
        <v>42401.585381944446</v>
      </c>
      <c r="G57" s="113">
        <v>42401.593217592592</v>
      </c>
      <c r="H57" s="110">
        <v>677</v>
      </c>
      <c r="I57" s="110">
        <v>12</v>
      </c>
      <c r="J57" s="110">
        <v>50</v>
      </c>
      <c r="K57" s="110">
        <v>4</v>
      </c>
      <c r="L57" s="13">
        <f t="shared" si="6"/>
        <v>7.8356481462833472E-3</v>
      </c>
      <c r="M57" s="93">
        <f>COUNTIFS($K$1:K57,K57,$C$1:C57,C57,$A$1:A57,A57)</f>
        <v>1</v>
      </c>
      <c r="N57" s="13">
        <f t="shared" si="7"/>
        <v>0.58538194444444447</v>
      </c>
      <c r="O57" s="13">
        <f t="shared" si="8"/>
        <v>0.59321759259259255</v>
      </c>
    </row>
    <row r="58" spans="1:15" x14ac:dyDescent="0.25">
      <c r="A58" s="121">
        <v>42402</v>
      </c>
      <c r="B58" s="120" t="s">
        <v>21</v>
      </c>
      <c r="C58" s="120">
        <v>92125</v>
      </c>
      <c r="D58" s="122">
        <v>0.36805555555555558</v>
      </c>
      <c r="E58" s="122">
        <v>0.63194444444444442</v>
      </c>
      <c r="F58" s="123">
        <v>42402.364814814813</v>
      </c>
      <c r="G58" s="123">
        <v>42402.366655092592</v>
      </c>
      <c r="H58" s="120">
        <v>159</v>
      </c>
      <c r="I58" s="120">
        <v>2</v>
      </c>
      <c r="J58" s="120">
        <v>50</v>
      </c>
      <c r="K58" s="120">
        <v>4</v>
      </c>
      <c r="L58" s="13">
        <f t="shared" ref="L58:L119" si="9">G58-F58</f>
        <v>1.8402777786832303E-3</v>
      </c>
      <c r="M58" s="104">
        <f>COUNTIFS($K$1:K58,K58,$C$1:C58,C58,$A$1:A58,A58)</f>
        <v>1</v>
      </c>
      <c r="N58" s="13">
        <f t="shared" ref="N58:N119" si="10">TIME(HOUR(F58),MINUTE(F58),SECOND(F58))</f>
        <v>0.36481481481481487</v>
      </c>
      <c r="O58" s="13">
        <f t="shared" ref="O58:O119" si="11">TIME(HOUR(G58),MINUTE(G58),SECOND(G58))</f>
        <v>0.3666550925925926</v>
      </c>
    </row>
    <row r="59" spans="1:15" x14ac:dyDescent="0.25">
      <c r="A59" s="121">
        <v>42402</v>
      </c>
      <c r="B59" s="120" t="s">
        <v>23</v>
      </c>
      <c r="C59" s="120">
        <v>92044</v>
      </c>
      <c r="D59" s="122">
        <v>0.33333333333333331</v>
      </c>
      <c r="E59" s="122">
        <v>0.59722222222222221</v>
      </c>
      <c r="F59" s="123">
        <v>42402.388912037037</v>
      </c>
      <c r="G59" s="123">
        <v>42402.395937499998</v>
      </c>
      <c r="H59" s="120">
        <v>607</v>
      </c>
      <c r="I59" s="120">
        <v>10</v>
      </c>
      <c r="J59" s="120">
        <v>50</v>
      </c>
      <c r="K59" s="120">
        <v>3</v>
      </c>
      <c r="L59" s="13">
        <f t="shared" si="9"/>
        <v>7.025462960882578E-3</v>
      </c>
      <c r="M59" s="104">
        <f>COUNTIFS($K$1:K59,K59,$C$1:C59,C59,$A$1:A59,A59)</f>
        <v>1</v>
      </c>
      <c r="N59" s="13">
        <f t="shared" si="10"/>
        <v>0.38891203703703708</v>
      </c>
      <c r="O59" s="13">
        <f t="shared" si="11"/>
        <v>0.3959375</v>
      </c>
    </row>
    <row r="60" spans="1:15" x14ac:dyDescent="0.25">
      <c r="A60" s="121">
        <v>42402</v>
      </c>
      <c r="B60" s="120" t="s">
        <v>20</v>
      </c>
      <c r="C60" s="120">
        <v>92055</v>
      </c>
      <c r="D60" s="122">
        <v>0.36805555555555558</v>
      </c>
      <c r="E60" s="122">
        <v>0.63194444444444442</v>
      </c>
      <c r="F60" s="123">
        <v>42402.395891203705</v>
      </c>
      <c r="G60" s="123">
        <v>42402.402812499997</v>
      </c>
      <c r="H60" s="120">
        <v>598</v>
      </c>
      <c r="I60" s="120">
        <v>10</v>
      </c>
      <c r="J60" s="120">
        <v>50</v>
      </c>
      <c r="K60" s="120">
        <v>3</v>
      </c>
      <c r="L60" s="13">
        <f t="shared" si="9"/>
        <v>6.9212962916935794E-3</v>
      </c>
      <c r="M60" s="104">
        <f>COUNTIFS($K$1:K60,K60,$C$1:C60,C60,$A$1:A60,A60)</f>
        <v>1</v>
      </c>
      <c r="N60" s="13">
        <f t="shared" si="10"/>
        <v>0.39589120370370368</v>
      </c>
      <c r="O60" s="13">
        <f t="shared" si="11"/>
        <v>0.40281250000000002</v>
      </c>
    </row>
    <row r="61" spans="1:15" x14ac:dyDescent="0.25">
      <c r="A61" s="121">
        <v>42402</v>
      </c>
      <c r="B61" s="120" t="s">
        <v>88</v>
      </c>
      <c r="C61" s="120">
        <v>93247</v>
      </c>
      <c r="D61" s="122">
        <v>0.33333333333333331</v>
      </c>
      <c r="E61" s="122">
        <v>0.59722222222222221</v>
      </c>
      <c r="F61" s="123">
        <v>42402.403020833335</v>
      </c>
      <c r="G61" s="123">
        <v>42402.409942129627</v>
      </c>
      <c r="H61" s="120">
        <v>598</v>
      </c>
      <c r="I61" s="120">
        <v>10</v>
      </c>
      <c r="J61" s="120">
        <v>50</v>
      </c>
      <c r="K61" s="120">
        <v>3</v>
      </c>
      <c r="L61" s="13">
        <f t="shared" si="9"/>
        <v>6.9212962916935794E-3</v>
      </c>
      <c r="M61" s="104">
        <f>COUNTIFS($K$1:K61,K61,$C$1:C61,C61,$A$1:A61,A61)</f>
        <v>1</v>
      </c>
      <c r="N61" s="13">
        <f t="shared" si="10"/>
        <v>0.40302083333333333</v>
      </c>
      <c r="O61" s="13">
        <f t="shared" si="11"/>
        <v>0.40994212962962967</v>
      </c>
    </row>
    <row r="62" spans="1:15" x14ac:dyDescent="0.25">
      <c r="A62" s="121">
        <v>42402</v>
      </c>
      <c r="B62" s="120" t="s">
        <v>21</v>
      </c>
      <c r="C62" s="120">
        <v>92125</v>
      </c>
      <c r="D62" s="122">
        <v>0.36805555555555558</v>
      </c>
      <c r="E62" s="122">
        <v>0.63194444444444442</v>
      </c>
      <c r="F62" s="123">
        <v>42402.409710648149</v>
      </c>
      <c r="G62" s="123">
        <v>42402.416863425926</v>
      </c>
      <c r="H62" s="120">
        <v>618</v>
      </c>
      <c r="I62" s="120">
        <v>11</v>
      </c>
      <c r="J62" s="120">
        <v>50</v>
      </c>
      <c r="K62" s="120">
        <v>3</v>
      </c>
      <c r="L62" s="13">
        <f t="shared" si="9"/>
        <v>7.1527777763549238E-3</v>
      </c>
      <c r="M62" s="104">
        <f>COUNTIFS($K$1:K62,K62,$C$1:C62,C62,$A$1:A62,A62)</f>
        <v>1</v>
      </c>
      <c r="N62" s="13">
        <f t="shared" si="10"/>
        <v>0.40971064814814812</v>
      </c>
      <c r="O62" s="13">
        <f t="shared" si="11"/>
        <v>0.4168634259259259</v>
      </c>
    </row>
    <row r="63" spans="1:15" x14ac:dyDescent="0.25">
      <c r="A63" s="121">
        <v>42402</v>
      </c>
      <c r="B63" s="120" t="s">
        <v>115</v>
      </c>
      <c r="C63" s="120">
        <v>92136</v>
      </c>
      <c r="D63" s="122">
        <v>0.3611111111111111</v>
      </c>
      <c r="E63" s="122">
        <v>0.625</v>
      </c>
      <c r="F63" s="123">
        <v>42402.416643518518</v>
      </c>
      <c r="G63" s="123">
        <v>42402.423645833333</v>
      </c>
      <c r="H63" s="120">
        <v>605</v>
      </c>
      <c r="I63" s="120">
        <v>11</v>
      </c>
      <c r="J63" s="120">
        <v>50</v>
      </c>
      <c r="K63" s="120">
        <v>3</v>
      </c>
      <c r="L63" s="13">
        <f t="shared" si="9"/>
        <v>7.0023148145992309E-3</v>
      </c>
      <c r="M63" s="104">
        <f>COUNTIFS($K$1:K63,K63,$C$1:C63,C63,$A$1:A63,A63)</f>
        <v>1</v>
      </c>
      <c r="N63" s="13">
        <f t="shared" si="10"/>
        <v>0.4166435185185185</v>
      </c>
      <c r="O63" s="13">
        <f t="shared" si="11"/>
        <v>0.42364583333333333</v>
      </c>
    </row>
    <row r="64" spans="1:15" x14ac:dyDescent="0.25">
      <c r="A64" s="121">
        <v>42402</v>
      </c>
      <c r="B64" s="120" t="s">
        <v>21</v>
      </c>
      <c r="C64" s="120">
        <v>92125</v>
      </c>
      <c r="D64" s="122">
        <v>0.36805555555555558</v>
      </c>
      <c r="E64" s="122">
        <v>0.63194444444444442</v>
      </c>
      <c r="F64" s="123">
        <v>42402.416863425926</v>
      </c>
      <c r="G64" s="123">
        <v>42402.422777777778</v>
      </c>
      <c r="H64" s="120">
        <v>511</v>
      </c>
      <c r="I64" s="120">
        <v>8</v>
      </c>
      <c r="J64" s="120">
        <v>50</v>
      </c>
      <c r="K64" s="120">
        <v>7</v>
      </c>
      <c r="L64" s="13">
        <f t="shared" si="9"/>
        <v>5.914351851970423E-3</v>
      </c>
      <c r="M64" s="104">
        <f>COUNTIFS($K$1:K64,K64,$C$1:C64,C64,$A$1:A64,A64)</f>
        <v>1</v>
      </c>
      <c r="N64" s="13">
        <f t="shared" si="10"/>
        <v>0.4168634259259259</v>
      </c>
      <c r="O64" s="13">
        <f t="shared" si="11"/>
        <v>0.42277777777777775</v>
      </c>
    </row>
    <row r="65" spans="1:15" x14ac:dyDescent="0.25">
      <c r="A65" s="121">
        <v>42402</v>
      </c>
      <c r="B65" s="120" t="s">
        <v>19</v>
      </c>
      <c r="C65" s="120">
        <v>95173</v>
      </c>
      <c r="D65" s="122">
        <v>0.4861111111111111</v>
      </c>
      <c r="E65" s="122">
        <v>0.75</v>
      </c>
      <c r="F65" s="123">
        <v>42402.423587962963</v>
      </c>
      <c r="G65" s="123">
        <v>42402.431041666663</v>
      </c>
      <c r="H65" s="120">
        <v>644</v>
      </c>
      <c r="I65" s="120">
        <v>11</v>
      </c>
      <c r="J65" s="120">
        <v>50</v>
      </c>
      <c r="K65" s="120">
        <v>3</v>
      </c>
      <c r="L65" s="13">
        <f t="shared" si="9"/>
        <v>7.4537036998663098E-3</v>
      </c>
      <c r="M65" s="104">
        <f>COUNTIFS($K$1:K65,K65,$C$1:C65,C65,$A$1:A65,A65)</f>
        <v>1</v>
      </c>
      <c r="N65" s="13">
        <f t="shared" si="10"/>
        <v>0.42358796296296292</v>
      </c>
      <c r="O65" s="13">
        <f t="shared" si="11"/>
        <v>0.43104166666666671</v>
      </c>
    </row>
    <row r="66" spans="1:15" x14ac:dyDescent="0.25">
      <c r="A66" s="121">
        <v>42402</v>
      </c>
      <c r="B66" s="120" t="s">
        <v>18</v>
      </c>
      <c r="C66" s="120">
        <v>92120</v>
      </c>
      <c r="D66" s="122">
        <v>0.36805555555555558</v>
      </c>
      <c r="E66" s="122">
        <v>0.63194444444444442</v>
      </c>
      <c r="F66" s="123">
        <v>42402.424085648148</v>
      </c>
      <c r="G66" s="123">
        <v>42402.430949074071</v>
      </c>
      <c r="H66" s="120">
        <v>593</v>
      </c>
      <c r="I66" s="120">
        <v>10</v>
      </c>
      <c r="J66" s="120">
        <v>50</v>
      </c>
      <c r="K66" s="120">
        <v>3</v>
      </c>
      <c r="L66" s="13">
        <f t="shared" si="9"/>
        <v>6.8634259223472327E-3</v>
      </c>
      <c r="M66" s="104">
        <f>COUNTIFS($K$1:K66,K66,$C$1:C66,C66,$A$1:A66,A66)</f>
        <v>1</v>
      </c>
      <c r="N66" s="13">
        <f t="shared" si="10"/>
        <v>0.42408564814814814</v>
      </c>
      <c r="O66" s="13">
        <f t="shared" si="11"/>
        <v>0.43094907407407407</v>
      </c>
    </row>
    <row r="67" spans="1:15" x14ac:dyDescent="0.25">
      <c r="A67" s="121">
        <v>42402</v>
      </c>
      <c r="B67" s="120" t="s">
        <v>117</v>
      </c>
      <c r="C67" s="120">
        <v>92214</v>
      </c>
      <c r="D67" s="122">
        <v>0.3611111111111111</v>
      </c>
      <c r="E67" s="122">
        <v>0.625</v>
      </c>
      <c r="F67" s="123">
        <v>42402.430474537039</v>
      </c>
      <c r="G67" s="123">
        <v>42402.437743055554</v>
      </c>
      <c r="H67" s="120">
        <v>628</v>
      </c>
      <c r="I67" s="120">
        <v>11</v>
      </c>
      <c r="J67" s="120">
        <v>50</v>
      </c>
      <c r="K67" s="120">
        <v>3</v>
      </c>
      <c r="L67" s="13">
        <f t="shared" si="9"/>
        <v>7.2685185150476173E-3</v>
      </c>
      <c r="M67" s="104">
        <f>COUNTIFS($K$1:K67,K67,$C$1:C67,C67,$A$1:A67,A67)</f>
        <v>1</v>
      </c>
      <c r="N67" s="13">
        <f t="shared" si="10"/>
        <v>0.43047453703703703</v>
      </c>
      <c r="O67" s="13">
        <f t="shared" si="11"/>
        <v>0.43774305555555554</v>
      </c>
    </row>
    <row r="68" spans="1:15" x14ac:dyDescent="0.25">
      <c r="A68" s="121">
        <v>42402</v>
      </c>
      <c r="B68" s="120" t="s">
        <v>98</v>
      </c>
      <c r="C68" s="120">
        <v>92137</v>
      </c>
      <c r="D68" s="122">
        <v>0.3611111111111111</v>
      </c>
      <c r="E68" s="122">
        <v>0.625</v>
      </c>
      <c r="F68" s="123">
        <v>42402.431030092594</v>
      </c>
      <c r="G68" s="123">
        <v>42402.438194444447</v>
      </c>
      <c r="H68" s="120">
        <v>619</v>
      </c>
      <c r="I68" s="120">
        <v>11</v>
      </c>
      <c r="J68" s="120">
        <v>50</v>
      </c>
      <c r="K68" s="120">
        <v>3</v>
      </c>
      <c r="L68" s="13">
        <f t="shared" si="9"/>
        <v>7.1643518531345762E-3</v>
      </c>
      <c r="M68" s="104">
        <f>COUNTIFS($K$1:K68,K68,$C$1:C68,C68,$A$1:A68,A68)</f>
        <v>1</v>
      </c>
      <c r="N68" s="13">
        <f t="shared" si="10"/>
        <v>0.43103009259259256</v>
      </c>
      <c r="O68" s="13">
        <f t="shared" si="11"/>
        <v>0.4381944444444445</v>
      </c>
    </row>
    <row r="69" spans="1:15" x14ac:dyDescent="0.25">
      <c r="A69" s="121">
        <v>42402</v>
      </c>
      <c r="B69" s="120" t="s">
        <v>24</v>
      </c>
      <c r="C69" s="120">
        <v>92092</v>
      </c>
      <c r="D69" s="122">
        <v>0.36805555555555558</v>
      </c>
      <c r="E69" s="122">
        <v>0.63194444444444442</v>
      </c>
      <c r="F69" s="123">
        <v>42402.444432870368</v>
      </c>
      <c r="G69" s="123">
        <v>42402.451516203706</v>
      </c>
      <c r="H69" s="120">
        <v>612</v>
      </c>
      <c r="I69" s="120">
        <v>11</v>
      </c>
      <c r="J69" s="120">
        <v>50</v>
      </c>
      <c r="K69" s="120">
        <v>3</v>
      </c>
      <c r="L69" s="13">
        <f t="shared" si="9"/>
        <v>7.0833333375048824E-3</v>
      </c>
      <c r="M69" s="104">
        <f>COUNTIFS($K$1:K69,K69,$C$1:C69,C69,$A$1:A69,A69)</f>
        <v>1</v>
      </c>
      <c r="N69" s="13">
        <f t="shared" si="10"/>
        <v>0.44443287037037038</v>
      </c>
      <c r="O69" s="13">
        <f t="shared" si="11"/>
        <v>0.45151620370370371</v>
      </c>
    </row>
    <row r="70" spans="1:15" x14ac:dyDescent="0.25">
      <c r="A70" s="121">
        <v>42402</v>
      </c>
      <c r="B70" s="120" t="s">
        <v>115</v>
      </c>
      <c r="C70" s="120">
        <v>92136</v>
      </c>
      <c r="D70" s="122">
        <v>0.3611111111111111</v>
      </c>
      <c r="E70" s="122">
        <v>0.625</v>
      </c>
      <c r="F70" s="123">
        <v>42402.458194444444</v>
      </c>
      <c r="G70" s="123">
        <v>42402.472245370373</v>
      </c>
      <c r="H70" s="120">
        <v>1214</v>
      </c>
      <c r="I70" s="120">
        <v>21</v>
      </c>
      <c r="J70" s="120">
        <v>50</v>
      </c>
      <c r="K70" s="120">
        <v>1</v>
      </c>
      <c r="L70" s="13">
        <f t="shared" si="9"/>
        <v>1.4050925929041114E-2</v>
      </c>
      <c r="M70" s="104">
        <f>COUNTIFS($K$1:K70,K70,$C$1:C70,C70,$A$1:A70,A70)</f>
        <v>1</v>
      </c>
      <c r="N70" s="13">
        <f t="shared" si="10"/>
        <v>0.4581944444444444</v>
      </c>
      <c r="O70" s="13">
        <f t="shared" si="11"/>
        <v>0.4722453703703704</v>
      </c>
    </row>
    <row r="71" spans="1:15" x14ac:dyDescent="0.25">
      <c r="A71" s="121">
        <v>42402</v>
      </c>
      <c r="B71" s="120" t="s">
        <v>18</v>
      </c>
      <c r="C71" s="120">
        <v>92120</v>
      </c>
      <c r="D71" s="122">
        <v>0.36805555555555558</v>
      </c>
      <c r="E71" s="122">
        <v>0.63194444444444442</v>
      </c>
      <c r="F71" s="123">
        <v>42402.458414351851</v>
      </c>
      <c r="G71" s="123">
        <v>42402.472708333335</v>
      </c>
      <c r="H71" s="120">
        <v>1235</v>
      </c>
      <c r="I71" s="120">
        <v>20</v>
      </c>
      <c r="J71" s="120">
        <v>50</v>
      </c>
      <c r="K71" s="120">
        <v>1</v>
      </c>
      <c r="L71" s="13">
        <f t="shared" si="9"/>
        <v>1.4293981483206153E-2</v>
      </c>
      <c r="M71" s="104">
        <f>COUNTIFS($K$1:K71,K71,$C$1:C71,C71,$A$1:A71,A71)</f>
        <v>1</v>
      </c>
      <c r="N71" s="13">
        <f t="shared" si="10"/>
        <v>0.45841435185185181</v>
      </c>
      <c r="O71" s="13">
        <f t="shared" si="11"/>
        <v>0.47270833333333334</v>
      </c>
    </row>
    <row r="72" spans="1:15" x14ac:dyDescent="0.25">
      <c r="A72" s="121">
        <v>42402</v>
      </c>
      <c r="B72" s="120" t="s">
        <v>23</v>
      </c>
      <c r="C72" s="120">
        <v>92044</v>
      </c>
      <c r="D72" s="122">
        <v>0.33333333333333331</v>
      </c>
      <c r="E72" s="122">
        <v>0.59722222222222221</v>
      </c>
      <c r="F72" s="123">
        <v>42402.472129629627</v>
      </c>
      <c r="G72" s="123">
        <v>42402.48605324074</v>
      </c>
      <c r="H72" s="120">
        <v>1203</v>
      </c>
      <c r="I72" s="120">
        <v>20</v>
      </c>
      <c r="J72" s="120">
        <v>50</v>
      </c>
      <c r="K72" s="120">
        <v>1</v>
      </c>
      <c r="L72" s="13">
        <f t="shared" si="9"/>
        <v>1.3923611113568768E-2</v>
      </c>
      <c r="M72" s="104">
        <f>COUNTIFS($K$1:K72,K72,$C$1:C72,C72,$A$1:A72,A72)</f>
        <v>1</v>
      </c>
      <c r="N72" s="13">
        <f t="shared" si="10"/>
        <v>0.47212962962962962</v>
      </c>
      <c r="O72" s="13">
        <f t="shared" si="11"/>
        <v>0.48605324074074074</v>
      </c>
    </row>
    <row r="73" spans="1:15" x14ac:dyDescent="0.25">
      <c r="A73" s="121">
        <v>42402</v>
      </c>
      <c r="B73" s="120" t="s">
        <v>115</v>
      </c>
      <c r="C73" s="120">
        <v>92136</v>
      </c>
      <c r="D73" s="122">
        <v>0.3611111111111111</v>
      </c>
      <c r="E73" s="122">
        <v>0.625</v>
      </c>
      <c r="F73" s="123">
        <v>42402.472372685188</v>
      </c>
      <c r="G73" s="123">
        <v>42402.475034722222</v>
      </c>
      <c r="H73" s="120">
        <v>230</v>
      </c>
      <c r="I73" s="120">
        <v>4</v>
      </c>
      <c r="J73" s="120">
        <v>50</v>
      </c>
      <c r="K73" s="120">
        <v>7</v>
      </c>
      <c r="L73" s="13">
        <f t="shared" si="9"/>
        <v>2.6620370335876942E-3</v>
      </c>
      <c r="M73" s="104">
        <f>COUNTIFS($K$1:K73,K73,$C$1:C73,C73,$A$1:A73,A73)</f>
        <v>1</v>
      </c>
      <c r="N73" s="13">
        <f t="shared" si="10"/>
        <v>0.47237268518518521</v>
      </c>
      <c r="O73" s="13">
        <f t="shared" si="11"/>
        <v>0.47503472222222221</v>
      </c>
    </row>
    <row r="74" spans="1:15" x14ac:dyDescent="0.25">
      <c r="A74" s="121">
        <v>42402</v>
      </c>
      <c r="B74" s="120" t="s">
        <v>21</v>
      </c>
      <c r="C74" s="120">
        <v>92125</v>
      </c>
      <c r="D74" s="122">
        <v>0.36805555555555558</v>
      </c>
      <c r="E74" s="122">
        <v>0.63194444444444442</v>
      </c>
      <c r="F74" s="123">
        <v>42402.473923611113</v>
      </c>
      <c r="G74" s="123">
        <v>42402.488194444442</v>
      </c>
      <c r="H74" s="120">
        <v>1233</v>
      </c>
      <c r="I74" s="120">
        <v>21</v>
      </c>
      <c r="J74" s="120">
        <v>50</v>
      </c>
      <c r="K74" s="120">
        <v>1</v>
      </c>
      <c r="L74" s="13">
        <f t="shared" si="9"/>
        <v>1.4270833329646848E-2</v>
      </c>
      <c r="M74" s="104">
        <f>COUNTIFS($K$1:K74,K74,$C$1:C74,C74,$A$1:A74,A74)</f>
        <v>1</v>
      </c>
      <c r="N74" s="13">
        <f t="shared" si="10"/>
        <v>0.47392361111111114</v>
      </c>
      <c r="O74" s="13">
        <f t="shared" si="11"/>
        <v>0.48819444444444443</v>
      </c>
    </row>
    <row r="75" spans="1:15" x14ac:dyDescent="0.25">
      <c r="A75" s="121">
        <v>42402</v>
      </c>
      <c r="B75" s="120" t="s">
        <v>20</v>
      </c>
      <c r="C75" s="120">
        <v>92055</v>
      </c>
      <c r="D75" s="122">
        <v>0.36805555555555558</v>
      </c>
      <c r="E75" s="122">
        <v>0.63194444444444442</v>
      </c>
      <c r="F75" s="123">
        <v>42402.486006944448</v>
      </c>
      <c r="G75" s="123">
        <v>42402.5</v>
      </c>
      <c r="H75" s="120">
        <v>1209</v>
      </c>
      <c r="I75" s="120">
        <v>21</v>
      </c>
      <c r="J75" s="120">
        <v>50</v>
      </c>
      <c r="K75" s="120">
        <v>1</v>
      </c>
      <c r="L75" s="13">
        <f t="shared" si="9"/>
        <v>1.3993055552418809E-2</v>
      </c>
      <c r="M75" s="104">
        <f>COUNTIFS($K$1:K75,K75,$C$1:C75,C75,$A$1:A75,A75)</f>
        <v>1</v>
      </c>
      <c r="N75" s="13">
        <f t="shared" si="10"/>
        <v>0.48600694444444442</v>
      </c>
      <c r="O75" s="13">
        <f t="shared" si="11"/>
        <v>0.5</v>
      </c>
    </row>
    <row r="76" spans="1:15" x14ac:dyDescent="0.25">
      <c r="A76" s="121">
        <v>42402</v>
      </c>
      <c r="B76" s="120" t="s">
        <v>24</v>
      </c>
      <c r="C76" s="120">
        <v>92092</v>
      </c>
      <c r="D76" s="122">
        <v>0.36805555555555558</v>
      </c>
      <c r="E76" s="122">
        <v>0.63194444444444442</v>
      </c>
      <c r="F76" s="123">
        <v>42402.493020833332</v>
      </c>
      <c r="G76" s="123">
        <v>42402.507164351853</v>
      </c>
      <c r="H76" s="120">
        <v>1222</v>
      </c>
      <c r="I76" s="120">
        <v>21</v>
      </c>
      <c r="J76" s="120">
        <v>50</v>
      </c>
      <c r="K76" s="120">
        <v>1</v>
      </c>
      <c r="L76" s="13">
        <f t="shared" si="9"/>
        <v>1.414351852145046E-2</v>
      </c>
      <c r="M76" s="104">
        <f>COUNTIFS($K$1:K76,K76,$C$1:C76,C76,$A$1:A76,A76)</f>
        <v>1</v>
      </c>
      <c r="N76" s="13">
        <f t="shared" si="10"/>
        <v>0.4930208333333333</v>
      </c>
      <c r="O76" s="13">
        <f t="shared" si="11"/>
        <v>0.50716435185185182</v>
      </c>
    </row>
    <row r="77" spans="1:15" x14ac:dyDescent="0.25">
      <c r="A77" s="121">
        <v>42402</v>
      </c>
      <c r="B77" s="120" t="s">
        <v>117</v>
      </c>
      <c r="C77" s="120">
        <v>92214</v>
      </c>
      <c r="D77" s="122">
        <v>0.3611111111111111</v>
      </c>
      <c r="E77" s="122">
        <v>0.625</v>
      </c>
      <c r="F77" s="123">
        <v>42402.501550925925</v>
      </c>
      <c r="G77" s="123">
        <v>42402.515567129631</v>
      </c>
      <c r="H77" s="120">
        <v>1211</v>
      </c>
      <c r="I77" s="120">
        <v>20</v>
      </c>
      <c r="J77" s="120">
        <v>50</v>
      </c>
      <c r="K77" s="120">
        <v>1</v>
      </c>
      <c r="L77" s="13">
        <f t="shared" si="9"/>
        <v>1.4016203705978114E-2</v>
      </c>
      <c r="M77" s="104">
        <f>COUNTIFS($K$1:K77,K77,$C$1:C77,C77,$A$1:A77,A77)</f>
        <v>1</v>
      </c>
      <c r="N77" s="13">
        <f t="shared" si="10"/>
        <v>0.50155092592592598</v>
      </c>
      <c r="O77" s="13">
        <f t="shared" si="11"/>
        <v>0.51556712962962969</v>
      </c>
    </row>
    <row r="78" spans="1:15" x14ac:dyDescent="0.25">
      <c r="A78" s="121">
        <v>42402</v>
      </c>
      <c r="B78" s="120" t="s">
        <v>88</v>
      </c>
      <c r="C78" s="120">
        <v>93247</v>
      </c>
      <c r="D78" s="122">
        <v>0.33333333333333331</v>
      </c>
      <c r="E78" s="122">
        <v>0.59722222222222221</v>
      </c>
      <c r="F78" s="123">
        <v>42402.501747685186</v>
      </c>
      <c r="G78" s="123">
        <v>42402.515613425923</v>
      </c>
      <c r="H78" s="120">
        <v>1198</v>
      </c>
      <c r="I78" s="120">
        <v>20</v>
      </c>
      <c r="J78" s="120">
        <v>50</v>
      </c>
      <c r="K78" s="120">
        <v>1</v>
      </c>
      <c r="L78" s="13">
        <f t="shared" si="9"/>
        <v>1.3865740736946464E-2</v>
      </c>
      <c r="M78" s="104">
        <f>COUNTIFS($K$1:K78,K78,$C$1:C78,C78,$A$1:A78,A78)</f>
        <v>1</v>
      </c>
      <c r="N78" s="13">
        <f t="shared" si="10"/>
        <v>0.5017476851851852</v>
      </c>
      <c r="O78" s="13">
        <f t="shared" si="11"/>
        <v>0.51561342592592596</v>
      </c>
    </row>
    <row r="79" spans="1:15" x14ac:dyDescent="0.25">
      <c r="A79" s="121">
        <v>42402</v>
      </c>
      <c r="B79" s="120" t="s">
        <v>98</v>
      </c>
      <c r="C79" s="120">
        <v>92137</v>
      </c>
      <c r="D79" s="122">
        <v>0.3611111111111111</v>
      </c>
      <c r="E79" s="122">
        <v>0.625</v>
      </c>
      <c r="F79" s="123">
        <v>42402.51390046296</v>
      </c>
      <c r="G79" s="123">
        <v>42402.528541666667</v>
      </c>
      <c r="H79" s="120">
        <v>1265</v>
      </c>
      <c r="I79" s="120">
        <v>21</v>
      </c>
      <c r="J79" s="120">
        <v>50</v>
      </c>
      <c r="K79" s="120">
        <v>1</v>
      </c>
      <c r="L79" s="13">
        <f t="shared" si="9"/>
        <v>1.4641203706560191E-2</v>
      </c>
      <c r="M79" s="104">
        <f>COUNTIFS($K$1:K79,K79,$C$1:C79,C79,$A$1:A79,A79)</f>
        <v>1</v>
      </c>
      <c r="N79" s="13">
        <f t="shared" si="10"/>
        <v>0.51390046296296299</v>
      </c>
      <c r="O79" s="13">
        <f t="shared" si="11"/>
        <v>0.52854166666666669</v>
      </c>
    </row>
    <row r="80" spans="1:15" x14ac:dyDescent="0.25">
      <c r="A80" s="121">
        <v>42402</v>
      </c>
      <c r="B80" s="120" t="s">
        <v>23</v>
      </c>
      <c r="C80" s="120">
        <v>92044</v>
      </c>
      <c r="D80" s="122">
        <v>0.33333333333333331</v>
      </c>
      <c r="E80" s="122">
        <v>0.59722222222222221</v>
      </c>
      <c r="F80" s="123">
        <v>42402.521087962959</v>
      </c>
      <c r="G80" s="123">
        <v>42402.529606481483</v>
      </c>
      <c r="H80" s="120">
        <v>736</v>
      </c>
      <c r="I80" s="120">
        <v>12</v>
      </c>
      <c r="J80" s="120">
        <v>50</v>
      </c>
      <c r="K80" s="120">
        <v>3</v>
      </c>
      <c r="L80" s="13">
        <f t="shared" si="9"/>
        <v>8.5185185234877281E-3</v>
      </c>
      <c r="M80" s="104">
        <f>COUNTIFS($K$1:K80,K80,$C$1:C80,C80,$A$1:A80,A80)</f>
        <v>2</v>
      </c>
      <c r="N80" s="13">
        <f t="shared" si="10"/>
        <v>0.52108796296296289</v>
      </c>
      <c r="O80" s="13">
        <f t="shared" si="11"/>
        <v>0.52960648148148148</v>
      </c>
    </row>
    <row r="81" spans="1:15" x14ac:dyDescent="0.25">
      <c r="A81" s="121">
        <v>42402</v>
      </c>
      <c r="B81" s="120" t="s">
        <v>20</v>
      </c>
      <c r="C81" s="120">
        <v>92055</v>
      </c>
      <c r="D81" s="122">
        <v>0.36805555555555558</v>
      </c>
      <c r="E81" s="122">
        <v>0.63194444444444442</v>
      </c>
      <c r="F81" s="123">
        <v>42402.5315162037</v>
      </c>
      <c r="G81" s="123">
        <v>42402.538321759261</v>
      </c>
      <c r="H81" s="120">
        <v>588</v>
      </c>
      <c r="I81" s="120">
        <v>10</v>
      </c>
      <c r="J81" s="120">
        <v>50</v>
      </c>
      <c r="K81" s="120">
        <v>3</v>
      </c>
      <c r="L81" s="13">
        <f t="shared" si="9"/>
        <v>6.8055555602768436E-3</v>
      </c>
      <c r="M81" s="104">
        <f>COUNTIFS($K$1:K81,K81,$C$1:C81,C81,$A$1:A81,A81)</f>
        <v>2</v>
      </c>
      <c r="N81" s="13">
        <f t="shared" si="10"/>
        <v>0.53151620370370367</v>
      </c>
      <c r="O81" s="13">
        <f t="shared" si="11"/>
        <v>0.53832175925925929</v>
      </c>
    </row>
    <row r="82" spans="1:15" x14ac:dyDescent="0.25">
      <c r="A82" s="121">
        <v>42402</v>
      </c>
      <c r="B82" s="120" t="s">
        <v>88</v>
      </c>
      <c r="C82" s="120">
        <v>93247</v>
      </c>
      <c r="D82" s="122">
        <v>0.33333333333333331</v>
      </c>
      <c r="E82" s="122">
        <v>0.59722222222222221</v>
      </c>
      <c r="F82" s="123">
        <v>42402.531944444447</v>
      </c>
      <c r="G82" s="123">
        <v>42402.540949074071</v>
      </c>
      <c r="H82" s="120">
        <v>778</v>
      </c>
      <c r="I82" s="120">
        <v>12</v>
      </c>
      <c r="J82" s="120">
        <v>50</v>
      </c>
      <c r="K82" s="120">
        <v>7</v>
      </c>
      <c r="L82" s="13">
        <f t="shared" si="9"/>
        <v>9.0046296245418489E-3</v>
      </c>
      <c r="M82" s="104">
        <f>COUNTIFS($K$1:K82,K82,$C$1:C82,C82,$A$1:A82,A82)</f>
        <v>1</v>
      </c>
      <c r="N82" s="13">
        <f t="shared" si="10"/>
        <v>0.53194444444444444</v>
      </c>
      <c r="O82" s="13">
        <f t="shared" si="11"/>
        <v>0.54094907407407411</v>
      </c>
    </row>
    <row r="83" spans="1:15" x14ac:dyDescent="0.25">
      <c r="A83" s="121">
        <v>42402</v>
      </c>
      <c r="B83" s="120" t="s">
        <v>19</v>
      </c>
      <c r="C83" s="120">
        <v>95173</v>
      </c>
      <c r="D83" s="122">
        <v>0.4861111111111111</v>
      </c>
      <c r="E83" s="122">
        <v>0.75</v>
      </c>
      <c r="F83" s="123">
        <v>42402.534930555557</v>
      </c>
      <c r="G83" s="123">
        <v>42402.54960648148</v>
      </c>
      <c r="H83" s="120">
        <v>1268</v>
      </c>
      <c r="I83" s="120">
        <v>21</v>
      </c>
      <c r="J83" s="120">
        <v>50</v>
      </c>
      <c r="K83" s="120">
        <v>1</v>
      </c>
      <c r="L83" s="13">
        <f t="shared" si="9"/>
        <v>1.4675925922347233E-2</v>
      </c>
      <c r="M83" s="104">
        <f>COUNTIFS($K$1:K83,K83,$C$1:C83,C83,$A$1:A83,A83)</f>
        <v>1</v>
      </c>
      <c r="N83" s="13">
        <f t="shared" si="10"/>
        <v>0.53493055555555558</v>
      </c>
      <c r="O83" s="13">
        <f t="shared" si="11"/>
        <v>0.5496064814814815</v>
      </c>
    </row>
    <row r="84" spans="1:15" x14ac:dyDescent="0.25">
      <c r="A84" s="121">
        <v>42402</v>
      </c>
      <c r="B84" s="120" t="s">
        <v>88</v>
      </c>
      <c r="C84" s="120">
        <v>93247</v>
      </c>
      <c r="D84" s="122">
        <v>0.33333333333333331</v>
      </c>
      <c r="E84" s="122">
        <v>0.59722222222222221</v>
      </c>
      <c r="F84" s="123">
        <v>42402.540949074071</v>
      </c>
      <c r="G84" s="123">
        <v>42402.547326388885</v>
      </c>
      <c r="H84" s="120">
        <v>551</v>
      </c>
      <c r="I84" s="120">
        <v>10</v>
      </c>
      <c r="J84" s="120">
        <v>50</v>
      </c>
      <c r="K84" s="120">
        <v>3</v>
      </c>
      <c r="L84" s="13">
        <f t="shared" si="9"/>
        <v>6.3773148140171543E-3</v>
      </c>
      <c r="M84" s="104">
        <f>COUNTIFS($K$1:K84,K84,$C$1:C84,C84,$A$1:A84,A84)</f>
        <v>2</v>
      </c>
      <c r="N84" s="13">
        <f t="shared" si="10"/>
        <v>0.54094907407407411</v>
      </c>
      <c r="O84" s="13">
        <f t="shared" si="11"/>
        <v>0.54732638888888896</v>
      </c>
    </row>
    <row r="85" spans="1:15" x14ac:dyDescent="0.25">
      <c r="A85" s="121">
        <v>42402</v>
      </c>
      <c r="B85" s="120" t="s">
        <v>115</v>
      </c>
      <c r="C85" s="120">
        <v>92136</v>
      </c>
      <c r="D85" s="122">
        <v>0.3611111111111111</v>
      </c>
      <c r="E85" s="122">
        <v>0.625</v>
      </c>
      <c r="F85" s="123">
        <v>42402.546354166669</v>
      </c>
      <c r="G85" s="123">
        <v>42402.553101851852</v>
      </c>
      <c r="H85" s="120">
        <v>583</v>
      </c>
      <c r="I85" s="120">
        <v>10</v>
      </c>
      <c r="J85" s="120">
        <v>50</v>
      </c>
      <c r="K85" s="120">
        <v>3</v>
      </c>
      <c r="L85" s="13">
        <f t="shared" si="9"/>
        <v>6.7476851836545393E-3</v>
      </c>
      <c r="M85" s="104">
        <f>COUNTIFS($K$1:K85,K85,$C$1:C85,C85,$A$1:A85,A85)</f>
        <v>2</v>
      </c>
      <c r="N85" s="13">
        <f t="shared" si="10"/>
        <v>0.5463541666666667</v>
      </c>
      <c r="O85" s="13">
        <f t="shared" si="11"/>
        <v>0.5531018518518519</v>
      </c>
    </row>
    <row r="86" spans="1:15" x14ac:dyDescent="0.25">
      <c r="A86" s="121">
        <v>42402</v>
      </c>
      <c r="B86" s="120" t="s">
        <v>21</v>
      </c>
      <c r="C86" s="120">
        <v>92125</v>
      </c>
      <c r="D86" s="122">
        <v>0.36805555555555558</v>
      </c>
      <c r="E86" s="122">
        <v>0.63194444444444442</v>
      </c>
      <c r="F86" s="123">
        <v>42402.548680555556</v>
      </c>
      <c r="G86" s="123">
        <v>42402.555902777778</v>
      </c>
      <c r="H86" s="120">
        <v>624</v>
      </c>
      <c r="I86" s="120">
        <v>10</v>
      </c>
      <c r="J86" s="120">
        <v>50</v>
      </c>
      <c r="K86" s="120">
        <v>3</v>
      </c>
      <c r="L86" s="13">
        <f t="shared" si="9"/>
        <v>7.2222222224809229E-3</v>
      </c>
      <c r="M86" s="104">
        <f>COUNTIFS($K$1:K86,K86,$C$1:C86,C86,$A$1:A86,A86)</f>
        <v>2</v>
      </c>
      <c r="N86" s="13">
        <f t="shared" si="10"/>
        <v>0.5486805555555555</v>
      </c>
      <c r="O86" s="13">
        <f t="shared" si="11"/>
        <v>0.55590277777777775</v>
      </c>
    </row>
    <row r="87" spans="1:15" x14ac:dyDescent="0.25">
      <c r="A87" s="121">
        <v>42402</v>
      </c>
      <c r="B87" s="120" t="s">
        <v>24</v>
      </c>
      <c r="C87" s="120">
        <v>92092</v>
      </c>
      <c r="D87" s="122">
        <v>0.36805555555555558</v>
      </c>
      <c r="E87" s="122">
        <v>0.63194444444444442</v>
      </c>
      <c r="F87" s="123">
        <v>42402.548726851855</v>
      </c>
      <c r="G87" s="123">
        <v>42402.555798611109</v>
      </c>
      <c r="H87" s="120">
        <v>611</v>
      </c>
      <c r="I87" s="120">
        <v>10</v>
      </c>
      <c r="J87" s="120">
        <v>50</v>
      </c>
      <c r="K87" s="120">
        <v>3</v>
      </c>
      <c r="L87" s="13">
        <f t="shared" si="9"/>
        <v>7.0717592534492724E-3</v>
      </c>
      <c r="M87" s="104">
        <f>COUNTIFS($K$1:K87,K87,$C$1:C87,C87,$A$1:A87,A87)</f>
        <v>2</v>
      </c>
      <c r="N87" s="13">
        <f t="shared" si="10"/>
        <v>0.54872685185185188</v>
      </c>
      <c r="O87" s="13">
        <f t="shared" si="11"/>
        <v>0.55579861111111117</v>
      </c>
    </row>
    <row r="88" spans="1:15" x14ac:dyDescent="0.25">
      <c r="A88" s="121">
        <v>42402</v>
      </c>
      <c r="B88" s="120" t="s">
        <v>117</v>
      </c>
      <c r="C88" s="120">
        <v>92214</v>
      </c>
      <c r="D88" s="122">
        <v>0.3611111111111111</v>
      </c>
      <c r="E88" s="122">
        <v>0.625</v>
      </c>
      <c r="F88" s="123">
        <v>42402.55568287037</v>
      </c>
      <c r="G88" s="123">
        <v>42402.563009259262</v>
      </c>
      <c r="H88" s="120">
        <v>633</v>
      </c>
      <c r="I88" s="120">
        <v>10</v>
      </c>
      <c r="J88" s="120">
        <v>50</v>
      </c>
      <c r="K88" s="120">
        <v>3</v>
      </c>
      <c r="L88" s="13">
        <f t="shared" si="9"/>
        <v>7.3263888916699216E-3</v>
      </c>
      <c r="M88" s="104">
        <f>COUNTIFS($K$1:K88,K88,$C$1:C88,C88,$A$1:A88,A88)</f>
        <v>2</v>
      </c>
      <c r="N88" s="13">
        <f t="shared" si="10"/>
        <v>0.55568287037037034</v>
      </c>
      <c r="O88" s="13">
        <f t="shared" si="11"/>
        <v>0.56300925925925926</v>
      </c>
    </row>
    <row r="89" spans="1:15" x14ac:dyDescent="0.25">
      <c r="A89" s="121">
        <v>42402</v>
      </c>
      <c r="B89" s="120" t="s">
        <v>88</v>
      </c>
      <c r="C89" s="120">
        <v>93247</v>
      </c>
      <c r="D89" s="122">
        <v>0.33333333333333331</v>
      </c>
      <c r="E89" s="122">
        <v>0.59722222222222221</v>
      </c>
      <c r="F89" s="123">
        <v>42402.568912037037</v>
      </c>
      <c r="G89" s="123">
        <v>42402.580520833333</v>
      </c>
      <c r="H89" s="120">
        <v>1003</v>
      </c>
      <c r="I89" s="120">
        <v>16</v>
      </c>
      <c r="J89" s="120">
        <v>50</v>
      </c>
      <c r="K89" s="120">
        <v>7</v>
      </c>
      <c r="L89" s="13">
        <f t="shared" si="9"/>
        <v>1.1608796296059154E-2</v>
      </c>
      <c r="M89" s="104">
        <f>COUNTIFS($K$1:K89,K89,$C$1:C89,C89,$A$1:A89,A89)</f>
        <v>2</v>
      </c>
      <c r="N89" s="13">
        <f t="shared" si="10"/>
        <v>0.56891203703703697</v>
      </c>
      <c r="O89" s="13">
        <f t="shared" si="11"/>
        <v>0.58052083333333326</v>
      </c>
    </row>
    <row r="90" spans="1:15" x14ac:dyDescent="0.25">
      <c r="A90" s="121">
        <v>42402</v>
      </c>
      <c r="B90" s="120" t="s">
        <v>98</v>
      </c>
      <c r="C90" s="120">
        <v>92137</v>
      </c>
      <c r="D90" s="122">
        <v>0.3611111111111111</v>
      </c>
      <c r="E90" s="122">
        <v>0.625</v>
      </c>
      <c r="F90" s="123">
        <v>42402.569502314815</v>
      </c>
      <c r="G90" s="123">
        <v>42402.576597222222</v>
      </c>
      <c r="H90" s="120">
        <v>613</v>
      </c>
      <c r="I90" s="120">
        <v>10</v>
      </c>
      <c r="J90" s="120">
        <v>50</v>
      </c>
      <c r="K90" s="120">
        <v>3</v>
      </c>
      <c r="L90" s="13">
        <f t="shared" si="9"/>
        <v>7.0949074070085771E-3</v>
      </c>
      <c r="M90" s="104">
        <f>COUNTIFS($K$1:K90,K90,$C$1:C90,C90,$A$1:A90,A90)</f>
        <v>2</v>
      </c>
      <c r="N90" s="13">
        <f t="shared" si="10"/>
        <v>0.56950231481481484</v>
      </c>
      <c r="O90" s="13">
        <f t="shared" si="11"/>
        <v>0.57659722222222221</v>
      </c>
    </row>
    <row r="91" spans="1:15" x14ac:dyDescent="0.25">
      <c r="A91" s="121">
        <v>42402</v>
      </c>
      <c r="B91" s="120" t="s">
        <v>18</v>
      </c>
      <c r="C91" s="120">
        <v>92120</v>
      </c>
      <c r="D91" s="122">
        <v>0.36805555555555558</v>
      </c>
      <c r="E91" s="122">
        <v>0.63194444444444442</v>
      </c>
      <c r="F91" s="123">
        <v>42402.571956018517</v>
      </c>
      <c r="G91" s="123">
        <v>42402.578912037039</v>
      </c>
      <c r="H91" s="120">
        <v>601</v>
      </c>
      <c r="I91" s="120">
        <v>10</v>
      </c>
      <c r="J91" s="120">
        <v>50</v>
      </c>
      <c r="K91" s="120">
        <v>3</v>
      </c>
      <c r="L91" s="13">
        <f t="shared" si="9"/>
        <v>6.9560185220325366E-3</v>
      </c>
      <c r="M91" s="104">
        <f>COUNTIFS($K$1:K91,K91,$C$1:C91,C91,$A$1:A91,A91)</f>
        <v>2</v>
      </c>
      <c r="N91" s="13">
        <f t="shared" si="10"/>
        <v>0.57195601851851852</v>
      </c>
      <c r="O91" s="13">
        <f t="shared" si="11"/>
        <v>0.57891203703703698</v>
      </c>
    </row>
    <row r="92" spans="1:15" x14ac:dyDescent="0.25">
      <c r="A92" s="121">
        <v>42402</v>
      </c>
      <c r="B92" s="120" t="s">
        <v>19</v>
      </c>
      <c r="C92" s="120">
        <v>95173</v>
      </c>
      <c r="D92" s="122">
        <v>0.4861111111111111</v>
      </c>
      <c r="E92" s="122">
        <v>0.75</v>
      </c>
      <c r="F92" s="123">
        <v>42402.579456018517</v>
      </c>
      <c r="G92" s="123">
        <v>42402.586770833332</v>
      </c>
      <c r="H92" s="120">
        <v>632</v>
      </c>
      <c r="I92" s="120">
        <v>10</v>
      </c>
      <c r="J92" s="120">
        <v>50</v>
      </c>
      <c r="K92" s="120">
        <v>3</v>
      </c>
      <c r="L92" s="13">
        <f t="shared" si="9"/>
        <v>7.3148148148902692E-3</v>
      </c>
      <c r="M92" s="104">
        <f>COUNTIFS($K$1:K92,K92,$C$1:C92,C92,$A$1:A92,A92)</f>
        <v>2</v>
      </c>
      <c r="N92" s="13">
        <f t="shared" si="10"/>
        <v>0.57945601851851858</v>
      </c>
      <c r="O92" s="13">
        <f t="shared" si="11"/>
        <v>0.58677083333333335</v>
      </c>
    </row>
    <row r="93" spans="1:15" x14ac:dyDescent="0.25">
      <c r="A93" s="121">
        <v>42402</v>
      </c>
      <c r="B93" s="120" t="s">
        <v>105</v>
      </c>
      <c r="C93" s="120">
        <v>95049</v>
      </c>
      <c r="D93" s="122">
        <v>0.625</v>
      </c>
      <c r="E93" s="122">
        <v>0.88888888888888884</v>
      </c>
      <c r="F93" s="123">
        <v>42402.632013888891</v>
      </c>
      <c r="G93" s="123">
        <v>42402.638726851852</v>
      </c>
      <c r="H93" s="120">
        <v>580</v>
      </c>
      <c r="I93" s="120">
        <v>9</v>
      </c>
      <c r="J93" s="120">
        <v>50</v>
      </c>
      <c r="K93" s="120">
        <v>3</v>
      </c>
      <c r="L93" s="13">
        <f t="shared" si="9"/>
        <v>6.7129629605915397E-3</v>
      </c>
      <c r="M93" s="104">
        <f>COUNTIFS($K$1:K93,K93,$C$1:C93,C93,$A$1:A93,A93)</f>
        <v>1</v>
      </c>
      <c r="N93" s="13">
        <f t="shared" si="10"/>
        <v>0.63201388888888888</v>
      </c>
      <c r="O93" s="13">
        <f t="shared" si="11"/>
        <v>0.63872685185185185</v>
      </c>
    </row>
    <row r="94" spans="1:15" x14ac:dyDescent="0.25">
      <c r="A94" s="121">
        <v>42402</v>
      </c>
      <c r="B94" s="120" t="s">
        <v>25</v>
      </c>
      <c r="C94" s="120">
        <v>95005</v>
      </c>
      <c r="D94" s="122">
        <v>0.58333333333333337</v>
      </c>
      <c r="E94" s="122">
        <v>0.84722222222222221</v>
      </c>
      <c r="F94" s="123">
        <v>42402.639513888891</v>
      </c>
      <c r="G94" s="123">
        <v>42402.646539351852</v>
      </c>
      <c r="H94" s="120">
        <v>607</v>
      </c>
      <c r="I94" s="120">
        <v>11</v>
      </c>
      <c r="J94" s="120">
        <v>50</v>
      </c>
      <c r="K94" s="120">
        <v>3</v>
      </c>
      <c r="L94" s="13">
        <f t="shared" si="9"/>
        <v>7.025462960882578E-3</v>
      </c>
      <c r="M94" s="104">
        <f>COUNTIFS($K$1:K94,K94,$C$1:C94,C94,$A$1:A94,A94)</f>
        <v>1</v>
      </c>
      <c r="N94" s="13">
        <f t="shared" si="10"/>
        <v>0.63951388888888883</v>
      </c>
      <c r="O94" s="13">
        <f t="shared" si="11"/>
        <v>0.64653935185185185</v>
      </c>
    </row>
    <row r="95" spans="1:15" x14ac:dyDescent="0.25">
      <c r="A95" s="121">
        <v>42402</v>
      </c>
      <c r="B95" s="120" t="s">
        <v>29</v>
      </c>
      <c r="C95" s="120">
        <v>92031</v>
      </c>
      <c r="D95" s="122">
        <v>0.58333333333333337</v>
      </c>
      <c r="E95" s="122">
        <v>0.84722222222222221</v>
      </c>
      <c r="F95" s="123">
        <v>42402.646168981482</v>
      </c>
      <c r="G95" s="123">
        <v>42402.653275462966</v>
      </c>
      <c r="H95" s="120">
        <v>614</v>
      </c>
      <c r="I95" s="120">
        <v>10</v>
      </c>
      <c r="J95" s="120">
        <v>50</v>
      </c>
      <c r="K95" s="120">
        <v>3</v>
      </c>
      <c r="L95" s="13">
        <f t="shared" si="9"/>
        <v>7.1064814837882295E-3</v>
      </c>
      <c r="M95" s="104">
        <f>COUNTIFS($K$1:K95,K95,$C$1:C95,C95,$A$1:A95,A95)</f>
        <v>1</v>
      </c>
      <c r="N95" s="13">
        <f t="shared" si="10"/>
        <v>0.6461689814814815</v>
      </c>
      <c r="O95" s="13">
        <f t="shared" si="11"/>
        <v>0.65327546296296302</v>
      </c>
    </row>
    <row r="96" spans="1:15" x14ac:dyDescent="0.25">
      <c r="A96" s="121">
        <v>42402</v>
      </c>
      <c r="B96" s="120" t="s">
        <v>27</v>
      </c>
      <c r="C96" s="120">
        <v>93346</v>
      </c>
      <c r="D96" s="122">
        <v>0.625</v>
      </c>
      <c r="E96" s="122">
        <v>0.88888888888888884</v>
      </c>
      <c r="F96" s="123">
        <v>42402.667187500003</v>
      </c>
      <c r="G96" s="123">
        <v>42402.674375000002</v>
      </c>
      <c r="H96" s="120">
        <v>621</v>
      </c>
      <c r="I96" s="120">
        <v>11</v>
      </c>
      <c r="J96" s="120">
        <v>50</v>
      </c>
      <c r="K96" s="120">
        <v>3</v>
      </c>
      <c r="L96" s="13">
        <f t="shared" si="9"/>
        <v>7.1874999994179234E-3</v>
      </c>
      <c r="M96" s="104">
        <f>COUNTIFS($K$1:K96,K96,$C$1:C96,C96,$A$1:A96,A96)</f>
        <v>1</v>
      </c>
      <c r="N96" s="13">
        <f t="shared" si="10"/>
        <v>0.66718749999999993</v>
      </c>
      <c r="O96" s="13">
        <f t="shared" si="11"/>
        <v>0.67437499999999995</v>
      </c>
    </row>
    <row r="97" spans="1:15" x14ac:dyDescent="0.25">
      <c r="A97" s="121">
        <v>42402</v>
      </c>
      <c r="B97" s="120" t="s">
        <v>107</v>
      </c>
      <c r="C97" s="120">
        <v>92200</v>
      </c>
      <c r="D97" s="122">
        <v>0.625</v>
      </c>
      <c r="E97" s="122">
        <v>0.88888888888888884</v>
      </c>
      <c r="F97" s="123">
        <v>42402.680810185186</v>
      </c>
      <c r="G97" s="123">
        <v>42402.687673611108</v>
      </c>
      <c r="H97" s="120">
        <v>593</v>
      </c>
      <c r="I97" s="120">
        <v>10</v>
      </c>
      <c r="J97" s="120">
        <v>50</v>
      </c>
      <c r="K97" s="120">
        <v>3</v>
      </c>
      <c r="L97" s="13">
        <f t="shared" si="9"/>
        <v>6.8634259223472327E-3</v>
      </c>
      <c r="M97" s="104">
        <f>COUNTIFS($K$1:K97,K97,$C$1:C97,C97,$A$1:A97,A97)</f>
        <v>1</v>
      </c>
      <c r="N97" s="13">
        <f t="shared" si="10"/>
        <v>0.68081018518518521</v>
      </c>
      <c r="O97" s="13">
        <f t="shared" si="11"/>
        <v>0.68767361111111114</v>
      </c>
    </row>
    <row r="98" spans="1:15" x14ac:dyDescent="0.25">
      <c r="A98" s="121">
        <v>42402</v>
      </c>
      <c r="B98" s="120" t="s">
        <v>28</v>
      </c>
      <c r="C98" s="120">
        <v>93528</v>
      </c>
      <c r="D98" s="122">
        <v>0.61805555555555558</v>
      </c>
      <c r="E98" s="122">
        <v>0.88194444444444453</v>
      </c>
      <c r="F98" s="123">
        <v>42402.6875462963</v>
      </c>
      <c r="G98" s="123">
        <v>42402.694710648146</v>
      </c>
      <c r="H98" s="120">
        <v>619</v>
      </c>
      <c r="I98" s="120">
        <v>10</v>
      </c>
      <c r="J98" s="120">
        <v>50</v>
      </c>
      <c r="K98" s="120">
        <v>3</v>
      </c>
      <c r="L98" s="13">
        <f t="shared" si="9"/>
        <v>7.1643518458586186E-3</v>
      </c>
      <c r="M98" s="104">
        <f>COUNTIFS($K$1:K98,K98,$C$1:C98,C98,$A$1:A98,A98)</f>
        <v>1</v>
      </c>
      <c r="N98" s="13">
        <f t="shared" si="10"/>
        <v>0.68754629629629627</v>
      </c>
      <c r="O98" s="13">
        <f t="shared" si="11"/>
        <v>0.6947106481481482</v>
      </c>
    </row>
    <row r="99" spans="1:15" x14ac:dyDescent="0.25">
      <c r="A99" s="121">
        <v>42402</v>
      </c>
      <c r="B99" s="120" t="s">
        <v>30</v>
      </c>
      <c r="C99" s="120">
        <v>92030</v>
      </c>
      <c r="D99" s="122">
        <v>0.625</v>
      </c>
      <c r="E99" s="122">
        <v>0.88888888888888884</v>
      </c>
      <c r="F99" s="123">
        <v>42402.690532407411</v>
      </c>
      <c r="G99" s="123">
        <v>42402.697453703702</v>
      </c>
      <c r="H99" s="120">
        <v>598</v>
      </c>
      <c r="I99" s="120">
        <v>10</v>
      </c>
      <c r="J99" s="120">
        <v>50</v>
      </c>
      <c r="K99" s="120">
        <v>3</v>
      </c>
      <c r="L99" s="13">
        <f t="shared" si="9"/>
        <v>6.9212962916935794E-3</v>
      </c>
      <c r="M99" s="104">
        <f>COUNTIFS($K$1:K99,K99,$C$1:C99,C99,$A$1:A99,A99)</f>
        <v>1</v>
      </c>
      <c r="N99" s="13">
        <f t="shared" si="10"/>
        <v>0.6905324074074074</v>
      </c>
      <c r="O99" s="13">
        <f t="shared" si="11"/>
        <v>0.69745370370370363</v>
      </c>
    </row>
    <row r="100" spans="1:15" x14ac:dyDescent="0.25">
      <c r="A100" s="121">
        <v>42402</v>
      </c>
      <c r="B100" s="120" t="s">
        <v>103</v>
      </c>
      <c r="C100" s="120">
        <v>95061</v>
      </c>
      <c r="D100" s="122">
        <v>0.3611111111111111</v>
      </c>
      <c r="E100" s="122">
        <v>0.625</v>
      </c>
      <c r="F100" s="123">
        <v>42402.697291666664</v>
      </c>
      <c r="G100" s="123">
        <v>42402.704733796294</v>
      </c>
      <c r="H100" s="120">
        <v>643</v>
      </c>
      <c r="I100" s="120">
        <v>10</v>
      </c>
      <c r="J100" s="120">
        <v>50</v>
      </c>
      <c r="K100" s="120">
        <v>3</v>
      </c>
      <c r="L100" s="13">
        <f t="shared" si="9"/>
        <v>7.442129630362615E-3</v>
      </c>
      <c r="M100" s="104">
        <f>COUNTIFS($K$1:K100,K100,$C$1:C100,C100,$A$1:A100,A100)</f>
        <v>1</v>
      </c>
      <c r="N100" s="13">
        <f t="shared" si="10"/>
        <v>0.69729166666666664</v>
      </c>
      <c r="O100" s="13">
        <f t="shared" si="11"/>
        <v>0.7047337962962964</v>
      </c>
    </row>
    <row r="101" spans="1:15" x14ac:dyDescent="0.25">
      <c r="A101" s="121">
        <v>42402</v>
      </c>
      <c r="B101" s="120" t="s">
        <v>26</v>
      </c>
      <c r="C101" s="120">
        <v>92065</v>
      </c>
      <c r="D101" s="122">
        <v>0.625</v>
      </c>
      <c r="E101" s="122">
        <v>0.88888888888888884</v>
      </c>
      <c r="F101" s="123">
        <v>42402.697337962964</v>
      </c>
      <c r="G101" s="123">
        <v>42402.704432870371</v>
      </c>
      <c r="H101" s="120">
        <v>613</v>
      </c>
      <c r="I101" s="120">
        <v>10</v>
      </c>
      <c r="J101" s="120">
        <v>50</v>
      </c>
      <c r="K101" s="120">
        <v>3</v>
      </c>
      <c r="L101" s="13">
        <f t="shared" si="9"/>
        <v>7.0949074070085771E-3</v>
      </c>
      <c r="M101" s="104">
        <f>COUNTIFS($K$1:K101,K101,$C$1:C101,C101,$A$1:A101,A101)</f>
        <v>1</v>
      </c>
      <c r="N101" s="13">
        <f t="shared" si="10"/>
        <v>0.69733796296296291</v>
      </c>
      <c r="O101" s="13">
        <f t="shared" si="11"/>
        <v>0.70443287037037028</v>
      </c>
    </row>
    <row r="102" spans="1:15" x14ac:dyDescent="0.25">
      <c r="A102" s="121">
        <v>42402</v>
      </c>
      <c r="B102" s="120" t="s">
        <v>106</v>
      </c>
      <c r="C102" s="120">
        <v>92217</v>
      </c>
      <c r="D102" s="122">
        <v>0.625</v>
      </c>
      <c r="E102" s="122">
        <v>0.88888888888888884</v>
      </c>
      <c r="F102" s="123">
        <v>42402.701585648145</v>
      </c>
      <c r="G102" s="123">
        <v>42402.708599537036</v>
      </c>
      <c r="H102" s="120">
        <v>606</v>
      </c>
      <c r="I102" s="120">
        <v>10</v>
      </c>
      <c r="J102" s="120">
        <v>50</v>
      </c>
      <c r="K102" s="120">
        <v>3</v>
      </c>
      <c r="L102" s="13">
        <f t="shared" si="9"/>
        <v>7.0138888913788833E-3</v>
      </c>
      <c r="M102" s="104">
        <f>COUNTIFS($K$1:K102,K102,$C$1:C102,C102,$A$1:A102,A102)</f>
        <v>1</v>
      </c>
      <c r="N102" s="13">
        <f t="shared" si="10"/>
        <v>0.70158564814814817</v>
      </c>
      <c r="O102" s="13">
        <f t="shared" si="11"/>
        <v>0.70859953703703704</v>
      </c>
    </row>
    <row r="103" spans="1:15" x14ac:dyDescent="0.25">
      <c r="A103" s="121">
        <v>42402</v>
      </c>
      <c r="B103" s="120" t="s">
        <v>25</v>
      </c>
      <c r="C103" s="120">
        <v>95005</v>
      </c>
      <c r="D103" s="122">
        <v>0.58333333333333337</v>
      </c>
      <c r="E103" s="122">
        <v>0.84722222222222221</v>
      </c>
      <c r="F103" s="123">
        <v>42402.70349537037</v>
      </c>
      <c r="G103" s="123">
        <v>42402.715694444443</v>
      </c>
      <c r="H103" s="120">
        <v>1054</v>
      </c>
      <c r="I103" s="120">
        <v>17</v>
      </c>
      <c r="J103" s="120">
        <v>50</v>
      </c>
      <c r="K103" s="120">
        <v>7</v>
      </c>
      <c r="L103" s="13">
        <f t="shared" si="9"/>
        <v>1.2199074073578231E-2</v>
      </c>
      <c r="M103" s="104">
        <f>COUNTIFS($K$1:K103,K103,$C$1:C103,C103,$A$1:A103,A103)</f>
        <v>1</v>
      </c>
      <c r="N103" s="13">
        <f t="shared" si="10"/>
        <v>0.70349537037037047</v>
      </c>
      <c r="O103" s="13">
        <f t="shared" si="11"/>
        <v>0.71569444444444441</v>
      </c>
    </row>
    <row r="104" spans="1:15" x14ac:dyDescent="0.25">
      <c r="A104" s="121">
        <v>42402</v>
      </c>
      <c r="B104" s="120" t="s">
        <v>25</v>
      </c>
      <c r="C104" s="120">
        <v>95005</v>
      </c>
      <c r="D104" s="122">
        <v>0.58333333333333337</v>
      </c>
      <c r="E104" s="122">
        <v>0.84722222222222221</v>
      </c>
      <c r="F104" s="123">
        <v>42402.715694444443</v>
      </c>
      <c r="G104" s="123">
        <v>42402.730127314811</v>
      </c>
      <c r="H104" s="120">
        <v>1247</v>
      </c>
      <c r="I104" s="120">
        <v>21</v>
      </c>
      <c r="J104" s="120">
        <v>50</v>
      </c>
      <c r="K104" s="120">
        <v>1</v>
      </c>
      <c r="L104" s="13">
        <f t="shared" si="9"/>
        <v>1.4432870368182193E-2</v>
      </c>
      <c r="M104" s="104">
        <f>COUNTIFS($K$1:K104,K104,$C$1:C104,C104,$A$1:A104,A104)</f>
        <v>1</v>
      </c>
      <c r="N104" s="13">
        <f t="shared" si="10"/>
        <v>0.71569444444444441</v>
      </c>
      <c r="O104" s="13">
        <f t="shared" si="11"/>
        <v>0.73012731481481474</v>
      </c>
    </row>
    <row r="105" spans="1:15" x14ac:dyDescent="0.25">
      <c r="A105" s="121">
        <v>42402</v>
      </c>
      <c r="B105" s="120" t="s">
        <v>103</v>
      </c>
      <c r="C105" s="120">
        <v>95061</v>
      </c>
      <c r="D105" s="122">
        <v>0.3611111111111111</v>
      </c>
      <c r="E105" s="122">
        <v>0.625</v>
      </c>
      <c r="F105" s="123">
        <v>42402.715821759259</v>
      </c>
      <c r="G105" s="123">
        <v>42402.72047453704</v>
      </c>
      <c r="H105" s="120">
        <v>402</v>
      </c>
      <c r="I105" s="120">
        <v>7</v>
      </c>
      <c r="J105" s="120">
        <v>50</v>
      </c>
      <c r="K105" s="120">
        <v>7</v>
      </c>
      <c r="L105" s="13">
        <f t="shared" si="9"/>
        <v>4.652777781302575E-3</v>
      </c>
      <c r="M105" s="104">
        <f>COUNTIFS($K$1:K105,K105,$C$1:C105,C105,$A$1:A105,A105)</f>
        <v>1</v>
      </c>
      <c r="N105" s="13">
        <f t="shared" si="10"/>
        <v>0.71582175925925917</v>
      </c>
      <c r="O105" s="13">
        <f t="shared" si="11"/>
        <v>0.72047453703703701</v>
      </c>
    </row>
    <row r="106" spans="1:15" x14ac:dyDescent="0.25">
      <c r="A106" s="121">
        <v>42402</v>
      </c>
      <c r="B106" s="120" t="s">
        <v>105</v>
      </c>
      <c r="C106" s="120">
        <v>95049</v>
      </c>
      <c r="D106" s="122">
        <v>0.625</v>
      </c>
      <c r="E106" s="122">
        <v>0.88888888888888884</v>
      </c>
      <c r="F106" s="123">
        <v>42402.72042824074</v>
      </c>
      <c r="G106" s="123">
        <v>42402.728483796294</v>
      </c>
      <c r="H106" s="120">
        <v>696</v>
      </c>
      <c r="I106" s="120">
        <v>12</v>
      </c>
      <c r="J106" s="120">
        <v>50</v>
      </c>
      <c r="K106" s="120">
        <v>7</v>
      </c>
      <c r="L106" s="13">
        <f t="shared" si="9"/>
        <v>8.0555555541650392E-3</v>
      </c>
      <c r="M106" s="104">
        <f>COUNTIFS($K$1:K106,K106,$C$1:C106,C106,$A$1:A106,A106)</f>
        <v>1</v>
      </c>
      <c r="N106" s="13">
        <f t="shared" si="10"/>
        <v>0.72042824074074074</v>
      </c>
      <c r="O106" s="13">
        <f t="shared" si="11"/>
        <v>0.72848379629629623</v>
      </c>
    </row>
    <row r="107" spans="1:15" x14ac:dyDescent="0.25">
      <c r="A107" s="121">
        <v>42402</v>
      </c>
      <c r="B107" s="120" t="s">
        <v>28</v>
      </c>
      <c r="C107" s="120">
        <v>93528</v>
      </c>
      <c r="D107" s="122">
        <v>0.61805555555555558</v>
      </c>
      <c r="E107" s="122">
        <v>0.88194444444444453</v>
      </c>
      <c r="F107" s="123">
        <v>42402.728043981479</v>
      </c>
      <c r="G107" s="123">
        <v>42402.732731481483</v>
      </c>
      <c r="H107" s="120">
        <v>405</v>
      </c>
      <c r="I107" s="120">
        <v>7</v>
      </c>
      <c r="J107" s="120">
        <v>50</v>
      </c>
      <c r="K107" s="120">
        <v>7</v>
      </c>
      <c r="L107" s="13">
        <f t="shared" si="9"/>
        <v>4.6875000043655746E-3</v>
      </c>
      <c r="M107" s="104">
        <f>COUNTIFS($K$1:K107,K107,$C$1:C107,C107,$A$1:A107,A107)</f>
        <v>1</v>
      </c>
      <c r="N107" s="13">
        <f t="shared" si="10"/>
        <v>0.72804398148148142</v>
      </c>
      <c r="O107" s="13">
        <f t="shared" si="11"/>
        <v>0.73273148148148148</v>
      </c>
    </row>
    <row r="108" spans="1:15" x14ac:dyDescent="0.25">
      <c r="A108" s="121">
        <v>42402</v>
      </c>
      <c r="B108" s="120" t="s">
        <v>105</v>
      </c>
      <c r="C108" s="120">
        <v>95049</v>
      </c>
      <c r="D108" s="122">
        <v>0.625</v>
      </c>
      <c r="E108" s="122">
        <v>0.88888888888888884</v>
      </c>
      <c r="F108" s="123">
        <v>42402.728483796294</v>
      </c>
      <c r="G108" s="123">
        <v>42402.742326388892</v>
      </c>
      <c r="H108" s="120">
        <v>1196</v>
      </c>
      <c r="I108" s="120">
        <v>19</v>
      </c>
      <c r="J108" s="120">
        <v>50</v>
      </c>
      <c r="K108" s="120">
        <v>1</v>
      </c>
      <c r="L108" s="13">
        <f t="shared" si="9"/>
        <v>1.3842592597939074E-2</v>
      </c>
      <c r="M108" s="104">
        <f>COUNTIFS($K$1:K108,K108,$C$1:C108,C108,$A$1:A108,A108)</f>
        <v>1</v>
      </c>
      <c r="N108" s="13">
        <f t="shared" si="10"/>
        <v>0.72848379629629623</v>
      </c>
      <c r="O108" s="13">
        <f t="shared" si="11"/>
        <v>0.74232638888888891</v>
      </c>
    </row>
    <row r="109" spans="1:15" x14ac:dyDescent="0.25">
      <c r="A109" s="121">
        <v>42402</v>
      </c>
      <c r="B109" s="120" t="s">
        <v>106</v>
      </c>
      <c r="C109" s="120">
        <v>92217</v>
      </c>
      <c r="D109" s="122">
        <v>0.625</v>
      </c>
      <c r="E109" s="122">
        <v>0.88888888888888884</v>
      </c>
      <c r="F109" s="123">
        <v>42402.733553240738</v>
      </c>
      <c r="G109" s="123">
        <v>42402.739606481482</v>
      </c>
      <c r="H109" s="120">
        <v>523</v>
      </c>
      <c r="I109" s="120">
        <v>9</v>
      </c>
      <c r="J109" s="120">
        <v>50</v>
      </c>
      <c r="K109" s="120">
        <v>7</v>
      </c>
      <c r="L109" s="13">
        <f t="shared" si="9"/>
        <v>6.0532407442224212E-3</v>
      </c>
      <c r="M109" s="104">
        <f>COUNTIFS($K$1:K109,K109,$C$1:C109,C109,$A$1:A109,A109)</f>
        <v>1</v>
      </c>
      <c r="N109" s="13">
        <f t="shared" si="10"/>
        <v>0.7335532407407408</v>
      </c>
      <c r="O109" s="13">
        <f t="shared" si="11"/>
        <v>0.73960648148148145</v>
      </c>
    </row>
    <row r="110" spans="1:15" x14ac:dyDescent="0.25">
      <c r="A110" s="121">
        <v>42402</v>
      </c>
      <c r="B110" s="120" t="s">
        <v>26</v>
      </c>
      <c r="C110" s="120">
        <v>92065</v>
      </c>
      <c r="D110" s="122">
        <v>0.625</v>
      </c>
      <c r="E110" s="122">
        <v>0.88888888888888884</v>
      </c>
      <c r="F110" s="123">
        <v>42402.739803240744</v>
      </c>
      <c r="G110" s="123">
        <v>42402.744803240741</v>
      </c>
      <c r="H110" s="120">
        <v>432</v>
      </c>
      <c r="I110" s="120">
        <v>7</v>
      </c>
      <c r="J110" s="120">
        <v>50</v>
      </c>
      <c r="K110" s="120">
        <v>7</v>
      </c>
      <c r="L110" s="13">
        <f t="shared" si="9"/>
        <v>4.9999999973806553E-3</v>
      </c>
      <c r="M110" s="104">
        <f>COUNTIFS($K$1:K110,K110,$C$1:C110,C110,$A$1:A110,A110)</f>
        <v>1</v>
      </c>
      <c r="N110" s="13">
        <f t="shared" si="10"/>
        <v>0.73980324074074078</v>
      </c>
      <c r="O110" s="13">
        <f t="shared" si="11"/>
        <v>0.74480324074074078</v>
      </c>
    </row>
    <row r="111" spans="1:15" x14ac:dyDescent="0.25">
      <c r="A111" s="121">
        <v>42402</v>
      </c>
      <c r="B111" s="120" t="s">
        <v>30</v>
      </c>
      <c r="C111" s="120">
        <v>92030</v>
      </c>
      <c r="D111" s="122">
        <v>0.625</v>
      </c>
      <c r="E111" s="122">
        <v>0.88888888888888884</v>
      </c>
      <c r="F111" s="123">
        <v>42402.741574074076</v>
      </c>
      <c r="G111" s="123">
        <v>42402.743831018517</v>
      </c>
      <c r="H111" s="120">
        <v>195</v>
      </c>
      <c r="I111" s="120">
        <v>4</v>
      </c>
      <c r="J111" s="120">
        <v>50</v>
      </c>
      <c r="K111" s="120">
        <v>7</v>
      </c>
      <c r="L111" s="13">
        <f t="shared" si="9"/>
        <v>2.2569444408873096E-3</v>
      </c>
      <c r="M111" s="104">
        <f>COUNTIFS($K$1:K111,K111,$C$1:C111,C111,$A$1:A111,A111)</f>
        <v>1</v>
      </c>
      <c r="N111" s="13">
        <f t="shared" si="10"/>
        <v>0.74157407407407405</v>
      </c>
      <c r="O111" s="13">
        <f t="shared" si="11"/>
        <v>0.74383101851851852</v>
      </c>
    </row>
    <row r="112" spans="1:15" x14ac:dyDescent="0.25">
      <c r="A112" s="121">
        <v>42402</v>
      </c>
      <c r="B112" s="120" t="s">
        <v>29</v>
      </c>
      <c r="C112" s="120">
        <v>92031</v>
      </c>
      <c r="D112" s="122">
        <v>0.58333333333333337</v>
      </c>
      <c r="E112" s="122">
        <v>0.84722222222222221</v>
      </c>
      <c r="F112" s="123">
        <v>42402.747569444444</v>
      </c>
      <c r="G112" s="123">
        <v>42402.75204861111</v>
      </c>
      <c r="H112" s="120">
        <v>387</v>
      </c>
      <c r="I112" s="120">
        <v>6</v>
      </c>
      <c r="J112" s="120">
        <v>50</v>
      </c>
      <c r="K112" s="120">
        <v>7</v>
      </c>
      <c r="L112" s="13">
        <f t="shared" si="9"/>
        <v>4.4791666659875773E-3</v>
      </c>
      <c r="M112" s="104">
        <f>COUNTIFS($K$1:K112,K112,$C$1:C112,C112,$A$1:A112,A112)</f>
        <v>1</v>
      </c>
      <c r="N112" s="13">
        <f t="shared" si="10"/>
        <v>0.7475694444444444</v>
      </c>
      <c r="O112" s="13">
        <f t="shared" si="11"/>
        <v>0.75204861111111121</v>
      </c>
    </row>
    <row r="113" spans="1:15" x14ac:dyDescent="0.25">
      <c r="A113" s="121">
        <v>42402</v>
      </c>
      <c r="B113" s="120" t="s">
        <v>27</v>
      </c>
      <c r="C113" s="120">
        <v>93346</v>
      </c>
      <c r="D113" s="122">
        <v>0.625</v>
      </c>
      <c r="E113" s="122">
        <v>0.88888888888888884</v>
      </c>
      <c r="F113" s="123">
        <v>42402.750706018516</v>
      </c>
      <c r="G113" s="123">
        <v>42402.76630787037</v>
      </c>
      <c r="H113" s="120">
        <v>1348</v>
      </c>
      <c r="I113" s="120">
        <v>22</v>
      </c>
      <c r="J113" s="120">
        <v>50</v>
      </c>
      <c r="K113" s="120">
        <v>1</v>
      </c>
      <c r="L113" s="13">
        <f t="shared" si="9"/>
        <v>1.5601851853716653E-2</v>
      </c>
      <c r="M113" s="104">
        <f>COUNTIFS($K$1:K113,K113,$C$1:C113,C113,$A$1:A113,A113)</f>
        <v>1</v>
      </c>
      <c r="N113" s="13">
        <f t="shared" si="10"/>
        <v>0.75070601851851848</v>
      </c>
      <c r="O113" s="13">
        <f t="shared" si="11"/>
        <v>0.7663078703703704</v>
      </c>
    </row>
    <row r="114" spans="1:15" x14ac:dyDescent="0.25">
      <c r="A114" s="121">
        <v>42402</v>
      </c>
      <c r="B114" s="120" t="s">
        <v>29</v>
      </c>
      <c r="C114" s="120">
        <v>92031</v>
      </c>
      <c r="D114" s="122">
        <v>0.58333333333333337</v>
      </c>
      <c r="E114" s="122">
        <v>0.84722222222222221</v>
      </c>
      <c r="F114" s="123">
        <v>42402.75204861111</v>
      </c>
      <c r="G114" s="123">
        <v>42402.765740740739</v>
      </c>
      <c r="H114" s="120">
        <v>1183</v>
      </c>
      <c r="I114" s="120">
        <v>20</v>
      </c>
      <c r="J114" s="120">
        <v>50</v>
      </c>
      <c r="K114" s="120">
        <v>1</v>
      </c>
      <c r="L114" s="13">
        <f t="shared" si="9"/>
        <v>1.3692129628907423E-2</v>
      </c>
      <c r="M114" s="104">
        <f>COUNTIFS($K$1:K114,K114,$C$1:C114,C114,$A$1:A114,A114)</f>
        <v>1</v>
      </c>
      <c r="N114" s="13">
        <f t="shared" si="10"/>
        <v>0.75204861111111121</v>
      </c>
      <c r="O114" s="13">
        <f t="shared" si="11"/>
        <v>0.76574074074074072</v>
      </c>
    </row>
    <row r="115" spans="1:15" x14ac:dyDescent="0.25">
      <c r="A115" s="121">
        <v>42402</v>
      </c>
      <c r="B115" s="120" t="s">
        <v>26</v>
      </c>
      <c r="C115" s="120">
        <v>92065</v>
      </c>
      <c r="D115" s="122">
        <v>0.625</v>
      </c>
      <c r="E115" s="122">
        <v>0.88888888888888884</v>
      </c>
      <c r="F115" s="123">
        <v>42402.76394675926</v>
      </c>
      <c r="G115" s="123">
        <v>42402.778032407405</v>
      </c>
      <c r="H115" s="120">
        <v>1217</v>
      </c>
      <c r="I115" s="120">
        <v>20</v>
      </c>
      <c r="J115" s="120">
        <v>50</v>
      </c>
      <c r="K115" s="120">
        <v>1</v>
      </c>
      <c r="L115" s="13">
        <f t="shared" si="9"/>
        <v>1.4085648144828156E-2</v>
      </c>
      <c r="M115" s="104">
        <f>COUNTIFS($K$1:K115,K115,$C$1:C115,C115,$A$1:A115,A115)</f>
        <v>1</v>
      </c>
      <c r="N115" s="13">
        <f t="shared" si="10"/>
        <v>0.76394675925925926</v>
      </c>
      <c r="O115" s="13">
        <f t="shared" si="11"/>
        <v>0.77803240740740742</v>
      </c>
    </row>
    <row r="116" spans="1:15" x14ac:dyDescent="0.25">
      <c r="A116" s="121">
        <v>42402</v>
      </c>
      <c r="B116" s="120" t="s">
        <v>107</v>
      </c>
      <c r="C116" s="120">
        <v>92200</v>
      </c>
      <c r="D116" s="122">
        <v>0.625</v>
      </c>
      <c r="E116" s="122">
        <v>0.88888888888888884</v>
      </c>
      <c r="F116" s="123">
        <v>42402.76421296296</v>
      </c>
      <c r="G116" s="123">
        <v>42402.778124999997</v>
      </c>
      <c r="H116" s="120">
        <v>1202</v>
      </c>
      <c r="I116" s="120">
        <v>20</v>
      </c>
      <c r="J116" s="120">
        <v>50</v>
      </c>
      <c r="K116" s="120">
        <v>1</v>
      </c>
      <c r="L116" s="13">
        <f t="shared" si="9"/>
        <v>1.3912037036789116E-2</v>
      </c>
      <c r="M116" s="104">
        <f>COUNTIFS($K$1:K116,K116,$C$1:C116,C116,$A$1:A116,A116)</f>
        <v>1</v>
      </c>
      <c r="N116" s="13">
        <f t="shared" si="10"/>
        <v>0.76421296296296293</v>
      </c>
      <c r="O116" s="13">
        <f t="shared" si="11"/>
        <v>0.77812500000000007</v>
      </c>
    </row>
    <row r="117" spans="1:15" x14ac:dyDescent="0.25">
      <c r="A117" s="121">
        <v>42402</v>
      </c>
      <c r="B117" s="120" t="s">
        <v>27</v>
      </c>
      <c r="C117" s="120">
        <v>93346</v>
      </c>
      <c r="D117" s="122">
        <v>0.625</v>
      </c>
      <c r="E117" s="122">
        <v>0.88888888888888884</v>
      </c>
      <c r="F117" s="123">
        <v>42402.768495370372</v>
      </c>
      <c r="G117" s="123">
        <v>42402.775312500002</v>
      </c>
      <c r="H117" s="120">
        <v>589</v>
      </c>
      <c r="I117" s="120">
        <v>10</v>
      </c>
      <c r="J117" s="120">
        <v>50</v>
      </c>
      <c r="K117" s="120">
        <v>7</v>
      </c>
      <c r="L117" s="13">
        <f t="shared" si="9"/>
        <v>6.8171296297805384E-3</v>
      </c>
      <c r="M117" s="104">
        <f>COUNTIFS($K$1:K117,K117,$C$1:C117,C117,$A$1:A117,A117)</f>
        <v>1</v>
      </c>
      <c r="N117" s="13">
        <f t="shared" si="10"/>
        <v>0.76849537037037041</v>
      </c>
      <c r="O117" s="13">
        <f t="shared" si="11"/>
        <v>0.77531250000000007</v>
      </c>
    </row>
    <row r="118" spans="1:15" x14ac:dyDescent="0.25">
      <c r="A118" s="121">
        <v>42402</v>
      </c>
      <c r="B118" s="120" t="s">
        <v>25</v>
      </c>
      <c r="C118" s="120">
        <v>95005</v>
      </c>
      <c r="D118" s="122">
        <v>0.58333333333333337</v>
      </c>
      <c r="E118" s="122">
        <v>0.84722222222222221</v>
      </c>
      <c r="F118" s="123">
        <v>42402.779490740744</v>
      </c>
      <c r="G118" s="123">
        <v>42402.780462962961</v>
      </c>
      <c r="H118" s="120">
        <v>84</v>
      </c>
      <c r="I118" s="120">
        <v>1</v>
      </c>
      <c r="J118" s="120">
        <v>52</v>
      </c>
      <c r="K118" s="120">
        <v>4</v>
      </c>
      <c r="L118" s="13">
        <f t="shared" si="9"/>
        <v>9.7222221666015685E-4</v>
      </c>
      <c r="M118" s="104">
        <f>COUNTIFS($K$1:K118,K118,$C$1:C118,C118,$A$1:A118,A118)</f>
        <v>1</v>
      </c>
      <c r="N118" s="13">
        <f t="shared" si="10"/>
        <v>0.77949074074074076</v>
      </c>
      <c r="O118" s="13">
        <f t="shared" si="11"/>
        <v>0.78046296296296302</v>
      </c>
    </row>
    <row r="119" spans="1:15" x14ac:dyDescent="0.25">
      <c r="A119" s="121">
        <v>42402</v>
      </c>
      <c r="B119" s="120" t="s">
        <v>28</v>
      </c>
      <c r="C119" s="120">
        <v>93528</v>
      </c>
      <c r="D119" s="122">
        <v>0.61805555555555558</v>
      </c>
      <c r="E119" s="122">
        <v>0.88194444444444453</v>
      </c>
      <c r="F119" s="123">
        <v>42402.779733796298</v>
      </c>
      <c r="G119" s="123">
        <v>42402.793194444443</v>
      </c>
      <c r="H119" s="120">
        <v>1163</v>
      </c>
      <c r="I119" s="120">
        <v>20</v>
      </c>
      <c r="J119" s="120">
        <v>50</v>
      </c>
      <c r="K119" s="120">
        <v>1</v>
      </c>
      <c r="L119" s="13">
        <f t="shared" si="9"/>
        <v>1.3460648144246079E-2</v>
      </c>
      <c r="M119" s="104">
        <f>COUNTIFS($K$1:K119,K119,$C$1:C119,C119,$A$1:A119,A119)</f>
        <v>1</v>
      </c>
      <c r="N119" s="13">
        <f t="shared" si="10"/>
        <v>0.77973379629629624</v>
      </c>
      <c r="O119" s="13">
        <f t="shared" si="11"/>
        <v>0.79319444444444442</v>
      </c>
    </row>
    <row r="120" spans="1:15" x14ac:dyDescent="0.25">
      <c r="A120" s="121">
        <v>42402</v>
      </c>
      <c r="B120" s="120" t="s">
        <v>106</v>
      </c>
      <c r="C120" s="120">
        <v>92217</v>
      </c>
      <c r="D120" s="122">
        <v>0.625</v>
      </c>
      <c r="E120" s="122">
        <v>0.88888888888888884</v>
      </c>
      <c r="F120" s="123">
        <v>42402.79173611111</v>
      </c>
      <c r="G120" s="123">
        <v>42402.805995370371</v>
      </c>
      <c r="H120" s="120">
        <v>1232</v>
      </c>
      <c r="I120" s="120">
        <v>20</v>
      </c>
      <c r="J120" s="120">
        <v>50</v>
      </c>
      <c r="K120" s="120">
        <v>1</v>
      </c>
      <c r="L120" s="13">
        <f t="shared" ref="L120:L130" si="12">G120-F120</f>
        <v>1.4259259260143153E-2</v>
      </c>
      <c r="M120" s="104">
        <f>COUNTIFS($K$1:K120,K120,$C$1:C120,C120,$A$1:A120,A120)</f>
        <v>1</v>
      </c>
      <c r="N120" s="13">
        <f t="shared" ref="N120:N130" si="13">TIME(HOUR(F120),MINUTE(F120),SECOND(F120))</f>
        <v>0.79173611111111108</v>
      </c>
      <c r="O120" s="13">
        <f t="shared" ref="O120:O130" si="14">TIME(HOUR(G120),MINUTE(G120),SECOND(G120))</f>
        <v>0.80599537037037028</v>
      </c>
    </row>
    <row r="121" spans="1:15" x14ac:dyDescent="0.25">
      <c r="A121" s="121">
        <v>42402</v>
      </c>
      <c r="B121" s="120" t="s">
        <v>25</v>
      </c>
      <c r="C121" s="120">
        <v>95005</v>
      </c>
      <c r="D121" s="122">
        <v>0.58333333333333337</v>
      </c>
      <c r="E121" s="122">
        <v>0.84722222222222221</v>
      </c>
      <c r="F121" s="123">
        <v>42402.795011574075</v>
      </c>
      <c r="G121" s="123">
        <v>42402.800810185188</v>
      </c>
      <c r="H121" s="120">
        <v>501</v>
      </c>
      <c r="I121" s="120">
        <v>9</v>
      </c>
      <c r="J121" s="120">
        <v>50</v>
      </c>
      <c r="K121" s="120">
        <v>3</v>
      </c>
      <c r="L121" s="13">
        <f t="shared" si="12"/>
        <v>5.7986111132777296E-3</v>
      </c>
      <c r="M121" s="104">
        <f>COUNTIFS($K$1:K121,K121,$C$1:C121,C121,$A$1:A121,A121)</f>
        <v>2</v>
      </c>
      <c r="N121" s="13">
        <f t="shared" si="13"/>
        <v>0.79501157407407408</v>
      </c>
      <c r="O121" s="13">
        <f t="shared" si="14"/>
        <v>0.80081018518518521</v>
      </c>
    </row>
    <row r="122" spans="1:15" x14ac:dyDescent="0.25">
      <c r="A122" s="121">
        <v>42402</v>
      </c>
      <c r="B122" s="120" t="s">
        <v>30</v>
      </c>
      <c r="C122" s="120">
        <v>92030</v>
      </c>
      <c r="D122" s="122">
        <v>0.625</v>
      </c>
      <c r="E122" s="122">
        <v>0.88888888888888884</v>
      </c>
      <c r="F122" s="123">
        <v>42402.798645833333</v>
      </c>
      <c r="G122" s="123">
        <v>42402.812754629631</v>
      </c>
      <c r="H122" s="120">
        <v>1219</v>
      </c>
      <c r="I122" s="120">
        <v>20</v>
      </c>
      <c r="J122" s="120">
        <v>50</v>
      </c>
      <c r="K122" s="120">
        <v>1</v>
      </c>
      <c r="L122" s="13">
        <f t="shared" si="12"/>
        <v>1.410879629838746E-2</v>
      </c>
      <c r="M122" s="104">
        <f>COUNTIFS($K$1:K122,K122,$C$1:C122,C122,$A$1:A122,A122)</f>
        <v>1</v>
      </c>
      <c r="N122" s="13">
        <f t="shared" si="13"/>
        <v>0.79864583333333339</v>
      </c>
      <c r="O122" s="13">
        <f t="shared" si="14"/>
        <v>0.81275462962962963</v>
      </c>
    </row>
    <row r="123" spans="1:15" x14ac:dyDescent="0.25">
      <c r="A123" s="121">
        <v>42402</v>
      </c>
      <c r="B123" s="120" t="s">
        <v>105</v>
      </c>
      <c r="C123" s="120">
        <v>95049</v>
      </c>
      <c r="D123" s="122">
        <v>0.625</v>
      </c>
      <c r="E123" s="122">
        <v>0.88888888888888884</v>
      </c>
      <c r="F123" s="123">
        <v>42402.799363425926</v>
      </c>
      <c r="G123" s="123">
        <v>42402.805752314816</v>
      </c>
      <c r="H123" s="120">
        <v>552</v>
      </c>
      <c r="I123" s="120">
        <v>9</v>
      </c>
      <c r="J123" s="120">
        <v>50</v>
      </c>
      <c r="K123" s="120">
        <v>3</v>
      </c>
      <c r="L123" s="13">
        <f t="shared" si="12"/>
        <v>6.3888888907968067E-3</v>
      </c>
      <c r="M123" s="104">
        <f>COUNTIFS($K$1:K123,K123,$C$1:C123,C123,$A$1:A123,A123)</f>
        <v>2</v>
      </c>
      <c r="N123" s="13">
        <f t="shared" si="13"/>
        <v>0.79936342592592602</v>
      </c>
      <c r="O123" s="13">
        <f t="shared" si="14"/>
        <v>0.8057523148148148</v>
      </c>
    </row>
    <row r="124" spans="1:15" x14ac:dyDescent="0.25">
      <c r="A124" s="121">
        <v>42402</v>
      </c>
      <c r="B124" s="120" t="s">
        <v>29</v>
      </c>
      <c r="C124" s="120">
        <v>92031</v>
      </c>
      <c r="D124" s="122">
        <v>0.58333333333333337</v>
      </c>
      <c r="E124" s="122">
        <v>0.84722222222222221</v>
      </c>
      <c r="F124" s="123">
        <v>42402.806250000001</v>
      </c>
      <c r="G124" s="123">
        <v>42402.813599537039</v>
      </c>
      <c r="H124" s="120">
        <v>635</v>
      </c>
      <c r="I124" s="120">
        <v>10</v>
      </c>
      <c r="J124" s="120">
        <v>50</v>
      </c>
      <c r="K124" s="120">
        <v>3</v>
      </c>
      <c r="L124" s="13">
        <f t="shared" si="12"/>
        <v>7.3495370379532687E-3</v>
      </c>
      <c r="M124" s="104">
        <f>COUNTIFS($K$1:K124,K124,$C$1:C124,C124,$A$1:A124,A124)</f>
        <v>2</v>
      </c>
      <c r="N124" s="13">
        <f t="shared" si="13"/>
        <v>0.80625000000000002</v>
      </c>
      <c r="O124" s="13">
        <f t="shared" si="14"/>
        <v>0.81359953703703702</v>
      </c>
    </row>
    <row r="125" spans="1:15" x14ac:dyDescent="0.25">
      <c r="A125" s="121">
        <v>42402</v>
      </c>
      <c r="B125" s="120" t="s">
        <v>27</v>
      </c>
      <c r="C125" s="120">
        <v>93346</v>
      </c>
      <c r="D125" s="122">
        <v>0.625</v>
      </c>
      <c r="E125" s="122">
        <v>0.88888888888888884</v>
      </c>
      <c r="F125" s="123">
        <v>42402.81318287037</v>
      </c>
      <c r="G125" s="123">
        <v>42402.820972222224</v>
      </c>
      <c r="H125" s="120">
        <v>673</v>
      </c>
      <c r="I125" s="120">
        <v>12</v>
      </c>
      <c r="J125" s="120">
        <v>50</v>
      </c>
      <c r="K125" s="120">
        <v>3</v>
      </c>
      <c r="L125" s="13">
        <f t="shared" si="12"/>
        <v>7.7893518537166528E-3</v>
      </c>
      <c r="M125" s="104">
        <f>COUNTIFS($K$1:K125,K125,$C$1:C125,C125,$A$1:A125,A125)</f>
        <v>2</v>
      </c>
      <c r="N125" s="13">
        <f t="shared" si="13"/>
        <v>0.8131828703703704</v>
      </c>
      <c r="O125" s="13">
        <f t="shared" si="14"/>
        <v>0.82097222222222221</v>
      </c>
    </row>
    <row r="126" spans="1:15" x14ac:dyDescent="0.25">
      <c r="A126" s="121">
        <v>42402</v>
      </c>
      <c r="B126" s="120" t="s">
        <v>26</v>
      </c>
      <c r="C126" s="120">
        <v>92065</v>
      </c>
      <c r="D126" s="122">
        <v>0.625</v>
      </c>
      <c r="E126" s="122">
        <v>0.88888888888888884</v>
      </c>
      <c r="F126" s="123">
        <v>42402.820879629631</v>
      </c>
      <c r="G126" s="123">
        <v>42402.827685185184</v>
      </c>
      <c r="H126" s="120">
        <v>588</v>
      </c>
      <c r="I126" s="120">
        <v>9</v>
      </c>
      <c r="J126" s="120">
        <v>50</v>
      </c>
      <c r="K126" s="120">
        <v>3</v>
      </c>
      <c r="L126" s="13">
        <f t="shared" si="12"/>
        <v>6.805555553000886E-3</v>
      </c>
      <c r="M126" s="104">
        <f>COUNTIFS($K$1:K126,K126,$C$1:C126,C126,$A$1:A126,A126)</f>
        <v>2</v>
      </c>
      <c r="N126" s="13">
        <f t="shared" si="13"/>
        <v>0.82087962962962957</v>
      </c>
      <c r="O126" s="13">
        <f t="shared" si="14"/>
        <v>0.82768518518518519</v>
      </c>
    </row>
    <row r="127" spans="1:15" x14ac:dyDescent="0.25">
      <c r="A127" s="121">
        <v>42402</v>
      </c>
      <c r="B127" s="120" t="s">
        <v>107</v>
      </c>
      <c r="C127" s="120">
        <v>92200</v>
      </c>
      <c r="D127" s="122">
        <v>0.625</v>
      </c>
      <c r="E127" s="122">
        <v>0.88888888888888884</v>
      </c>
      <c r="F127" s="123">
        <v>42402.823530092595</v>
      </c>
      <c r="G127" s="123">
        <v>42402.83053240741</v>
      </c>
      <c r="H127" s="120">
        <v>605</v>
      </c>
      <c r="I127" s="120">
        <v>10</v>
      </c>
      <c r="J127" s="120">
        <v>50</v>
      </c>
      <c r="K127" s="120">
        <v>3</v>
      </c>
      <c r="L127" s="13">
        <f t="shared" si="12"/>
        <v>7.0023148145992309E-3</v>
      </c>
      <c r="M127" s="104">
        <f>COUNTIFS($K$1:K127,K127,$C$1:C127,C127,$A$1:A127,A127)</f>
        <v>2</v>
      </c>
      <c r="N127" s="13">
        <f t="shared" si="13"/>
        <v>0.82353009259259258</v>
      </c>
      <c r="O127" s="13">
        <f t="shared" si="14"/>
        <v>0.8305324074074073</v>
      </c>
    </row>
    <row r="128" spans="1:15" x14ac:dyDescent="0.25">
      <c r="A128" s="121">
        <v>42402</v>
      </c>
      <c r="B128" s="120" t="s">
        <v>106</v>
      </c>
      <c r="C128" s="120">
        <v>92217</v>
      </c>
      <c r="D128" s="122">
        <v>0.625</v>
      </c>
      <c r="E128" s="122">
        <v>0.88888888888888884</v>
      </c>
      <c r="F128" s="123">
        <v>42402.826377314814</v>
      </c>
      <c r="G128" s="123">
        <v>42402.833657407406</v>
      </c>
      <c r="H128" s="120">
        <v>629</v>
      </c>
      <c r="I128" s="120">
        <v>11</v>
      </c>
      <c r="J128" s="120">
        <v>50</v>
      </c>
      <c r="K128" s="120">
        <v>3</v>
      </c>
      <c r="L128" s="13">
        <f t="shared" si="12"/>
        <v>7.2800925918272696E-3</v>
      </c>
      <c r="M128" s="104">
        <f>COUNTIFS($K$1:K128,K128,$C$1:C128,C128,$A$1:A128,A128)</f>
        <v>2</v>
      </c>
      <c r="N128" s="13">
        <f t="shared" si="13"/>
        <v>0.82637731481481491</v>
      </c>
      <c r="O128" s="13">
        <f t="shared" si="14"/>
        <v>0.83365740740740746</v>
      </c>
    </row>
    <row r="129" spans="1:15" x14ac:dyDescent="0.25">
      <c r="A129" s="121">
        <v>42402</v>
      </c>
      <c r="B129" s="120" t="s">
        <v>28</v>
      </c>
      <c r="C129" s="120">
        <v>93528</v>
      </c>
      <c r="D129" s="122">
        <v>0.61805555555555558</v>
      </c>
      <c r="E129" s="122">
        <v>0.88194444444444453</v>
      </c>
      <c r="F129" s="123">
        <v>42402.826631944445</v>
      </c>
      <c r="G129" s="123">
        <v>42402.833761574075</v>
      </c>
      <c r="H129" s="120">
        <v>616</v>
      </c>
      <c r="I129" s="120">
        <v>10</v>
      </c>
      <c r="J129" s="120">
        <v>50</v>
      </c>
      <c r="K129" s="120">
        <v>3</v>
      </c>
      <c r="L129" s="13">
        <f t="shared" si="12"/>
        <v>7.1296296300715767E-3</v>
      </c>
      <c r="M129" s="104">
        <f>COUNTIFS($K$1:K129,K129,$C$1:C129,C129,$A$1:A129,A129)</f>
        <v>2</v>
      </c>
      <c r="N129" s="13">
        <f t="shared" si="13"/>
        <v>0.82663194444444443</v>
      </c>
      <c r="O129" s="13">
        <f t="shared" si="14"/>
        <v>0.83376157407407403</v>
      </c>
    </row>
    <row r="130" spans="1:15" x14ac:dyDescent="0.25">
      <c r="A130" s="121">
        <v>42402</v>
      </c>
      <c r="B130" s="120" t="s">
        <v>30</v>
      </c>
      <c r="C130" s="120">
        <v>92030</v>
      </c>
      <c r="D130" s="122">
        <v>0.625</v>
      </c>
      <c r="E130" s="122">
        <v>0.88888888888888884</v>
      </c>
      <c r="F130" s="123">
        <v>42402.845393518517</v>
      </c>
      <c r="G130" s="123">
        <v>42402.852094907408</v>
      </c>
      <c r="H130" s="120">
        <v>579</v>
      </c>
      <c r="I130" s="120">
        <v>10</v>
      </c>
      <c r="J130" s="120">
        <v>50</v>
      </c>
      <c r="K130" s="120">
        <v>3</v>
      </c>
      <c r="L130" s="13">
        <f t="shared" si="12"/>
        <v>6.701388891087845E-3</v>
      </c>
      <c r="M130" s="104">
        <f>COUNTIFS($K$1:K130,K130,$C$1:C130,C130,$A$1:A130,A130)</f>
        <v>2</v>
      </c>
      <c r="N130" s="13">
        <f t="shared" si="13"/>
        <v>0.84539351851851852</v>
      </c>
      <c r="O130" s="13">
        <f t="shared" si="14"/>
        <v>0.85209490740740745</v>
      </c>
    </row>
    <row r="131" spans="1:15" x14ac:dyDescent="0.25">
      <c r="A131" s="131">
        <v>42403</v>
      </c>
      <c r="B131" s="130" t="s">
        <v>19</v>
      </c>
      <c r="C131" s="130">
        <v>95173</v>
      </c>
      <c r="D131" s="132">
        <v>0.4861111111111111</v>
      </c>
      <c r="E131" s="132">
        <v>0.75</v>
      </c>
      <c r="F131" s="133">
        <v>42403.388611111113</v>
      </c>
      <c r="G131" s="133">
        <v>42403.390081018515</v>
      </c>
      <c r="H131" s="130">
        <v>127</v>
      </c>
      <c r="I131" s="130">
        <v>2</v>
      </c>
      <c r="J131" s="130">
        <v>50</v>
      </c>
      <c r="K131" s="130">
        <v>7</v>
      </c>
      <c r="L131" s="13">
        <f t="shared" ref="L131:L189" si="15">G131-F131</f>
        <v>1.4699074017698877E-3</v>
      </c>
      <c r="M131" s="114">
        <f>COUNTIFS($K$1:K131,K131,$C$1:C131,C131,$A$1:A131,A131)</f>
        <v>1</v>
      </c>
      <c r="N131" s="13">
        <f t="shared" ref="N131:N189" si="16">TIME(HOUR(F131),MINUTE(F131),SECOND(F131))</f>
        <v>0.38861111111111107</v>
      </c>
      <c r="O131" s="13">
        <f t="shared" ref="O131:O189" si="17">TIME(HOUR(G131),MINUTE(G131),SECOND(G131))</f>
        <v>0.39008101851851856</v>
      </c>
    </row>
    <row r="132" spans="1:15" x14ac:dyDescent="0.25">
      <c r="A132" s="131">
        <v>42403</v>
      </c>
      <c r="B132" s="130" t="s">
        <v>23</v>
      </c>
      <c r="C132" s="130">
        <v>92044</v>
      </c>
      <c r="D132" s="132">
        <v>0.33333333333333331</v>
      </c>
      <c r="E132" s="132">
        <v>0.59722222222222221</v>
      </c>
      <c r="F132" s="133">
        <v>42403.389861111114</v>
      </c>
      <c r="G132" s="133">
        <v>42403.397418981483</v>
      </c>
      <c r="H132" s="130">
        <v>653</v>
      </c>
      <c r="I132" s="130">
        <v>11</v>
      </c>
      <c r="J132" s="130">
        <v>50</v>
      </c>
      <c r="K132" s="130">
        <v>3</v>
      </c>
      <c r="L132" s="13">
        <f t="shared" si="15"/>
        <v>7.5578703690553084E-3</v>
      </c>
      <c r="M132" s="114">
        <f>COUNTIFS($K$1:K132,K132,$C$1:C132,C132,$A$1:A132,A132)</f>
        <v>1</v>
      </c>
      <c r="N132" s="13">
        <f t="shared" si="16"/>
        <v>0.38986111111111116</v>
      </c>
      <c r="O132" s="13">
        <f t="shared" si="17"/>
        <v>0.39741898148148147</v>
      </c>
    </row>
    <row r="133" spans="1:15" x14ac:dyDescent="0.25">
      <c r="A133" s="131">
        <v>42403</v>
      </c>
      <c r="B133" s="130" t="s">
        <v>20</v>
      </c>
      <c r="C133" s="130">
        <v>92055</v>
      </c>
      <c r="D133" s="132">
        <v>0.36805555555555558</v>
      </c>
      <c r="E133" s="132">
        <v>0.63194444444444442</v>
      </c>
      <c r="F133" s="133">
        <v>42403.396435185183</v>
      </c>
      <c r="G133" s="133">
        <v>42403.403310185182</v>
      </c>
      <c r="H133" s="130">
        <v>594</v>
      </c>
      <c r="I133" s="130">
        <v>10</v>
      </c>
      <c r="J133" s="130">
        <v>50</v>
      </c>
      <c r="K133" s="130">
        <v>3</v>
      </c>
      <c r="L133" s="13">
        <f t="shared" si="15"/>
        <v>6.8749999991268851E-3</v>
      </c>
      <c r="M133" s="114">
        <f>COUNTIFS($K$1:K133,K133,$C$1:C133,C133,$A$1:A133,A133)</f>
        <v>1</v>
      </c>
      <c r="N133" s="13">
        <f t="shared" si="16"/>
        <v>0.39643518518518522</v>
      </c>
      <c r="O133" s="13">
        <f t="shared" si="17"/>
        <v>0.40331018518518519</v>
      </c>
    </row>
    <row r="134" spans="1:15" x14ac:dyDescent="0.25">
      <c r="A134" s="131">
        <v>42403</v>
      </c>
      <c r="B134" s="130" t="s">
        <v>21</v>
      </c>
      <c r="C134" s="130">
        <v>92125</v>
      </c>
      <c r="D134" s="132">
        <v>0.36805555555555558</v>
      </c>
      <c r="E134" s="132">
        <v>0.63194444444444442</v>
      </c>
      <c r="F134" s="133">
        <v>42403.409826388888</v>
      </c>
      <c r="G134" s="133">
        <v>42403.416886574072</v>
      </c>
      <c r="H134" s="130">
        <v>610</v>
      </c>
      <c r="I134" s="130">
        <v>10</v>
      </c>
      <c r="J134" s="130">
        <v>50</v>
      </c>
      <c r="K134" s="130">
        <v>3</v>
      </c>
      <c r="L134" s="13">
        <f t="shared" si="15"/>
        <v>7.0601851839455776E-3</v>
      </c>
      <c r="M134" s="114">
        <f>COUNTIFS($K$1:K134,K134,$C$1:C134,C134,$A$1:A134,A134)</f>
        <v>1</v>
      </c>
      <c r="N134" s="13">
        <f t="shared" si="16"/>
        <v>0.40982638888888889</v>
      </c>
      <c r="O134" s="13">
        <f t="shared" si="17"/>
        <v>0.41688657407407409</v>
      </c>
    </row>
    <row r="135" spans="1:15" x14ac:dyDescent="0.25">
      <c r="A135" s="131">
        <v>42403</v>
      </c>
      <c r="B135" s="130" t="s">
        <v>115</v>
      </c>
      <c r="C135" s="130">
        <v>92136</v>
      </c>
      <c r="D135" s="132">
        <v>0.3611111111111111</v>
      </c>
      <c r="E135" s="132">
        <v>0.625</v>
      </c>
      <c r="F135" s="133">
        <v>42403.416817129626</v>
      </c>
      <c r="G135" s="133">
        <v>42403.423807870371</v>
      </c>
      <c r="H135" s="130">
        <v>604</v>
      </c>
      <c r="I135" s="130">
        <v>10</v>
      </c>
      <c r="J135" s="130">
        <v>50</v>
      </c>
      <c r="K135" s="130">
        <v>3</v>
      </c>
      <c r="L135" s="13">
        <f t="shared" si="15"/>
        <v>6.9907407450955361E-3</v>
      </c>
      <c r="M135" s="114">
        <f>COUNTIFS($K$1:K135,K135,$C$1:C135,C135,$A$1:A135,A135)</f>
        <v>1</v>
      </c>
      <c r="N135" s="13">
        <f t="shared" si="16"/>
        <v>0.41681712962962963</v>
      </c>
      <c r="O135" s="13">
        <f t="shared" si="17"/>
        <v>0.42380787037037032</v>
      </c>
    </row>
    <row r="136" spans="1:15" x14ac:dyDescent="0.25">
      <c r="A136" s="131">
        <v>42403</v>
      </c>
      <c r="B136" s="130" t="s">
        <v>19</v>
      </c>
      <c r="C136" s="130">
        <v>95173</v>
      </c>
      <c r="D136" s="132">
        <v>0.4861111111111111</v>
      </c>
      <c r="E136" s="132">
        <v>0.75</v>
      </c>
      <c r="F136" s="133">
        <v>42403.423645833333</v>
      </c>
      <c r="G136" s="133">
        <v>42403.430833333332</v>
      </c>
      <c r="H136" s="130">
        <v>621</v>
      </c>
      <c r="I136" s="130">
        <v>10</v>
      </c>
      <c r="J136" s="130">
        <v>50</v>
      </c>
      <c r="K136" s="130">
        <v>3</v>
      </c>
      <c r="L136" s="13">
        <f t="shared" si="15"/>
        <v>7.1874999994179234E-3</v>
      </c>
      <c r="M136" s="114">
        <f>COUNTIFS($K$1:K136,K136,$C$1:C136,C136,$A$1:A136,A136)</f>
        <v>1</v>
      </c>
      <c r="N136" s="13">
        <f t="shared" si="16"/>
        <v>0.42364583333333333</v>
      </c>
      <c r="O136" s="13">
        <f t="shared" si="17"/>
        <v>0.43083333333333335</v>
      </c>
    </row>
    <row r="137" spans="1:15" x14ac:dyDescent="0.25">
      <c r="A137" s="131">
        <v>42403</v>
      </c>
      <c r="B137" s="130" t="s">
        <v>18</v>
      </c>
      <c r="C137" s="130">
        <v>92120</v>
      </c>
      <c r="D137" s="132">
        <v>0.36805555555555558</v>
      </c>
      <c r="E137" s="132">
        <v>0.63194444444444442</v>
      </c>
      <c r="F137" s="133">
        <v>42403.423819444448</v>
      </c>
      <c r="G137" s="133">
        <v>42403.430902777778</v>
      </c>
      <c r="H137" s="130">
        <v>612</v>
      </c>
      <c r="I137" s="130">
        <v>10</v>
      </c>
      <c r="J137" s="130">
        <v>50</v>
      </c>
      <c r="K137" s="130">
        <v>3</v>
      </c>
      <c r="L137" s="13">
        <f t="shared" si="15"/>
        <v>7.0833333302289248E-3</v>
      </c>
      <c r="M137" s="114">
        <f>COUNTIFS($K$1:K137,K137,$C$1:C137,C137,$A$1:A137,A137)</f>
        <v>1</v>
      </c>
      <c r="N137" s="13">
        <f t="shared" si="16"/>
        <v>0.42381944444444447</v>
      </c>
      <c r="O137" s="13">
        <f t="shared" si="17"/>
        <v>0.4309027777777778</v>
      </c>
    </row>
    <row r="138" spans="1:15" x14ac:dyDescent="0.25">
      <c r="A138" s="131">
        <v>42403</v>
      </c>
      <c r="B138" s="130" t="s">
        <v>98</v>
      </c>
      <c r="C138" s="130">
        <v>92137</v>
      </c>
      <c r="D138" s="132">
        <v>0.3611111111111111</v>
      </c>
      <c r="E138" s="132">
        <v>0.625</v>
      </c>
      <c r="F138" s="133">
        <v>42403.430567129632</v>
      </c>
      <c r="G138" s="133">
        <v>42403.4377662037</v>
      </c>
      <c r="H138" s="130">
        <v>622</v>
      </c>
      <c r="I138" s="130">
        <v>10</v>
      </c>
      <c r="J138" s="130">
        <v>50</v>
      </c>
      <c r="K138" s="130">
        <v>3</v>
      </c>
      <c r="L138" s="13">
        <f t="shared" si="15"/>
        <v>7.1990740689216182E-3</v>
      </c>
      <c r="M138" s="114">
        <f>COUNTIFS($K$1:K138,K138,$C$1:C138,C138,$A$1:A138,A138)</f>
        <v>1</v>
      </c>
      <c r="N138" s="13">
        <f t="shared" si="16"/>
        <v>0.43056712962962962</v>
      </c>
      <c r="O138" s="13">
        <f t="shared" si="17"/>
        <v>0.43776620370370373</v>
      </c>
    </row>
    <row r="139" spans="1:15" x14ac:dyDescent="0.25">
      <c r="A139" s="131">
        <v>42403</v>
      </c>
      <c r="B139" s="130" t="s">
        <v>117</v>
      </c>
      <c r="C139" s="130">
        <v>92214</v>
      </c>
      <c r="D139" s="132">
        <v>0.3611111111111111</v>
      </c>
      <c r="E139" s="132">
        <v>0.625</v>
      </c>
      <c r="F139" s="133">
        <v>42403.430578703701</v>
      </c>
      <c r="G139" s="133">
        <v>42403.437939814816</v>
      </c>
      <c r="H139" s="130">
        <v>636</v>
      </c>
      <c r="I139" s="130">
        <v>10</v>
      </c>
      <c r="J139" s="130">
        <v>50</v>
      </c>
      <c r="K139" s="130">
        <v>3</v>
      </c>
      <c r="L139" s="13">
        <f t="shared" si="15"/>
        <v>7.3611111147329211E-3</v>
      </c>
      <c r="M139" s="114">
        <f>COUNTIFS($K$1:K139,K139,$C$1:C139,C139,$A$1:A139,A139)</f>
        <v>1</v>
      </c>
      <c r="N139" s="13">
        <f t="shared" si="16"/>
        <v>0.43057870370370371</v>
      </c>
      <c r="O139" s="13">
        <f t="shared" si="17"/>
        <v>0.43793981481481481</v>
      </c>
    </row>
    <row r="140" spans="1:15" x14ac:dyDescent="0.25">
      <c r="A140" s="131">
        <v>42403</v>
      </c>
      <c r="B140" s="130" t="s">
        <v>24</v>
      </c>
      <c r="C140" s="130">
        <v>92092</v>
      </c>
      <c r="D140" s="132">
        <v>0.36805555555555558</v>
      </c>
      <c r="E140" s="132">
        <v>0.63194444444444442</v>
      </c>
      <c r="F140" s="133">
        <v>42403.44458333333</v>
      </c>
      <c r="G140" s="133">
        <v>42403.451678240737</v>
      </c>
      <c r="H140" s="130">
        <v>613</v>
      </c>
      <c r="I140" s="130">
        <v>10</v>
      </c>
      <c r="J140" s="130">
        <v>50</v>
      </c>
      <c r="K140" s="130">
        <v>3</v>
      </c>
      <c r="L140" s="13">
        <f t="shared" si="15"/>
        <v>7.0949074070085771E-3</v>
      </c>
      <c r="M140" s="114">
        <f>COUNTIFS($K$1:K140,K140,$C$1:C140,C140,$A$1:A140,A140)</f>
        <v>1</v>
      </c>
      <c r="N140" s="13">
        <f t="shared" si="16"/>
        <v>0.44458333333333333</v>
      </c>
      <c r="O140" s="13">
        <f t="shared" si="17"/>
        <v>0.45167824074074076</v>
      </c>
    </row>
    <row r="141" spans="1:15" x14ac:dyDescent="0.25">
      <c r="A141" s="131">
        <v>42403</v>
      </c>
      <c r="B141" s="130" t="s">
        <v>115</v>
      </c>
      <c r="C141" s="130">
        <v>92136</v>
      </c>
      <c r="D141" s="132">
        <v>0.3611111111111111</v>
      </c>
      <c r="E141" s="132">
        <v>0.625</v>
      </c>
      <c r="F141" s="133">
        <v>42403.458414351851</v>
      </c>
      <c r="G141" s="133">
        <v>42403.472627314812</v>
      </c>
      <c r="H141" s="130">
        <v>1228</v>
      </c>
      <c r="I141" s="130">
        <v>20</v>
      </c>
      <c r="J141" s="130">
        <v>50</v>
      </c>
      <c r="K141" s="130">
        <v>1</v>
      </c>
      <c r="L141" s="13">
        <f t="shared" si="15"/>
        <v>1.4212962960300501E-2</v>
      </c>
      <c r="M141" s="114">
        <f>COUNTIFS($K$1:K141,K141,$C$1:C141,C141,$A$1:A141,A141)</f>
        <v>1</v>
      </c>
      <c r="N141" s="13">
        <f t="shared" si="16"/>
        <v>0.45841435185185181</v>
      </c>
      <c r="O141" s="13">
        <f t="shared" si="17"/>
        <v>0.47262731481481479</v>
      </c>
    </row>
    <row r="142" spans="1:15" x14ac:dyDescent="0.25">
      <c r="A142" s="131">
        <v>42403</v>
      </c>
      <c r="B142" s="130" t="s">
        <v>18</v>
      </c>
      <c r="C142" s="130">
        <v>92120</v>
      </c>
      <c r="D142" s="132">
        <v>0.36805555555555558</v>
      </c>
      <c r="E142" s="132">
        <v>0.63194444444444442</v>
      </c>
      <c r="F142" s="133">
        <v>42403.458599537036</v>
      </c>
      <c r="G142" s="133">
        <v>42403.472766203704</v>
      </c>
      <c r="H142" s="130">
        <v>1224</v>
      </c>
      <c r="I142" s="130">
        <v>20</v>
      </c>
      <c r="J142" s="130">
        <v>50</v>
      </c>
      <c r="K142" s="130">
        <v>1</v>
      </c>
      <c r="L142" s="13">
        <f t="shared" si="15"/>
        <v>1.4166666667733807E-2</v>
      </c>
      <c r="M142" s="114">
        <f>COUNTIFS($K$1:K142,K142,$C$1:C142,C142,$A$1:A142,A142)</f>
        <v>1</v>
      </c>
      <c r="N142" s="13">
        <f t="shared" si="16"/>
        <v>0.45859953703703704</v>
      </c>
      <c r="O142" s="13">
        <f t="shared" si="17"/>
        <v>0.4727662037037037</v>
      </c>
    </row>
    <row r="143" spans="1:15" x14ac:dyDescent="0.25">
      <c r="A143" s="131">
        <v>42403</v>
      </c>
      <c r="B143" s="130" t="s">
        <v>23</v>
      </c>
      <c r="C143" s="130">
        <v>92044</v>
      </c>
      <c r="D143" s="132">
        <v>0.33333333333333331</v>
      </c>
      <c r="E143" s="132">
        <v>0.59722222222222221</v>
      </c>
      <c r="F143" s="133">
        <v>42403.472303240742</v>
      </c>
      <c r="G143" s="133">
        <v>42403.486203703702</v>
      </c>
      <c r="H143" s="130">
        <v>1201</v>
      </c>
      <c r="I143" s="130">
        <v>20</v>
      </c>
      <c r="J143" s="130">
        <v>50</v>
      </c>
      <c r="K143" s="130">
        <v>1</v>
      </c>
      <c r="L143" s="13">
        <f t="shared" si="15"/>
        <v>1.3900462960009463E-2</v>
      </c>
      <c r="M143" s="114">
        <f>COUNTIFS($K$1:K143,K143,$C$1:C143,C143,$A$1:A143,A143)</f>
        <v>1</v>
      </c>
      <c r="N143" s="13">
        <f t="shared" si="16"/>
        <v>0.47230324074074076</v>
      </c>
      <c r="O143" s="13">
        <f t="shared" si="17"/>
        <v>0.48620370370370369</v>
      </c>
    </row>
    <row r="144" spans="1:15" x14ac:dyDescent="0.25">
      <c r="A144" s="131">
        <v>42403</v>
      </c>
      <c r="B144" s="130" t="s">
        <v>21</v>
      </c>
      <c r="C144" s="130">
        <v>92125</v>
      </c>
      <c r="D144" s="132">
        <v>0.36805555555555558</v>
      </c>
      <c r="E144" s="132">
        <v>0.63194444444444442</v>
      </c>
      <c r="F144" s="133">
        <v>42403.474097222221</v>
      </c>
      <c r="G144" s="133">
        <v>42403.488645833335</v>
      </c>
      <c r="H144" s="130">
        <v>1257</v>
      </c>
      <c r="I144" s="130">
        <v>21</v>
      </c>
      <c r="J144" s="130">
        <v>50</v>
      </c>
      <c r="K144" s="130">
        <v>1</v>
      </c>
      <c r="L144" s="13">
        <f t="shared" si="15"/>
        <v>1.4548611114150845E-2</v>
      </c>
      <c r="M144" s="114">
        <f>COUNTIFS($K$1:K144,K144,$C$1:C144,C144,$A$1:A144,A144)</f>
        <v>1</v>
      </c>
      <c r="N144" s="13">
        <f t="shared" si="16"/>
        <v>0.47409722222222223</v>
      </c>
      <c r="O144" s="13">
        <f t="shared" si="17"/>
        <v>0.48864583333333328</v>
      </c>
    </row>
    <row r="145" spans="1:15" x14ac:dyDescent="0.25">
      <c r="A145" s="131">
        <v>42403</v>
      </c>
      <c r="B145" s="130" t="s">
        <v>20</v>
      </c>
      <c r="C145" s="130">
        <v>92055</v>
      </c>
      <c r="D145" s="132">
        <v>0.36805555555555558</v>
      </c>
      <c r="E145" s="132">
        <v>0.63194444444444442</v>
      </c>
      <c r="F145" s="133">
        <v>42403.486435185187</v>
      </c>
      <c r="G145" s="133">
        <v>42403.500428240739</v>
      </c>
      <c r="H145" s="130">
        <v>1209</v>
      </c>
      <c r="I145" s="130">
        <v>20</v>
      </c>
      <c r="J145" s="130">
        <v>50</v>
      </c>
      <c r="K145" s="130">
        <v>1</v>
      </c>
      <c r="L145" s="13">
        <f t="shared" si="15"/>
        <v>1.3993055552418809E-2</v>
      </c>
      <c r="M145" s="114">
        <f>COUNTIFS($K$1:K145,K145,$C$1:C145,C145,$A$1:A145,A145)</f>
        <v>1</v>
      </c>
      <c r="N145" s="13">
        <f t="shared" si="16"/>
        <v>0.48643518518518519</v>
      </c>
      <c r="O145" s="13">
        <f t="shared" si="17"/>
        <v>0.50042824074074077</v>
      </c>
    </row>
    <row r="146" spans="1:15" x14ac:dyDescent="0.25">
      <c r="A146" s="131">
        <v>42403</v>
      </c>
      <c r="B146" s="130" t="s">
        <v>24</v>
      </c>
      <c r="C146" s="130">
        <v>92092</v>
      </c>
      <c r="D146" s="132">
        <v>0.36805555555555558</v>
      </c>
      <c r="E146" s="132">
        <v>0.63194444444444442</v>
      </c>
      <c r="F146" s="133">
        <v>42403.493206018517</v>
      </c>
      <c r="G146" s="133">
        <v>42403.507395833331</v>
      </c>
      <c r="H146" s="130">
        <v>1226</v>
      </c>
      <c r="I146" s="130">
        <v>20</v>
      </c>
      <c r="J146" s="130">
        <v>50</v>
      </c>
      <c r="K146" s="130">
        <v>1</v>
      </c>
      <c r="L146" s="13">
        <f t="shared" si="15"/>
        <v>1.4189814814017154E-2</v>
      </c>
      <c r="M146" s="114">
        <f>COUNTIFS($K$1:K146,K146,$C$1:C146,C146,$A$1:A146,A146)</f>
        <v>1</v>
      </c>
      <c r="N146" s="13">
        <f t="shared" si="16"/>
        <v>0.49320601851851853</v>
      </c>
      <c r="O146" s="13">
        <f t="shared" si="17"/>
        <v>0.50739583333333338</v>
      </c>
    </row>
    <row r="147" spans="1:15" x14ac:dyDescent="0.25">
      <c r="A147" s="131">
        <v>42403</v>
      </c>
      <c r="B147" s="130" t="s">
        <v>98</v>
      </c>
      <c r="C147" s="130">
        <v>92137</v>
      </c>
      <c r="D147" s="132">
        <v>0.3611111111111111</v>
      </c>
      <c r="E147" s="132">
        <v>0.625</v>
      </c>
      <c r="F147" s="133">
        <v>42403.499606481484</v>
      </c>
      <c r="G147" s="133">
        <v>42403.504062499997</v>
      </c>
      <c r="H147" s="130">
        <v>385</v>
      </c>
      <c r="I147" s="130">
        <v>6</v>
      </c>
      <c r="J147" s="130">
        <v>50</v>
      </c>
      <c r="K147" s="130">
        <v>7</v>
      </c>
      <c r="L147" s="13">
        <f t="shared" si="15"/>
        <v>4.4560185124282725E-3</v>
      </c>
      <c r="M147" s="114">
        <f>COUNTIFS($K$1:K147,K147,$C$1:C147,C147,$A$1:A147,A147)</f>
        <v>1</v>
      </c>
      <c r="N147" s="13">
        <f t="shared" si="16"/>
        <v>0.49960648148148151</v>
      </c>
      <c r="O147" s="13">
        <f t="shared" si="17"/>
        <v>0.50406249999999997</v>
      </c>
    </row>
    <row r="148" spans="1:15" x14ac:dyDescent="0.25">
      <c r="A148" s="131">
        <v>42403</v>
      </c>
      <c r="B148" s="130" t="s">
        <v>19</v>
      </c>
      <c r="C148" s="130">
        <v>95173</v>
      </c>
      <c r="D148" s="132">
        <v>0.4861111111111111</v>
      </c>
      <c r="E148" s="132">
        <v>0.75</v>
      </c>
      <c r="F148" s="133">
        <v>42403.499618055554</v>
      </c>
      <c r="G148" s="133">
        <v>42403.508356481485</v>
      </c>
      <c r="H148" s="130">
        <v>755</v>
      </c>
      <c r="I148" s="130">
        <v>13</v>
      </c>
      <c r="J148" s="130">
        <v>50</v>
      </c>
      <c r="K148" s="130">
        <v>7</v>
      </c>
      <c r="L148" s="13">
        <f t="shared" si="15"/>
        <v>8.7384259313694201E-3</v>
      </c>
      <c r="M148" s="114">
        <f>COUNTIFS($K$1:K148,K148,$C$1:C148,C148,$A$1:A148,A148)</f>
        <v>2</v>
      </c>
      <c r="N148" s="13">
        <f t="shared" si="16"/>
        <v>0.49961805555555555</v>
      </c>
      <c r="O148" s="13">
        <f t="shared" si="17"/>
        <v>0.50835648148148149</v>
      </c>
    </row>
    <row r="149" spans="1:15" x14ac:dyDescent="0.25">
      <c r="A149" s="131">
        <v>42403</v>
      </c>
      <c r="B149" s="130" t="s">
        <v>117</v>
      </c>
      <c r="C149" s="130">
        <v>92214</v>
      </c>
      <c r="D149" s="132">
        <v>0.3611111111111111</v>
      </c>
      <c r="E149" s="132">
        <v>0.625</v>
      </c>
      <c r="F149" s="133">
        <v>42403.500057870369</v>
      </c>
      <c r="G149" s="133">
        <v>42403.514374999999</v>
      </c>
      <c r="H149" s="130">
        <v>1237</v>
      </c>
      <c r="I149" s="130">
        <v>20</v>
      </c>
      <c r="J149" s="130">
        <v>50</v>
      </c>
      <c r="K149" s="130">
        <v>1</v>
      </c>
      <c r="L149" s="13">
        <f t="shared" si="15"/>
        <v>1.43171296294895E-2</v>
      </c>
      <c r="M149" s="114">
        <f>COUNTIFS($K$1:K149,K149,$C$1:C149,C149,$A$1:A149,A149)</f>
        <v>1</v>
      </c>
      <c r="N149" s="13">
        <f t="shared" si="16"/>
        <v>0.50005787037037031</v>
      </c>
      <c r="O149" s="13">
        <f t="shared" si="17"/>
        <v>0.51437500000000003</v>
      </c>
    </row>
    <row r="150" spans="1:15" x14ac:dyDescent="0.25">
      <c r="A150" s="131">
        <v>42403</v>
      </c>
      <c r="B150" s="130" t="s">
        <v>98</v>
      </c>
      <c r="C150" s="130">
        <v>92137</v>
      </c>
      <c r="D150" s="132">
        <v>0.3611111111111111</v>
      </c>
      <c r="E150" s="132">
        <v>0.625</v>
      </c>
      <c r="F150" s="133">
        <v>42403.516932870371</v>
      </c>
      <c r="G150" s="133">
        <v>42403.530868055554</v>
      </c>
      <c r="H150" s="130">
        <v>1204</v>
      </c>
      <c r="I150" s="130">
        <v>20</v>
      </c>
      <c r="J150" s="130">
        <v>50</v>
      </c>
      <c r="K150" s="130">
        <v>1</v>
      </c>
      <c r="L150" s="13">
        <f t="shared" si="15"/>
        <v>1.3935185183072463E-2</v>
      </c>
      <c r="M150" s="114">
        <f>COUNTIFS($K$1:K150,K150,$C$1:C150,C150,$A$1:A150,A150)</f>
        <v>1</v>
      </c>
      <c r="N150" s="13">
        <f t="shared" si="16"/>
        <v>0.51693287037037039</v>
      </c>
      <c r="O150" s="13">
        <f t="shared" si="17"/>
        <v>0.5308680555555555</v>
      </c>
    </row>
    <row r="151" spans="1:15" x14ac:dyDescent="0.25">
      <c r="A151" s="131">
        <v>42403</v>
      </c>
      <c r="B151" s="130" t="s">
        <v>23</v>
      </c>
      <c r="C151" s="130">
        <v>92044</v>
      </c>
      <c r="D151" s="132">
        <v>0.33333333333333331</v>
      </c>
      <c r="E151" s="132">
        <v>0.59722222222222221</v>
      </c>
      <c r="F151" s="133">
        <v>42403.520891203705</v>
      </c>
      <c r="G151" s="133">
        <v>42403.528356481482</v>
      </c>
      <c r="H151" s="130">
        <v>645</v>
      </c>
      <c r="I151" s="130">
        <v>10</v>
      </c>
      <c r="J151" s="130">
        <v>50</v>
      </c>
      <c r="K151" s="130">
        <v>3</v>
      </c>
      <c r="L151" s="13">
        <f t="shared" si="15"/>
        <v>7.4652777766459621E-3</v>
      </c>
      <c r="M151" s="114">
        <f>COUNTIFS($K$1:K151,K151,$C$1:C151,C151,$A$1:A151,A151)</f>
        <v>2</v>
      </c>
      <c r="N151" s="13">
        <f t="shared" si="16"/>
        <v>0.52089120370370368</v>
      </c>
      <c r="O151" s="13">
        <f t="shared" si="17"/>
        <v>0.52835648148148151</v>
      </c>
    </row>
    <row r="152" spans="1:15" x14ac:dyDescent="0.25">
      <c r="A152" s="131">
        <v>42403</v>
      </c>
      <c r="B152" s="130" t="s">
        <v>20</v>
      </c>
      <c r="C152" s="130">
        <v>92055</v>
      </c>
      <c r="D152" s="132">
        <v>0.36805555555555558</v>
      </c>
      <c r="E152" s="132">
        <v>0.63194444444444442</v>
      </c>
      <c r="F152" s="133">
        <v>42403.52851851852</v>
      </c>
      <c r="G152" s="133">
        <v>42403.535532407404</v>
      </c>
      <c r="H152" s="130">
        <v>606</v>
      </c>
      <c r="I152" s="130">
        <v>10</v>
      </c>
      <c r="J152" s="130">
        <v>50</v>
      </c>
      <c r="K152" s="130">
        <v>3</v>
      </c>
      <c r="L152" s="13">
        <f t="shared" si="15"/>
        <v>7.0138888841029257E-3</v>
      </c>
      <c r="M152" s="114">
        <f>COUNTIFS($K$1:K152,K152,$C$1:C152,C152,$A$1:A152,A152)</f>
        <v>2</v>
      </c>
      <c r="N152" s="13">
        <f t="shared" si="16"/>
        <v>0.5285185185185185</v>
      </c>
      <c r="O152" s="13">
        <f t="shared" si="17"/>
        <v>0.53553240740740737</v>
      </c>
    </row>
    <row r="153" spans="1:15" x14ac:dyDescent="0.25">
      <c r="A153" s="131">
        <v>42403</v>
      </c>
      <c r="B153" s="130" t="s">
        <v>19</v>
      </c>
      <c r="C153" s="130">
        <v>95173</v>
      </c>
      <c r="D153" s="132">
        <v>0.4861111111111111</v>
      </c>
      <c r="E153" s="132">
        <v>0.75</v>
      </c>
      <c r="F153" s="133">
        <v>42403.539687500001</v>
      </c>
      <c r="G153" s="133">
        <v>42403.553842592592</v>
      </c>
      <c r="H153" s="130">
        <v>1223</v>
      </c>
      <c r="I153" s="130">
        <v>20</v>
      </c>
      <c r="J153" s="130">
        <v>50</v>
      </c>
      <c r="K153" s="130">
        <v>1</v>
      </c>
      <c r="L153" s="13">
        <f t="shared" si="15"/>
        <v>1.4155092590954155E-2</v>
      </c>
      <c r="M153" s="114">
        <f>COUNTIFS($K$1:K153,K153,$C$1:C153,C153,$A$1:A153,A153)</f>
        <v>1</v>
      </c>
      <c r="N153" s="13">
        <f t="shared" si="16"/>
        <v>0.53968749999999999</v>
      </c>
      <c r="O153" s="13">
        <f t="shared" si="17"/>
        <v>0.55384259259259261</v>
      </c>
    </row>
    <row r="154" spans="1:15" x14ac:dyDescent="0.25">
      <c r="A154" s="131">
        <v>42403</v>
      </c>
      <c r="B154" s="130" t="s">
        <v>115</v>
      </c>
      <c r="C154" s="130">
        <v>92136</v>
      </c>
      <c r="D154" s="132">
        <v>0.3611111111111111</v>
      </c>
      <c r="E154" s="132">
        <v>0.625</v>
      </c>
      <c r="F154" s="133">
        <v>42403.542060185187</v>
      </c>
      <c r="G154" s="133">
        <v>42403.54896990741</v>
      </c>
      <c r="H154" s="130">
        <v>597</v>
      </c>
      <c r="I154" s="130">
        <v>10</v>
      </c>
      <c r="J154" s="130">
        <v>50</v>
      </c>
      <c r="K154" s="130">
        <v>3</v>
      </c>
      <c r="L154" s="13">
        <f t="shared" si="15"/>
        <v>6.9097222221898846E-3</v>
      </c>
      <c r="M154" s="114">
        <f>COUNTIFS($K$1:K154,K154,$C$1:C154,C154,$A$1:A154,A154)</f>
        <v>2</v>
      </c>
      <c r="N154" s="13">
        <f t="shared" si="16"/>
        <v>0.54206018518518517</v>
      </c>
      <c r="O154" s="13">
        <f t="shared" si="17"/>
        <v>0.54896990740740736</v>
      </c>
    </row>
    <row r="155" spans="1:15" x14ac:dyDescent="0.25">
      <c r="A155" s="131">
        <v>42403</v>
      </c>
      <c r="B155" s="130" t="s">
        <v>21</v>
      </c>
      <c r="C155" s="130">
        <v>92125</v>
      </c>
      <c r="D155" s="132">
        <v>0.36805555555555558</v>
      </c>
      <c r="E155" s="132">
        <v>0.63194444444444442</v>
      </c>
      <c r="F155" s="133">
        <v>42403.549305555556</v>
      </c>
      <c r="G155" s="133">
        <v>42403.556643518517</v>
      </c>
      <c r="H155" s="130">
        <v>634</v>
      </c>
      <c r="I155" s="130">
        <v>10</v>
      </c>
      <c r="J155" s="130">
        <v>50</v>
      </c>
      <c r="K155" s="130">
        <v>3</v>
      </c>
      <c r="L155" s="13">
        <f t="shared" si="15"/>
        <v>7.3379629611736163E-3</v>
      </c>
      <c r="M155" s="114">
        <f>COUNTIFS($K$1:K155,K155,$C$1:C155,C155,$A$1:A155,A155)</f>
        <v>2</v>
      </c>
      <c r="N155" s="13">
        <f t="shared" si="16"/>
        <v>0.5493055555555556</v>
      </c>
      <c r="O155" s="13">
        <f t="shared" si="17"/>
        <v>0.55664351851851845</v>
      </c>
    </row>
    <row r="156" spans="1:15" x14ac:dyDescent="0.25">
      <c r="A156" s="131">
        <v>42403</v>
      </c>
      <c r="B156" s="130" t="s">
        <v>24</v>
      </c>
      <c r="C156" s="130">
        <v>92092</v>
      </c>
      <c r="D156" s="132">
        <v>0.36805555555555558</v>
      </c>
      <c r="E156" s="132">
        <v>0.63194444444444442</v>
      </c>
      <c r="F156" s="133">
        <v>42403.54965277778</v>
      </c>
      <c r="G156" s="133">
        <v>42403.556631944448</v>
      </c>
      <c r="H156" s="130">
        <v>603</v>
      </c>
      <c r="I156" s="130">
        <v>10</v>
      </c>
      <c r="J156" s="130">
        <v>50</v>
      </c>
      <c r="K156" s="130">
        <v>3</v>
      </c>
      <c r="L156" s="13">
        <f t="shared" si="15"/>
        <v>6.9791666683158837E-3</v>
      </c>
      <c r="M156" s="114">
        <f>COUNTIFS($K$1:K156,K156,$C$1:C156,C156,$A$1:A156,A156)</f>
        <v>2</v>
      </c>
      <c r="N156" s="13">
        <f t="shared" si="16"/>
        <v>0.54965277777777777</v>
      </c>
      <c r="O156" s="13">
        <f t="shared" si="17"/>
        <v>0.55663194444444442</v>
      </c>
    </row>
    <row r="157" spans="1:15" x14ac:dyDescent="0.25">
      <c r="A157" s="131">
        <v>42403</v>
      </c>
      <c r="B157" s="130" t="s">
        <v>98</v>
      </c>
      <c r="C157" s="130">
        <v>92137</v>
      </c>
      <c r="D157" s="132">
        <v>0.3611111111111111</v>
      </c>
      <c r="E157" s="132">
        <v>0.625</v>
      </c>
      <c r="F157" s="133">
        <v>42403.551585648151</v>
      </c>
      <c r="G157" s="133">
        <v>42403.55327546296</v>
      </c>
      <c r="H157" s="130">
        <v>146</v>
      </c>
      <c r="I157" s="130">
        <v>2</v>
      </c>
      <c r="J157" s="130">
        <v>50</v>
      </c>
      <c r="K157" s="130">
        <v>7</v>
      </c>
      <c r="L157" s="13">
        <f t="shared" si="15"/>
        <v>1.6898148096515797E-3</v>
      </c>
      <c r="M157" s="114">
        <f>COUNTIFS($K$1:K157,K157,$C$1:C157,C157,$A$1:A157,A157)</f>
        <v>2</v>
      </c>
      <c r="N157" s="13">
        <f t="shared" si="16"/>
        <v>0.55158564814814814</v>
      </c>
      <c r="O157" s="13">
        <f t="shared" si="17"/>
        <v>0.55327546296296293</v>
      </c>
    </row>
    <row r="158" spans="1:15" x14ac:dyDescent="0.25">
      <c r="A158" s="131">
        <v>42403</v>
      </c>
      <c r="B158" s="130" t="s">
        <v>117</v>
      </c>
      <c r="C158" s="130">
        <v>92214</v>
      </c>
      <c r="D158" s="132">
        <v>0.3611111111111111</v>
      </c>
      <c r="E158" s="132">
        <v>0.625</v>
      </c>
      <c r="F158" s="133">
        <v>42403.555844907409</v>
      </c>
      <c r="G158" s="133">
        <v>42403.563136574077</v>
      </c>
      <c r="H158" s="130">
        <v>630</v>
      </c>
      <c r="I158" s="130">
        <v>10</v>
      </c>
      <c r="J158" s="130">
        <v>50</v>
      </c>
      <c r="K158" s="130">
        <v>3</v>
      </c>
      <c r="L158" s="13">
        <f t="shared" si="15"/>
        <v>7.291666668606922E-3</v>
      </c>
      <c r="M158" s="114">
        <f>COUNTIFS($K$1:K158,K158,$C$1:C158,C158,$A$1:A158,A158)</f>
        <v>2</v>
      </c>
      <c r="N158" s="13">
        <f t="shared" si="16"/>
        <v>0.55584490740740744</v>
      </c>
      <c r="O158" s="13">
        <f t="shared" si="17"/>
        <v>0.56313657407407403</v>
      </c>
    </row>
    <row r="159" spans="1:15" x14ac:dyDescent="0.25">
      <c r="A159" s="131">
        <v>42403</v>
      </c>
      <c r="B159" s="130" t="s">
        <v>18</v>
      </c>
      <c r="C159" s="130">
        <v>92120</v>
      </c>
      <c r="D159" s="132">
        <v>0.36805555555555558</v>
      </c>
      <c r="E159" s="132">
        <v>0.63194444444444442</v>
      </c>
      <c r="F159" s="133">
        <v>42403.556331018517</v>
      </c>
      <c r="G159" s="133">
        <v>42403.563125000001</v>
      </c>
      <c r="H159" s="130">
        <v>587</v>
      </c>
      <c r="I159" s="130">
        <v>9</v>
      </c>
      <c r="J159" s="130">
        <v>50</v>
      </c>
      <c r="K159" s="130">
        <v>3</v>
      </c>
      <c r="L159" s="13">
        <f t="shared" si="15"/>
        <v>6.7939814834971912E-3</v>
      </c>
      <c r="M159" s="114">
        <f>COUNTIFS($K$1:K159,K159,$C$1:C159,C159,$A$1:A159,A159)</f>
        <v>2</v>
      </c>
      <c r="N159" s="13">
        <f t="shared" si="16"/>
        <v>0.55633101851851852</v>
      </c>
      <c r="O159" s="13">
        <f t="shared" si="17"/>
        <v>0.56312499999999999</v>
      </c>
    </row>
    <row r="160" spans="1:15" x14ac:dyDescent="0.25">
      <c r="A160" s="131">
        <v>42403</v>
      </c>
      <c r="B160" s="130" t="s">
        <v>98</v>
      </c>
      <c r="C160" s="130">
        <v>92137</v>
      </c>
      <c r="D160" s="132">
        <v>0.3611111111111111</v>
      </c>
      <c r="E160" s="132">
        <v>0.625</v>
      </c>
      <c r="F160" s="133">
        <v>42403.569537037038</v>
      </c>
      <c r="G160" s="133">
        <v>42403.576655092591</v>
      </c>
      <c r="H160" s="130">
        <v>615</v>
      </c>
      <c r="I160" s="130">
        <v>10</v>
      </c>
      <c r="J160" s="130">
        <v>50</v>
      </c>
      <c r="K160" s="130">
        <v>3</v>
      </c>
      <c r="L160" s="13">
        <f t="shared" si="15"/>
        <v>7.1180555532919243E-3</v>
      </c>
      <c r="M160" s="114">
        <f>COUNTIFS($K$1:K160,K160,$C$1:C160,C160,$A$1:A160,A160)</f>
        <v>2</v>
      </c>
      <c r="N160" s="13">
        <f t="shared" si="16"/>
        <v>0.56953703703703706</v>
      </c>
      <c r="O160" s="13">
        <f t="shared" si="17"/>
        <v>0.57665509259259262</v>
      </c>
    </row>
    <row r="161" spans="1:15" x14ac:dyDescent="0.25">
      <c r="A161" s="131">
        <v>42403</v>
      </c>
      <c r="B161" s="130" t="s">
        <v>19</v>
      </c>
      <c r="C161" s="130">
        <v>95173</v>
      </c>
      <c r="D161" s="132">
        <v>0.4861111111111111</v>
      </c>
      <c r="E161" s="132">
        <v>0.75</v>
      </c>
      <c r="F161" s="133">
        <v>42403.577002314814</v>
      </c>
      <c r="G161" s="133">
        <v>42403.584062499998</v>
      </c>
      <c r="H161" s="130">
        <v>610</v>
      </c>
      <c r="I161" s="130">
        <v>11</v>
      </c>
      <c r="J161" s="130">
        <v>50</v>
      </c>
      <c r="K161" s="130">
        <v>3</v>
      </c>
      <c r="L161" s="13">
        <f t="shared" si="15"/>
        <v>7.0601851839455776E-3</v>
      </c>
      <c r="M161" s="114">
        <f>COUNTIFS($K$1:K161,K161,$C$1:C161,C161,$A$1:A161,A161)</f>
        <v>2</v>
      </c>
      <c r="N161" s="13">
        <f t="shared" si="16"/>
        <v>0.57700231481481479</v>
      </c>
      <c r="O161" s="13">
        <f t="shared" si="17"/>
        <v>0.58406250000000004</v>
      </c>
    </row>
    <row r="162" spans="1:15" x14ac:dyDescent="0.25">
      <c r="A162" s="131">
        <v>42403</v>
      </c>
      <c r="B162" s="130" t="s">
        <v>105</v>
      </c>
      <c r="C162" s="130">
        <v>95049</v>
      </c>
      <c r="D162" s="132">
        <v>0.625</v>
      </c>
      <c r="E162" s="132">
        <v>0.88888888888888884</v>
      </c>
      <c r="F162" s="133">
        <v>42403.631979166668</v>
      </c>
      <c r="G162" s="133">
        <v>42403.63857638889</v>
      </c>
      <c r="H162" s="130">
        <v>570</v>
      </c>
      <c r="I162" s="130">
        <v>9</v>
      </c>
      <c r="J162" s="130">
        <v>50</v>
      </c>
      <c r="K162" s="130">
        <v>3</v>
      </c>
      <c r="L162" s="13">
        <f t="shared" si="15"/>
        <v>6.5972222218988463E-3</v>
      </c>
      <c r="M162" s="114">
        <f>COUNTIFS($K$1:K162,K162,$C$1:C162,C162,$A$1:A162,A162)</f>
        <v>1</v>
      </c>
      <c r="N162" s="13">
        <f t="shared" si="16"/>
        <v>0.63197916666666665</v>
      </c>
      <c r="O162" s="13">
        <f t="shared" si="17"/>
        <v>0.6385763888888889</v>
      </c>
    </row>
    <row r="163" spans="1:15" x14ac:dyDescent="0.25">
      <c r="A163" s="131">
        <v>42403</v>
      </c>
      <c r="B163" s="130" t="s">
        <v>25</v>
      </c>
      <c r="C163" s="130">
        <v>95005</v>
      </c>
      <c r="D163" s="132">
        <v>0.58333333333333337</v>
      </c>
      <c r="E163" s="132">
        <v>0.84722222222222221</v>
      </c>
      <c r="F163" s="133">
        <v>42403.63894675926</v>
      </c>
      <c r="G163" s="133">
        <v>42403.647314814814</v>
      </c>
      <c r="H163" s="130">
        <v>723</v>
      </c>
      <c r="I163" s="130">
        <v>12</v>
      </c>
      <c r="J163" s="130">
        <v>50</v>
      </c>
      <c r="K163" s="130">
        <v>3</v>
      </c>
      <c r="L163" s="13">
        <f t="shared" si="15"/>
        <v>8.3680555544560775E-3</v>
      </c>
      <c r="M163" s="114">
        <f>COUNTIFS($K$1:K163,K163,$C$1:C163,C163,$A$1:A163,A163)</f>
        <v>1</v>
      </c>
      <c r="N163" s="13">
        <f t="shared" si="16"/>
        <v>0.63894675925925926</v>
      </c>
      <c r="O163" s="13">
        <f t="shared" si="17"/>
        <v>0.64731481481481479</v>
      </c>
    </row>
    <row r="164" spans="1:15" x14ac:dyDescent="0.25">
      <c r="A164" s="131">
        <v>42403</v>
      </c>
      <c r="B164" s="130" t="s">
        <v>29</v>
      </c>
      <c r="C164" s="130">
        <v>92031</v>
      </c>
      <c r="D164" s="132">
        <v>0.58333333333333337</v>
      </c>
      <c r="E164" s="132">
        <v>0.84722222222222221</v>
      </c>
      <c r="F164" s="133">
        <v>42403.649594907409</v>
      </c>
      <c r="G164" s="133">
        <v>42403.65724537037</v>
      </c>
      <c r="H164" s="130">
        <v>661</v>
      </c>
      <c r="I164" s="130">
        <v>11</v>
      </c>
      <c r="J164" s="130">
        <v>50</v>
      </c>
      <c r="K164" s="130">
        <v>3</v>
      </c>
      <c r="L164" s="13">
        <f t="shared" si="15"/>
        <v>7.6504629614646547E-3</v>
      </c>
      <c r="M164" s="114">
        <f>COUNTIFS($K$1:K164,K164,$C$1:C164,C164,$A$1:A164,A164)</f>
        <v>1</v>
      </c>
      <c r="N164" s="13">
        <f t="shared" si="16"/>
        <v>0.64959490740740744</v>
      </c>
      <c r="O164" s="13">
        <f t="shared" si="17"/>
        <v>0.65724537037037034</v>
      </c>
    </row>
    <row r="165" spans="1:15" x14ac:dyDescent="0.25">
      <c r="A165" s="131">
        <v>42403</v>
      </c>
      <c r="B165" s="130" t="s">
        <v>27</v>
      </c>
      <c r="C165" s="130">
        <v>93346</v>
      </c>
      <c r="D165" s="132">
        <v>0.625</v>
      </c>
      <c r="E165" s="132">
        <v>0.88888888888888884</v>
      </c>
      <c r="F165" s="133">
        <v>42403.670740740738</v>
      </c>
      <c r="G165" s="133">
        <v>42403.677407407406</v>
      </c>
      <c r="H165" s="130">
        <v>576</v>
      </c>
      <c r="I165" s="130">
        <v>10</v>
      </c>
      <c r="J165" s="130">
        <v>50</v>
      </c>
      <c r="K165" s="130">
        <v>3</v>
      </c>
      <c r="L165" s="13">
        <f t="shared" si="15"/>
        <v>6.6666666680248454E-3</v>
      </c>
      <c r="M165" s="114">
        <f>COUNTIFS($K$1:K165,K165,$C$1:C165,C165,$A$1:A165,A165)</f>
        <v>1</v>
      </c>
      <c r="N165" s="13">
        <f t="shared" si="16"/>
        <v>0.67074074074074075</v>
      </c>
      <c r="O165" s="13">
        <f t="shared" si="17"/>
        <v>0.67740740740740746</v>
      </c>
    </row>
    <row r="166" spans="1:15" x14ac:dyDescent="0.25">
      <c r="A166" s="131">
        <v>42403</v>
      </c>
      <c r="B166" s="130" t="s">
        <v>107</v>
      </c>
      <c r="C166" s="130">
        <v>92200</v>
      </c>
      <c r="D166" s="132">
        <v>0.625</v>
      </c>
      <c r="E166" s="132">
        <v>0.88888888888888884</v>
      </c>
      <c r="F166" s="133">
        <v>42403.674074074072</v>
      </c>
      <c r="G166" s="133">
        <v>42403.680694444447</v>
      </c>
      <c r="H166" s="130">
        <v>572</v>
      </c>
      <c r="I166" s="130">
        <v>10</v>
      </c>
      <c r="J166" s="130">
        <v>50</v>
      </c>
      <c r="K166" s="130">
        <v>3</v>
      </c>
      <c r="L166" s="13">
        <f t="shared" si="15"/>
        <v>6.6203703754581511E-3</v>
      </c>
      <c r="M166" s="114">
        <f>COUNTIFS($K$1:K166,K166,$C$1:C166,C166,$A$1:A166,A166)</f>
        <v>1</v>
      </c>
      <c r="N166" s="13">
        <f t="shared" si="16"/>
        <v>0.67407407407407405</v>
      </c>
      <c r="O166" s="13">
        <f t="shared" si="17"/>
        <v>0.68069444444444438</v>
      </c>
    </row>
    <row r="167" spans="1:15" x14ac:dyDescent="0.25">
      <c r="A167" s="131">
        <v>42403</v>
      </c>
      <c r="B167" s="130" t="s">
        <v>30</v>
      </c>
      <c r="C167" s="130">
        <v>92030</v>
      </c>
      <c r="D167" s="132">
        <v>0.625</v>
      </c>
      <c r="E167" s="132">
        <v>0.88888888888888884</v>
      </c>
      <c r="F167" s="133">
        <v>42403.681539351855</v>
      </c>
      <c r="G167" s="133">
        <v>42403.688414351855</v>
      </c>
      <c r="H167" s="130">
        <v>594</v>
      </c>
      <c r="I167" s="130">
        <v>10</v>
      </c>
      <c r="J167" s="130">
        <v>50</v>
      </c>
      <c r="K167" s="130">
        <v>3</v>
      </c>
      <c r="L167" s="13">
        <f t="shared" si="15"/>
        <v>6.8749999991268851E-3</v>
      </c>
      <c r="M167" s="114">
        <f>COUNTIFS($K$1:K167,K167,$C$1:C167,C167,$A$1:A167,A167)</f>
        <v>1</v>
      </c>
      <c r="N167" s="13">
        <f t="shared" si="16"/>
        <v>0.68153935185185188</v>
      </c>
      <c r="O167" s="13">
        <f t="shared" si="17"/>
        <v>0.68841435185185185</v>
      </c>
    </row>
    <row r="168" spans="1:15" x14ac:dyDescent="0.25">
      <c r="A168" s="131">
        <v>42403</v>
      </c>
      <c r="B168" s="130" t="s">
        <v>28</v>
      </c>
      <c r="C168" s="130">
        <v>93528</v>
      </c>
      <c r="D168" s="132">
        <v>0.61805555555555558</v>
      </c>
      <c r="E168" s="132">
        <v>0.88194444444444453</v>
      </c>
      <c r="F168" s="133">
        <v>42403.688078703701</v>
      </c>
      <c r="G168" s="133">
        <v>42403.695648148147</v>
      </c>
      <c r="H168" s="130">
        <v>654</v>
      </c>
      <c r="I168" s="130">
        <v>11</v>
      </c>
      <c r="J168" s="130">
        <v>50</v>
      </c>
      <c r="K168" s="130">
        <v>3</v>
      </c>
      <c r="L168" s="13">
        <f t="shared" si="15"/>
        <v>7.5694444458349608E-3</v>
      </c>
      <c r="M168" s="114">
        <f>COUNTIFS($K$1:K168,K168,$C$1:C168,C168,$A$1:A168,A168)</f>
        <v>1</v>
      </c>
      <c r="N168" s="13">
        <f t="shared" si="16"/>
        <v>0.68807870370370372</v>
      </c>
      <c r="O168" s="13">
        <f t="shared" si="17"/>
        <v>0.69564814814814813</v>
      </c>
    </row>
    <row r="169" spans="1:15" x14ac:dyDescent="0.25">
      <c r="A169" s="131">
        <v>42403</v>
      </c>
      <c r="B169" s="130" t="s">
        <v>26</v>
      </c>
      <c r="C169" s="130">
        <v>92065</v>
      </c>
      <c r="D169" s="132">
        <v>0.625</v>
      </c>
      <c r="E169" s="132">
        <v>0.88888888888888884</v>
      </c>
      <c r="F169" s="133">
        <v>42403.695173611108</v>
      </c>
      <c r="G169" s="133">
        <v>42403.703136574077</v>
      </c>
      <c r="H169" s="130">
        <v>688</v>
      </c>
      <c r="I169" s="130">
        <v>11</v>
      </c>
      <c r="J169" s="130">
        <v>50</v>
      </c>
      <c r="K169" s="130">
        <v>3</v>
      </c>
      <c r="L169" s="13">
        <f t="shared" si="15"/>
        <v>7.9629629690316506E-3</v>
      </c>
      <c r="M169" s="114">
        <f>COUNTIFS($K$1:K169,K169,$C$1:C169,C169,$A$1:A169,A169)</f>
        <v>1</v>
      </c>
      <c r="N169" s="13">
        <f t="shared" si="16"/>
        <v>0.69517361111111109</v>
      </c>
      <c r="O169" s="13">
        <f t="shared" si="17"/>
        <v>0.70313657407407415</v>
      </c>
    </row>
    <row r="170" spans="1:15" x14ac:dyDescent="0.25">
      <c r="A170" s="131">
        <v>42403</v>
      </c>
      <c r="B170" s="130" t="s">
        <v>103</v>
      </c>
      <c r="C170" s="130">
        <v>95061</v>
      </c>
      <c r="D170" s="132">
        <v>0.3611111111111111</v>
      </c>
      <c r="E170" s="132">
        <v>0.625</v>
      </c>
      <c r="F170" s="133">
        <v>42403.69939814815</v>
      </c>
      <c r="G170" s="133">
        <v>42403.706574074073</v>
      </c>
      <c r="H170" s="130">
        <v>620</v>
      </c>
      <c r="I170" s="130">
        <v>10</v>
      </c>
      <c r="J170" s="130">
        <v>50</v>
      </c>
      <c r="K170" s="130">
        <v>3</v>
      </c>
      <c r="L170" s="13">
        <f t="shared" si="15"/>
        <v>7.175925922638271E-3</v>
      </c>
      <c r="M170" s="114">
        <f>COUNTIFS($K$1:K170,K170,$C$1:C170,C170,$A$1:A170,A170)</f>
        <v>1</v>
      </c>
      <c r="N170" s="13">
        <f t="shared" si="16"/>
        <v>0.69939814814814805</v>
      </c>
      <c r="O170" s="13">
        <f t="shared" si="17"/>
        <v>0.70657407407407413</v>
      </c>
    </row>
    <row r="171" spans="1:15" x14ac:dyDescent="0.25">
      <c r="A171" s="131">
        <v>42403</v>
      </c>
      <c r="B171" s="130" t="s">
        <v>106</v>
      </c>
      <c r="C171" s="130">
        <v>92217</v>
      </c>
      <c r="D171" s="132">
        <v>0.625</v>
      </c>
      <c r="E171" s="132">
        <v>0.88888888888888884</v>
      </c>
      <c r="F171" s="133">
        <v>42403.701493055552</v>
      </c>
      <c r="G171" s="133">
        <v>42403.708969907406</v>
      </c>
      <c r="H171" s="130">
        <v>646</v>
      </c>
      <c r="I171" s="130">
        <v>10</v>
      </c>
      <c r="J171" s="130">
        <v>50</v>
      </c>
      <c r="K171" s="130">
        <v>3</v>
      </c>
      <c r="L171" s="13">
        <f t="shared" si="15"/>
        <v>7.4768518534256145E-3</v>
      </c>
      <c r="M171" s="114">
        <f>COUNTIFS($K$1:K171,K171,$C$1:C171,C171,$A$1:A171,A171)</f>
        <v>1</v>
      </c>
      <c r="N171" s="13">
        <f t="shared" si="16"/>
        <v>0.70149305555555552</v>
      </c>
      <c r="O171" s="13">
        <f t="shared" si="17"/>
        <v>0.70896990740740751</v>
      </c>
    </row>
    <row r="172" spans="1:15" x14ac:dyDescent="0.25">
      <c r="A172" s="131">
        <v>42403</v>
      </c>
      <c r="B172" s="130" t="s">
        <v>25</v>
      </c>
      <c r="C172" s="130">
        <v>95005</v>
      </c>
      <c r="D172" s="132">
        <v>0.58333333333333337</v>
      </c>
      <c r="E172" s="132">
        <v>0.84722222222222221</v>
      </c>
      <c r="F172" s="133">
        <v>42403.720625000002</v>
      </c>
      <c r="G172" s="133">
        <v>42403.7344212963</v>
      </c>
      <c r="H172" s="130">
        <v>1192</v>
      </c>
      <c r="I172" s="130">
        <v>20</v>
      </c>
      <c r="J172" s="130">
        <v>50</v>
      </c>
      <c r="K172" s="130">
        <v>1</v>
      </c>
      <c r="L172" s="13">
        <f t="shared" si="15"/>
        <v>1.3796296298096422E-2</v>
      </c>
      <c r="M172" s="114">
        <f>COUNTIFS($K$1:K172,K172,$C$1:C172,C172,$A$1:A172,A172)</f>
        <v>1</v>
      </c>
      <c r="N172" s="13">
        <f t="shared" si="16"/>
        <v>0.72062500000000007</v>
      </c>
      <c r="O172" s="13">
        <f t="shared" si="17"/>
        <v>0.73442129629629627</v>
      </c>
    </row>
    <row r="173" spans="1:15" x14ac:dyDescent="0.25">
      <c r="A173" s="131">
        <v>42403</v>
      </c>
      <c r="B173" s="130" t="s">
        <v>105</v>
      </c>
      <c r="C173" s="130">
        <v>95049</v>
      </c>
      <c r="D173" s="132">
        <v>0.625</v>
      </c>
      <c r="E173" s="132">
        <v>0.88888888888888884</v>
      </c>
      <c r="F173" s="133">
        <v>42403.723043981481</v>
      </c>
      <c r="G173" s="133">
        <v>42403.736979166664</v>
      </c>
      <c r="H173" s="130">
        <v>1204</v>
      </c>
      <c r="I173" s="130">
        <v>20</v>
      </c>
      <c r="J173" s="130">
        <v>50</v>
      </c>
      <c r="K173" s="130">
        <v>1</v>
      </c>
      <c r="L173" s="13">
        <f t="shared" si="15"/>
        <v>1.3935185183072463E-2</v>
      </c>
      <c r="M173" s="114">
        <f>COUNTIFS($K$1:K173,K173,$C$1:C173,C173,$A$1:A173,A173)</f>
        <v>1</v>
      </c>
      <c r="N173" s="13">
        <f t="shared" si="16"/>
        <v>0.72304398148148152</v>
      </c>
      <c r="O173" s="13">
        <f t="shared" si="17"/>
        <v>0.73697916666666663</v>
      </c>
    </row>
    <row r="174" spans="1:15" x14ac:dyDescent="0.25">
      <c r="A174" s="131">
        <v>42403</v>
      </c>
      <c r="B174" s="130" t="s">
        <v>29</v>
      </c>
      <c r="C174" s="130">
        <v>92031</v>
      </c>
      <c r="D174" s="132">
        <v>0.58333333333333337</v>
      </c>
      <c r="E174" s="132">
        <v>0.84722222222222221</v>
      </c>
      <c r="F174" s="133">
        <v>42403.73715277778</v>
      </c>
      <c r="G174" s="133">
        <v>42403.750763888886</v>
      </c>
      <c r="H174" s="130">
        <v>1176</v>
      </c>
      <c r="I174" s="130">
        <v>20</v>
      </c>
      <c r="J174" s="130">
        <v>50</v>
      </c>
      <c r="K174" s="130">
        <v>1</v>
      </c>
      <c r="L174" s="13">
        <f t="shared" si="15"/>
        <v>1.3611111106001772E-2</v>
      </c>
      <c r="M174" s="114">
        <f>COUNTIFS($K$1:K174,K174,$C$1:C174,C174,$A$1:A174,A174)</f>
        <v>1</v>
      </c>
      <c r="N174" s="13">
        <f t="shared" si="16"/>
        <v>0.73715277777777777</v>
      </c>
      <c r="O174" s="13">
        <f t="shared" si="17"/>
        <v>0.7507638888888889</v>
      </c>
    </row>
    <row r="175" spans="1:15" x14ac:dyDescent="0.25">
      <c r="A175" s="131">
        <v>42403</v>
      </c>
      <c r="B175" s="130" t="s">
        <v>27</v>
      </c>
      <c r="C175" s="130">
        <v>93346</v>
      </c>
      <c r="D175" s="132">
        <v>0.625</v>
      </c>
      <c r="E175" s="132">
        <v>0.88888888888888884</v>
      </c>
      <c r="F175" s="133">
        <v>42403.750150462962</v>
      </c>
      <c r="G175" s="133">
        <v>42403.76462962963</v>
      </c>
      <c r="H175" s="130">
        <v>1251</v>
      </c>
      <c r="I175" s="130">
        <v>21</v>
      </c>
      <c r="J175" s="130">
        <v>50</v>
      </c>
      <c r="K175" s="130">
        <v>1</v>
      </c>
      <c r="L175" s="13">
        <f t="shared" si="15"/>
        <v>1.4479166668024845E-2</v>
      </c>
      <c r="M175" s="114">
        <f>COUNTIFS($K$1:K175,K175,$C$1:C175,C175,$A$1:A175,A175)</f>
        <v>1</v>
      </c>
      <c r="N175" s="13">
        <f t="shared" si="16"/>
        <v>0.75015046296296306</v>
      </c>
      <c r="O175" s="13">
        <f t="shared" si="17"/>
        <v>0.76462962962962966</v>
      </c>
    </row>
    <row r="176" spans="1:15" x14ac:dyDescent="0.25">
      <c r="A176" s="131">
        <v>42403</v>
      </c>
      <c r="B176" s="130" t="s">
        <v>107</v>
      </c>
      <c r="C176" s="130">
        <v>92200</v>
      </c>
      <c r="D176" s="132">
        <v>0.625</v>
      </c>
      <c r="E176" s="132">
        <v>0.88888888888888884</v>
      </c>
      <c r="F176" s="133">
        <v>42403.764050925929</v>
      </c>
      <c r="G176" s="133">
        <v>42403.777361111112</v>
      </c>
      <c r="H176" s="130">
        <v>1150</v>
      </c>
      <c r="I176" s="130">
        <v>19</v>
      </c>
      <c r="J176" s="130">
        <v>50</v>
      </c>
      <c r="K176" s="130">
        <v>1</v>
      </c>
      <c r="L176" s="13">
        <f t="shared" si="15"/>
        <v>1.3310185182490386E-2</v>
      </c>
      <c r="M176" s="114">
        <f>COUNTIFS($K$1:K176,K176,$C$1:C176,C176,$A$1:A176,A176)</f>
        <v>1</v>
      </c>
      <c r="N176" s="13">
        <f t="shared" si="16"/>
        <v>0.76405092592592594</v>
      </c>
      <c r="O176" s="13">
        <f t="shared" si="17"/>
        <v>0.77736111111111106</v>
      </c>
    </row>
    <row r="177" spans="1:15" x14ac:dyDescent="0.25">
      <c r="A177" s="131">
        <v>42403</v>
      </c>
      <c r="B177" s="130" t="s">
        <v>26</v>
      </c>
      <c r="C177" s="130">
        <v>92065</v>
      </c>
      <c r="D177" s="132">
        <v>0.625</v>
      </c>
      <c r="E177" s="132">
        <v>0.88888888888888884</v>
      </c>
      <c r="F177" s="133">
        <v>42403.766099537039</v>
      </c>
      <c r="G177" s="133">
        <v>42403.779803240737</v>
      </c>
      <c r="H177" s="130">
        <v>1184</v>
      </c>
      <c r="I177" s="130">
        <v>19</v>
      </c>
      <c r="J177" s="130">
        <v>50</v>
      </c>
      <c r="K177" s="130">
        <v>1</v>
      </c>
      <c r="L177" s="13">
        <f t="shared" si="15"/>
        <v>1.3703703698411118E-2</v>
      </c>
      <c r="M177" s="114">
        <f>COUNTIFS($K$1:K177,K177,$C$1:C177,C177,$A$1:A177,A177)</f>
        <v>1</v>
      </c>
      <c r="N177" s="13">
        <f t="shared" si="16"/>
        <v>0.76609953703703704</v>
      </c>
      <c r="O177" s="13">
        <f t="shared" si="17"/>
        <v>0.77980324074074081</v>
      </c>
    </row>
    <row r="178" spans="1:15" x14ac:dyDescent="0.25">
      <c r="A178" s="131">
        <v>42403</v>
      </c>
      <c r="B178" s="130" t="s">
        <v>28</v>
      </c>
      <c r="C178" s="130">
        <v>93528</v>
      </c>
      <c r="D178" s="132">
        <v>0.61805555555555558</v>
      </c>
      <c r="E178" s="132">
        <v>0.88194444444444453</v>
      </c>
      <c r="F178" s="133">
        <v>42403.777303240742</v>
      </c>
      <c r="G178" s="133">
        <v>42403.791273148148</v>
      </c>
      <c r="H178" s="130">
        <v>1207</v>
      </c>
      <c r="I178" s="130">
        <v>20</v>
      </c>
      <c r="J178" s="130">
        <v>50</v>
      </c>
      <c r="K178" s="130">
        <v>1</v>
      </c>
      <c r="L178" s="13">
        <f t="shared" si="15"/>
        <v>1.3969907406135462E-2</v>
      </c>
      <c r="M178" s="114">
        <f>COUNTIFS($K$1:K178,K178,$C$1:C178,C178,$A$1:A178,A178)</f>
        <v>1</v>
      </c>
      <c r="N178" s="13">
        <f t="shared" si="16"/>
        <v>0.77730324074074064</v>
      </c>
      <c r="O178" s="13">
        <f t="shared" si="17"/>
        <v>0.7912731481481482</v>
      </c>
    </row>
    <row r="179" spans="1:15" x14ac:dyDescent="0.25">
      <c r="A179" s="131">
        <v>42403</v>
      </c>
      <c r="B179" s="130" t="s">
        <v>106</v>
      </c>
      <c r="C179" s="130">
        <v>92217</v>
      </c>
      <c r="D179" s="132">
        <v>0.625</v>
      </c>
      <c r="E179" s="132">
        <v>0.88888888888888884</v>
      </c>
      <c r="F179" s="133">
        <v>42403.788344907407</v>
      </c>
      <c r="G179" s="133">
        <v>42403.800729166665</v>
      </c>
      <c r="H179" s="130">
        <v>1070</v>
      </c>
      <c r="I179" s="130">
        <v>18</v>
      </c>
      <c r="J179" s="130">
        <v>50</v>
      </c>
      <c r="K179" s="130">
        <v>1</v>
      </c>
      <c r="L179" s="13">
        <f t="shared" si="15"/>
        <v>1.2384259258396924E-2</v>
      </c>
      <c r="M179" s="114">
        <f>COUNTIFS($K$1:K179,K179,$C$1:C179,C179,$A$1:A179,A179)</f>
        <v>1</v>
      </c>
      <c r="N179" s="13">
        <f t="shared" si="16"/>
        <v>0.78834490740740737</v>
      </c>
      <c r="O179" s="13">
        <f t="shared" si="17"/>
        <v>0.80072916666666671</v>
      </c>
    </row>
    <row r="180" spans="1:15" x14ac:dyDescent="0.25">
      <c r="A180" s="131">
        <v>42403</v>
      </c>
      <c r="B180" s="130" t="s">
        <v>25</v>
      </c>
      <c r="C180" s="130">
        <v>95005</v>
      </c>
      <c r="D180" s="132">
        <v>0.58333333333333337</v>
      </c>
      <c r="E180" s="132">
        <v>0.84722222222222221</v>
      </c>
      <c r="F180" s="133">
        <v>42403.792083333334</v>
      </c>
      <c r="G180" s="133">
        <v>42403.798692129632</v>
      </c>
      <c r="H180" s="130">
        <v>571</v>
      </c>
      <c r="I180" s="130">
        <v>10</v>
      </c>
      <c r="J180" s="130">
        <v>50</v>
      </c>
      <c r="K180" s="130">
        <v>3</v>
      </c>
      <c r="L180" s="13">
        <f t="shared" si="15"/>
        <v>6.6087962986784987E-3</v>
      </c>
      <c r="M180" s="114">
        <f>COUNTIFS($K$1:K180,K180,$C$1:C180,C180,$A$1:A180,A180)</f>
        <v>2</v>
      </c>
      <c r="N180" s="13">
        <f t="shared" si="16"/>
        <v>0.79208333333333336</v>
      </c>
      <c r="O180" s="13">
        <f t="shared" si="17"/>
        <v>0.79869212962962965</v>
      </c>
    </row>
    <row r="181" spans="1:15" x14ac:dyDescent="0.25">
      <c r="A181" s="131">
        <v>42403</v>
      </c>
      <c r="B181" s="130" t="s">
        <v>30</v>
      </c>
      <c r="C181" s="130">
        <v>92030</v>
      </c>
      <c r="D181" s="132">
        <v>0.625</v>
      </c>
      <c r="E181" s="132">
        <v>0.88888888888888884</v>
      </c>
      <c r="F181" s="133">
        <v>42403.798645833333</v>
      </c>
      <c r="G181" s="133">
        <v>42403.812754629631</v>
      </c>
      <c r="H181" s="130">
        <v>1219</v>
      </c>
      <c r="I181" s="130">
        <v>20</v>
      </c>
      <c r="J181" s="130">
        <v>50</v>
      </c>
      <c r="K181" s="130">
        <v>1</v>
      </c>
      <c r="L181" s="13">
        <f t="shared" si="15"/>
        <v>1.410879629838746E-2</v>
      </c>
      <c r="M181" s="114">
        <f>COUNTIFS($K$1:K181,K181,$C$1:C181,C181,$A$1:A181,A181)</f>
        <v>1</v>
      </c>
      <c r="N181" s="13">
        <f t="shared" si="16"/>
        <v>0.79864583333333339</v>
      </c>
      <c r="O181" s="13">
        <f t="shared" si="17"/>
        <v>0.81275462962962963</v>
      </c>
    </row>
    <row r="182" spans="1:15" x14ac:dyDescent="0.25">
      <c r="A182" s="131">
        <v>42403</v>
      </c>
      <c r="B182" s="130" t="s">
        <v>105</v>
      </c>
      <c r="C182" s="130">
        <v>95049</v>
      </c>
      <c r="D182" s="132">
        <v>0.625</v>
      </c>
      <c r="E182" s="132">
        <v>0.88888888888888884</v>
      </c>
      <c r="F182" s="133">
        <v>42403.798842592594</v>
      </c>
      <c r="G182" s="133">
        <v>42403.805775462963</v>
      </c>
      <c r="H182" s="130">
        <v>599</v>
      </c>
      <c r="I182" s="130">
        <v>10</v>
      </c>
      <c r="J182" s="130">
        <v>50</v>
      </c>
      <c r="K182" s="130">
        <v>3</v>
      </c>
      <c r="L182" s="13">
        <f t="shared" si="15"/>
        <v>6.9328703684732318E-3</v>
      </c>
      <c r="M182" s="114">
        <f>COUNTIFS($K$1:K182,K182,$C$1:C182,C182,$A$1:A182,A182)</f>
        <v>2</v>
      </c>
      <c r="N182" s="13">
        <f t="shared" si="16"/>
        <v>0.79884259259259249</v>
      </c>
      <c r="O182" s="13">
        <f t="shared" si="17"/>
        <v>0.80577546296296287</v>
      </c>
    </row>
    <row r="183" spans="1:15" x14ac:dyDescent="0.25">
      <c r="A183" s="131">
        <v>42403</v>
      </c>
      <c r="B183" s="130" t="s">
        <v>29</v>
      </c>
      <c r="C183" s="130">
        <v>92031</v>
      </c>
      <c r="D183" s="132">
        <v>0.58333333333333337</v>
      </c>
      <c r="E183" s="132">
        <v>0.84722222222222221</v>
      </c>
      <c r="F183" s="133">
        <v>42403.805752314816</v>
      </c>
      <c r="G183" s="133">
        <v>42403.812731481485</v>
      </c>
      <c r="H183" s="130">
        <v>603</v>
      </c>
      <c r="I183" s="130">
        <v>10</v>
      </c>
      <c r="J183" s="130">
        <v>50</v>
      </c>
      <c r="K183" s="130">
        <v>3</v>
      </c>
      <c r="L183" s="13">
        <f t="shared" si="15"/>
        <v>6.9791666683158837E-3</v>
      </c>
      <c r="M183" s="114">
        <f>COUNTIFS($K$1:K183,K183,$C$1:C183,C183,$A$1:A183,A183)</f>
        <v>2</v>
      </c>
      <c r="N183" s="13">
        <f t="shared" si="16"/>
        <v>0.8057523148148148</v>
      </c>
      <c r="O183" s="13">
        <f t="shared" si="17"/>
        <v>0.81273148148148155</v>
      </c>
    </row>
    <row r="184" spans="1:15" x14ac:dyDescent="0.25">
      <c r="A184" s="131">
        <v>42403</v>
      </c>
      <c r="B184" s="130" t="s">
        <v>27</v>
      </c>
      <c r="C184" s="130">
        <v>93346</v>
      </c>
      <c r="D184" s="132">
        <v>0.625</v>
      </c>
      <c r="E184" s="132">
        <v>0.88888888888888884</v>
      </c>
      <c r="F184" s="133">
        <v>42403.812916666669</v>
      </c>
      <c r="G184" s="133">
        <v>42403.820138888892</v>
      </c>
      <c r="H184" s="130">
        <v>624</v>
      </c>
      <c r="I184" s="130">
        <v>11</v>
      </c>
      <c r="J184" s="130">
        <v>50</v>
      </c>
      <c r="K184" s="130">
        <v>3</v>
      </c>
      <c r="L184" s="13">
        <f t="shared" si="15"/>
        <v>7.2222222224809229E-3</v>
      </c>
      <c r="M184" s="114">
        <f>COUNTIFS($K$1:K184,K184,$C$1:C184,C184,$A$1:A184,A184)</f>
        <v>2</v>
      </c>
      <c r="N184" s="13">
        <f t="shared" si="16"/>
        <v>0.81291666666666673</v>
      </c>
      <c r="O184" s="13">
        <f t="shared" si="17"/>
        <v>0.82013888888888886</v>
      </c>
    </row>
    <row r="185" spans="1:15" x14ac:dyDescent="0.25">
      <c r="A185" s="131">
        <v>42403</v>
      </c>
      <c r="B185" s="130" t="s">
        <v>107</v>
      </c>
      <c r="C185" s="130">
        <v>92200</v>
      </c>
      <c r="D185" s="132">
        <v>0.625</v>
      </c>
      <c r="E185" s="132">
        <v>0.88888888888888884</v>
      </c>
      <c r="F185" s="133">
        <v>42403.816562499997</v>
      </c>
      <c r="G185" s="133">
        <v>42403.823472222219</v>
      </c>
      <c r="H185" s="130">
        <v>597</v>
      </c>
      <c r="I185" s="130">
        <v>10</v>
      </c>
      <c r="J185" s="130">
        <v>50</v>
      </c>
      <c r="K185" s="130">
        <v>3</v>
      </c>
      <c r="L185" s="13">
        <f t="shared" si="15"/>
        <v>6.9097222221898846E-3</v>
      </c>
      <c r="M185" s="114">
        <f>COUNTIFS($K$1:K185,K185,$C$1:C185,C185,$A$1:A185,A185)</f>
        <v>2</v>
      </c>
      <c r="N185" s="13">
        <f t="shared" si="16"/>
        <v>0.81656249999999997</v>
      </c>
      <c r="O185" s="13">
        <f t="shared" si="17"/>
        <v>0.82347222222222216</v>
      </c>
    </row>
    <row r="186" spans="1:15" x14ac:dyDescent="0.25">
      <c r="A186" s="131">
        <v>42403</v>
      </c>
      <c r="B186" s="130" t="s">
        <v>26</v>
      </c>
      <c r="C186" s="130">
        <v>92065</v>
      </c>
      <c r="D186" s="132">
        <v>0.625</v>
      </c>
      <c r="E186" s="132">
        <v>0.88888888888888884</v>
      </c>
      <c r="F186" s="133">
        <v>42403.820162037038</v>
      </c>
      <c r="G186" s="133">
        <v>42403.828564814816</v>
      </c>
      <c r="H186" s="130">
        <v>726</v>
      </c>
      <c r="I186" s="130">
        <v>12</v>
      </c>
      <c r="J186" s="130">
        <v>50</v>
      </c>
      <c r="K186" s="130">
        <v>3</v>
      </c>
      <c r="L186" s="13">
        <f t="shared" si="15"/>
        <v>8.4027777775190771E-3</v>
      </c>
      <c r="M186" s="114">
        <f>COUNTIFS($K$1:K186,K186,$C$1:C186,C186,$A$1:A186,A186)</f>
        <v>2</v>
      </c>
      <c r="N186" s="13">
        <f t="shared" si="16"/>
        <v>0.82016203703703694</v>
      </c>
      <c r="O186" s="13">
        <f t="shared" si="17"/>
        <v>0.82856481481481481</v>
      </c>
    </row>
    <row r="187" spans="1:15" x14ac:dyDescent="0.25">
      <c r="A187" s="131">
        <v>42403</v>
      </c>
      <c r="B187" s="130" t="s">
        <v>106</v>
      </c>
      <c r="C187" s="130">
        <v>92217</v>
      </c>
      <c r="D187" s="132">
        <v>0.625</v>
      </c>
      <c r="E187" s="132">
        <v>0.88888888888888884</v>
      </c>
      <c r="F187" s="133">
        <v>42403.827592592592</v>
      </c>
      <c r="G187" s="133">
        <v>42403.834108796298</v>
      </c>
      <c r="H187" s="130">
        <v>563</v>
      </c>
      <c r="I187" s="130">
        <v>10</v>
      </c>
      <c r="J187" s="130">
        <v>50</v>
      </c>
      <c r="K187" s="130">
        <v>3</v>
      </c>
      <c r="L187" s="13">
        <f t="shared" si="15"/>
        <v>6.5162037062691525E-3</v>
      </c>
      <c r="M187" s="114">
        <f>COUNTIFS($K$1:K187,K187,$C$1:C187,C187,$A$1:A187,A187)</f>
        <v>2</v>
      </c>
      <c r="N187" s="13">
        <f t="shared" si="16"/>
        <v>0.82759259259259255</v>
      </c>
      <c r="O187" s="13">
        <f t="shared" si="17"/>
        <v>0.8341087962962962</v>
      </c>
    </row>
    <row r="188" spans="1:15" x14ac:dyDescent="0.25">
      <c r="A188" s="131">
        <v>42403</v>
      </c>
      <c r="B188" s="130" t="s">
        <v>28</v>
      </c>
      <c r="C188" s="130">
        <v>93528</v>
      </c>
      <c r="D188" s="132">
        <v>0.61805555555555558</v>
      </c>
      <c r="E188" s="132">
        <v>0.88194444444444453</v>
      </c>
      <c r="F188" s="133">
        <v>42403.828576388885</v>
      </c>
      <c r="G188" s="133">
        <v>42403.835520833331</v>
      </c>
      <c r="H188" s="130">
        <v>600</v>
      </c>
      <c r="I188" s="130">
        <v>10</v>
      </c>
      <c r="J188" s="130">
        <v>50</v>
      </c>
      <c r="K188" s="130">
        <v>3</v>
      </c>
      <c r="L188" s="13">
        <f t="shared" si="15"/>
        <v>6.9444444452528842E-3</v>
      </c>
      <c r="M188" s="114">
        <f>COUNTIFS($K$1:K188,K188,$C$1:C188,C188,$A$1:A188,A188)</f>
        <v>2</v>
      </c>
      <c r="N188" s="13">
        <f t="shared" si="16"/>
        <v>0.82857638888888896</v>
      </c>
      <c r="O188" s="13">
        <f t="shared" si="17"/>
        <v>0.83552083333333327</v>
      </c>
    </row>
    <row r="189" spans="1:15" x14ac:dyDescent="0.25">
      <c r="A189" s="131">
        <v>42403</v>
      </c>
      <c r="B189" s="130" t="s">
        <v>30</v>
      </c>
      <c r="C189" s="130">
        <v>92030</v>
      </c>
      <c r="D189" s="132">
        <v>0.625</v>
      </c>
      <c r="E189" s="132">
        <v>0.88888888888888884</v>
      </c>
      <c r="F189" s="133">
        <v>42403.840381944443</v>
      </c>
      <c r="G189" s="133">
        <v>42403.847546296296</v>
      </c>
      <c r="H189" s="130">
        <v>619</v>
      </c>
      <c r="I189" s="130">
        <v>10</v>
      </c>
      <c r="J189" s="130">
        <v>50</v>
      </c>
      <c r="K189" s="130">
        <v>3</v>
      </c>
      <c r="L189" s="13">
        <f t="shared" si="15"/>
        <v>7.1643518531345762E-3</v>
      </c>
      <c r="M189" s="114">
        <f>COUNTIFS($K$1:K189,K189,$C$1:C189,C189,$A$1:A189,A189)</f>
        <v>2</v>
      </c>
      <c r="N189" s="13">
        <f t="shared" si="16"/>
        <v>0.84038194444444436</v>
      </c>
      <c r="O189" s="13">
        <f t="shared" si="17"/>
        <v>0.8475462962962963</v>
      </c>
    </row>
    <row r="190" spans="1:15" x14ac:dyDescent="0.25">
      <c r="A190" s="141">
        <v>42404</v>
      </c>
      <c r="B190" s="140" t="s">
        <v>23</v>
      </c>
      <c r="C190" s="140">
        <v>92044</v>
      </c>
      <c r="D190" s="142">
        <v>0.33333333333333331</v>
      </c>
      <c r="E190" s="142">
        <v>0.59722222222222221</v>
      </c>
      <c r="F190" s="143">
        <v>42404.388993055552</v>
      </c>
      <c r="G190" s="143">
        <v>42404.395983796298</v>
      </c>
      <c r="H190" s="140">
        <v>604</v>
      </c>
      <c r="I190" s="140">
        <v>10</v>
      </c>
      <c r="J190" s="140">
        <v>50</v>
      </c>
      <c r="K190" s="140">
        <v>3</v>
      </c>
      <c r="L190" s="13">
        <f t="shared" ref="L190:L250" si="18">G190-F190</f>
        <v>6.9907407450955361E-3</v>
      </c>
      <c r="M190" s="124">
        <f>COUNTIFS($K$1:K190,K190,$C$1:C190,C190,$A$1:A190,A190)</f>
        <v>1</v>
      </c>
      <c r="N190" s="13">
        <f t="shared" ref="N190:N250" si="19">TIME(HOUR(F190),MINUTE(F190),SECOND(F190))</f>
        <v>0.38899305555555558</v>
      </c>
      <c r="O190" s="13">
        <f t="shared" ref="O190:O250" si="20">TIME(HOUR(G190),MINUTE(G190),SECOND(G190))</f>
        <v>0.39598379629629626</v>
      </c>
    </row>
    <row r="191" spans="1:15" x14ac:dyDescent="0.25">
      <c r="A191" s="141">
        <v>42404</v>
      </c>
      <c r="B191" s="140" t="s">
        <v>20</v>
      </c>
      <c r="C191" s="140">
        <v>92055</v>
      </c>
      <c r="D191" s="142">
        <v>0.36805555555555558</v>
      </c>
      <c r="E191" s="142">
        <v>0.63194444444444442</v>
      </c>
      <c r="F191" s="143">
        <v>42404.399548611109</v>
      </c>
      <c r="G191" s="143">
        <v>42404.406597222223</v>
      </c>
      <c r="H191" s="140">
        <v>609</v>
      </c>
      <c r="I191" s="140">
        <v>10</v>
      </c>
      <c r="J191" s="140">
        <v>50</v>
      </c>
      <c r="K191" s="140">
        <v>3</v>
      </c>
      <c r="L191" s="13">
        <f t="shared" si="18"/>
        <v>7.0486111144418828E-3</v>
      </c>
      <c r="M191" s="124">
        <f>COUNTIFS($K$1:K191,K191,$C$1:C191,C191,$A$1:A191,A191)</f>
        <v>1</v>
      </c>
      <c r="N191" s="13">
        <f t="shared" si="19"/>
        <v>0.39954861111111112</v>
      </c>
      <c r="O191" s="13">
        <f t="shared" si="20"/>
        <v>0.40659722222222222</v>
      </c>
    </row>
    <row r="192" spans="1:15" x14ac:dyDescent="0.25">
      <c r="A192" s="141">
        <v>42404</v>
      </c>
      <c r="B192" s="140" t="s">
        <v>115</v>
      </c>
      <c r="C192" s="140">
        <v>92136</v>
      </c>
      <c r="D192" s="142">
        <v>0.3611111111111111</v>
      </c>
      <c r="E192" s="142">
        <v>0.625</v>
      </c>
      <c r="F192" s="143">
        <v>42404.41673611111</v>
      </c>
      <c r="G192" s="143">
        <v>42404.423842592594</v>
      </c>
      <c r="H192" s="140">
        <v>614</v>
      </c>
      <c r="I192" s="140">
        <v>10</v>
      </c>
      <c r="J192" s="140">
        <v>50</v>
      </c>
      <c r="K192" s="140">
        <v>3</v>
      </c>
      <c r="L192" s="13">
        <f t="shared" si="18"/>
        <v>7.1064814837882295E-3</v>
      </c>
      <c r="M192" s="124">
        <f>COUNTIFS($K$1:K192,K192,$C$1:C192,C192,$A$1:A192,A192)</f>
        <v>1</v>
      </c>
      <c r="N192" s="13">
        <f t="shared" si="19"/>
        <v>0.41673611111111114</v>
      </c>
      <c r="O192" s="13">
        <f t="shared" si="20"/>
        <v>0.4238425925925926</v>
      </c>
    </row>
    <row r="193" spans="1:15" x14ac:dyDescent="0.25">
      <c r="A193" s="141">
        <v>42404</v>
      </c>
      <c r="B193" s="140" t="s">
        <v>98</v>
      </c>
      <c r="C193" s="140">
        <v>92137</v>
      </c>
      <c r="D193" s="142">
        <v>0.3611111111111111</v>
      </c>
      <c r="E193" s="142">
        <v>0.625</v>
      </c>
      <c r="F193" s="143">
        <v>42404.430625000001</v>
      </c>
      <c r="G193" s="143">
        <v>42404.437800925924</v>
      </c>
      <c r="H193" s="140">
        <v>620</v>
      </c>
      <c r="I193" s="140">
        <v>10</v>
      </c>
      <c r="J193" s="140">
        <v>50</v>
      </c>
      <c r="K193" s="140">
        <v>3</v>
      </c>
      <c r="L193" s="13">
        <f t="shared" si="18"/>
        <v>7.175925922638271E-3</v>
      </c>
      <c r="M193" s="124">
        <f>COUNTIFS($K$1:K193,K193,$C$1:C193,C193,$A$1:A193,A193)</f>
        <v>1</v>
      </c>
      <c r="N193" s="13">
        <f t="shared" si="19"/>
        <v>0.43062500000000004</v>
      </c>
      <c r="O193" s="13">
        <f t="shared" si="20"/>
        <v>0.4378009259259259</v>
      </c>
    </row>
    <row r="194" spans="1:15" x14ac:dyDescent="0.25">
      <c r="A194" s="141">
        <v>42404</v>
      </c>
      <c r="B194" s="140" t="s">
        <v>117</v>
      </c>
      <c r="C194" s="140">
        <v>92214</v>
      </c>
      <c r="D194" s="142">
        <v>0.3611111111111111</v>
      </c>
      <c r="E194" s="142">
        <v>0.625</v>
      </c>
      <c r="F194" s="143">
        <v>42404.430636574078</v>
      </c>
      <c r="G194" s="143">
        <v>42404.437939814816</v>
      </c>
      <c r="H194" s="140">
        <v>631</v>
      </c>
      <c r="I194" s="140">
        <v>10</v>
      </c>
      <c r="J194" s="140">
        <v>50</v>
      </c>
      <c r="K194" s="140">
        <v>3</v>
      </c>
      <c r="L194" s="13">
        <f t="shared" si="18"/>
        <v>7.3032407381106168E-3</v>
      </c>
      <c r="M194" s="124">
        <f>COUNTIFS($K$1:K194,K194,$C$1:C194,C194,$A$1:A194,A194)</f>
        <v>1</v>
      </c>
      <c r="N194" s="13">
        <f t="shared" si="19"/>
        <v>0.43063657407407407</v>
      </c>
      <c r="O194" s="13">
        <f t="shared" si="20"/>
        <v>0.43793981481481481</v>
      </c>
    </row>
    <row r="195" spans="1:15" x14ac:dyDescent="0.25">
      <c r="A195" s="141">
        <v>42404</v>
      </c>
      <c r="B195" s="140" t="s">
        <v>19</v>
      </c>
      <c r="C195" s="140">
        <v>95173</v>
      </c>
      <c r="D195" s="142">
        <v>0.4861111111111111</v>
      </c>
      <c r="E195" s="142">
        <v>0.75</v>
      </c>
      <c r="F195" s="143">
        <v>42404.438206018516</v>
      </c>
      <c r="G195" s="143">
        <v>42404.445648148147</v>
      </c>
      <c r="H195" s="140">
        <v>643</v>
      </c>
      <c r="I195" s="140">
        <v>10</v>
      </c>
      <c r="J195" s="140">
        <v>50</v>
      </c>
      <c r="K195" s="140">
        <v>3</v>
      </c>
      <c r="L195" s="13">
        <f t="shared" si="18"/>
        <v>7.442129630362615E-3</v>
      </c>
      <c r="M195" s="124">
        <f>COUNTIFS($K$1:K195,K195,$C$1:C195,C195,$A$1:A195,A195)</f>
        <v>1</v>
      </c>
      <c r="N195" s="13">
        <f t="shared" si="19"/>
        <v>0.43820601851851854</v>
      </c>
      <c r="O195" s="13">
        <f t="shared" si="20"/>
        <v>0.44564814814814818</v>
      </c>
    </row>
    <row r="196" spans="1:15" x14ac:dyDescent="0.25">
      <c r="A196" s="141">
        <v>42404</v>
      </c>
      <c r="B196" s="140" t="s">
        <v>18</v>
      </c>
      <c r="C196" s="140">
        <v>92120</v>
      </c>
      <c r="D196" s="142">
        <v>0.36805555555555558</v>
      </c>
      <c r="E196" s="142">
        <v>0.63194444444444442</v>
      </c>
      <c r="F196" s="143">
        <v>42404.439375000002</v>
      </c>
      <c r="G196" s="143">
        <v>42404.450208333335</v>
      </c>
      <c r="H196" s="140">
        <v>936</v>
      </c>
      <c r="I196" s="140">
        <v>16</v>
      </c>
      <c r="J196" s="140">
        <v>50</v>
      </c>
      <c r="K196" s="140">
        <v>3</v>
      </c>
      <c r="L196" s="13">
        <f t="shared" si="18"/>
        <v>1.0833333333721384E-2</v>
      </c>
      <c r="M196" s="124">
        <f>COUNTIFS($K$1:K196,K196,$C$1:C196,C196,$A$1:A196,A196)</f>
        <v>1</v>
      </c>
      <c r="N196" s="13">
        <f t="shared" si="19"/>
        <v>0.43937500000000002</v>
      </c>
      <c r="O196" s="13">
        <f t="shared" si="20"/>
        <v>0.45020833333333332</v>
      </c>
    </row>
    <row r="197" spans="1:15" x14ac:dyDescent="0.25">
      <c r="A197" s="141">
        <v>42404</v>
      </c>
      <c r="B197" s="140" t="s">
        <v>24</v>
      </c>
      <c r="C197" s="140">
        <v>92092</v>
      </c>
      <c r="D197" s="142">
        <v>0.36805555555555558</v>
      </c>
      <c r="E197" s="142">
        <v>0.63194444444444442</v>
      </c>
      <c r="F197" s="143">
        <v>42404.452685185184</v>
      </c>
      <c r="G197" s="143">
        <v>42404.458425925928</v>
      </c>
      <c r="H197" s="140">
        <v>496</v>
      </c>
      <c r="I197" s="140">
        <v>9</v>
      </c>
      <c r="J197" s="140">
        <v>50</v>
      </c>
      <c r="K197" s="140">
        <v>3</v>
      </c>
      <c r="L197" s="13">
        <f t="shared" si="18"/>
        <v>5.7407407439313829E-3</v>
      </c>
      <c r="M197" s="124">
        <f>COUNTIFS($K$1:K197,K197,$C$1:C197,C197,$A$1:A197,A197)</f>
        <v>1</v>
      </c>
      <c r="N197" s="13">
        <f t="shared" si="19"/>
        <v>0.45268518518518519</v>
      </c>
      <c r="O197" s="13">
        <f t="shared" si="20"/>
        <v>0.45842592592592596</v>
      </c>
    </row>
    <row r="198" spans="1:15" x14ac:dyDescent="0.25">
      <c r="A198" s="141">
        <v>42404</v>
      </c>
      <c r="B198" s="140" t="s">
        <v>115</v>
      </c>
      <c r="C198" s="140">
        <v>92136</v>
      </c>
      <c r="D198" s="142">
        <v>0.3611111111111111</v>
      </c>
      <c r="E198" s="142">
        <v>0.625</v>
      </c>
      <c r="F198" s="143">
        <v>42404.464097222219</v>
      </c>
      <c r="G198" s="143">
        <v>42404.477997685186</v>
      </c>
      <c r="H198" s="140">
        <v>1201</v>
      </c>
      <c r="I198" s="140">
        <v>20</v>
      </c>
      <c r="J198" s="140">
        <v>50</v>
      </c>
      <c r="K198" s="140">
        <v>1</v>
      </c>
      <c r="L198" s="13">
        <f t="shared" si="18"/>
        <v>1.3900462967285421E-2</v>
      </c>
      <c r="M198" s="124">
        <f>COUNTIFS($K$1:K198,K198,$C$1:C198,C198,$A$1:A198,A198)</f>
        <v>1</v>
      </c>
      <c r="N198" s="13">
        <f t="shared" si="19"/>
        <v>0.46409722222222222</v>
      </c>
      <c r="O198" s="13">
        <f t="shared" si="20"/>
        <v>0.47799768518518521</v>
      </c>
    </row>
    <row r="199" spans="1:15" x14ac:dyDescent="0.25">
      <c r="A199" s="141">
        <v>42404</v>
      </c>
      <c r="B199" s="140" t="s">
        <v>23</v>
      </c>
      <c r="C199" s="140">
        <v>92044</v>
      </c>
      <c r="D199" s="142">
        <v>0.33333333333333331</v>
      </c>
      <c r="E199" s="142">
        <v>0.59722222222222221</v>
      </c>
      <c r="F199" s="143">
        <v>42404.47247685185</v>
      </c>
      <c r="G199" s="143">
        <v>42404.48636574074</v>
      </c>
      <c r="H199" s="140">
        <v>1200</v>
      </c>
      <c r="I199" s="140">
        <v>20</v>
      </c>
      <c r="J199" s="140">
        <v>50</v>
      </c>
      <c r="K199" s="140">
        <v>1</v>
      </c>
      <c r="L199" s="13">
        <f t="shared" si="18"/>
        <v>1.3888888890505768E-2</v>
      </c>
      <c r="M199" s="124">
        <f>COUNTIFS($K$1:K199,K199,$C$1:C199,C199,$A$1:A199,A199)</f>
        <v>1</v>
      </c>
      <c r="N199" s="13">
        <f t="shared" si="19"/>
        <v>0.47247685185185184</v>
      </c>
      <c r="O199" s="13">
        <f t="shared" si="20"/>
        <v>0.48636574074074074</v>
      </c>
    </row>
    <row r="200" spans="1:15" x14ac:dyDescent="0.25">
      <c r="A200" s="141">
        <v>42404</v>
      </c>
      <c r="B200" s="140" t="s">
        <v>21</v>
      </c>
      <c r="C200" s="140">
        <v>92125</v>
      </c>
      <c r="D200" s="142">
        <v>0.36805555555555558</v>
      </c>
      <c r="E200" s="142">
        <v>0.63194444444444442</v>
      </c>
      <c r="F200" s="143">
        <v>42404.472696759258</v>
      </c>
      <c r="G200" s="143">
        <v>42404.486458333333</v>
      </c>
      <c r="H200" s="140">
        <v>1189</v>
      </c>
      <c r="I200" s="140">
        <v>20</v>
      </c>
      <c r="J200" s="140">
        <v>50</v>
      </c>
      <c r="K200" s="140">
        <v>1</v>
      </c>
      <c r="L200" s="13">
        <f t="shared" si="18"/>
        <v>1.3761574075033423E-2</v>
      </c>
      <c r="M200" s="124">
        <f>COUNTIFS($K$1:K200,K200,$C$1:C200,C200,$A$1:A200,A200)</f>
        <v>1</v>
      </c>
      <c r="N200" s="13">
        <f t="shared" si="19"/>
        <v>0.47269675925925925</v>
      </c>
      <c r="O200" s="13">
        <f t="shared" si="20"/>
        <v>0.48645833333333338</v>
      </c>
    </row>
    <row r="201" spans="1:15" x14ac:dyDescent="0.25">
      <c r="A201" s="141">
        <v>42404</v>
      </c>
      <c r="B201" s="140" t="s">
        <v>18</v>
      </c>
      <c r="C201" s="140">
        <v>92120</v>
      </c>
      <c r="D201" s="142">
        <v>0.36805555555555558</v>
      </c>
      <c r="E201" s="142">
        <v>0.63194444444444442</v>
      </c>
      <c r="F201" s="143">
        <v>42404.467881944445</v>
      </c>
      <c r="G201" s="143">
        <v>42404.482094907406</v>
      </c>
      <c r="H201" s="140">
        <v>302</v>
      </c>
      <c r="I201" s="140">
        <v>5</v>
      </c>
      <c r="J201" s="140">
        <v>50</v>
      </c>
      <c r="K201" s="140">
        <v>1</v>
      </c>
      <c r="L201" s="13">
        <f t="shared" si="18"/>
        <v>1.4212962960300501E-2</v>
      </c>
      <c r="M201" s="124">
        <f>COUNTIFS($K$1:K201,K201,$C$1:C201,C201,$A$1:A201,A201)</f>
        <v>1</v>
      </c>
      <c r="N201" s="13">
        <f t="shared" si="19"/>
        <v>0.46788194444444442</v>
      </c>
      <c r="O201" s="13">
        <f t="shared" si="20"/>
        <v>0.4820949074074074</v>
      </c>
    </row>
    <row r="202" spans="1:15" x14ac:dyDescent="0.25">
      <c r="A202" s="141">
        <v>42404</v>
      </c>
      <c r="B202" s="140" t="s">
        <v>20</v>
      </c>
      <c r="C202" s="140">
        <v>92055</v>
      </c>
      <c r="D202" s="142">
        <v>0.36805555555555558</v>
      </c>
      <c r="E202" s="142">
        <v>0.63194444444444442</v>
      </c>
      <c r="F202" s="143">
        <v>42404.487280092595</v>
      </c>
      <c r="G202" s="143">
        <v>42404.500937500001</v>
      </c>
      <c r="H202" s="140">
        <v>1180</v>
      </c>
      <c r="I202" s="140">
        <v>20</v>
      </c>
      <c r="J202" s="140">
        <v>50</v>
      </c>
      <c r="K202" s="140">
        <v>1</v>
      </c>
      <c r="L202" s="13">
        <f t="shared" si="18"/>
        <v>1.3657407405844424E-2</v>
      </c>
      <c r="M202" s="124">
        <f>COUNTIFS($K$1:K202,K202,$C$1:C202,C202,$A$1:A202,A202)</f>
        <v>1</v>
      </c>
      <c r="N202" s="13">
        <f t="shared" si="19"/>
        <v>0.48728009259259258</v>
      </c>
      <c r="O202" s="13">
        <f t="shared" si="20"/>
        <v>0.50093750000000004</v>
      </c>
    </row>
    <row r="203" spans="1:15" x14ac:dyDescent="0.25">
      <c r="A203" s="141">
        <v>42404</v>
      </c>
      <c r="B203" s="140" t="s">
        <v>24</v>
      </c>
      <c r="C203" s="140">
        <v>92092</v>
      </c>
      <c r="D203" s="142">
        <v>0.36805555555555558</v>
      </c>
      <c r="E203" s="142">
        <v>0.63194444444444442</v>
      </c>
      <c r="F203" s="143">
        <v>42404.493148148147</v>
      </c>
      <c r="G203" s="143">
        <v>42404.507222222222</v>
      </c>
      <c r="H203" s="140">
        <v>1216</v>
      </c>
      <c r="I203" s="140">
        <v>20</v>
      </c>
      <c r="J203" s="140">
        <v>50</v>
      </c>
      <c r="K203" s="140">
        <v>1</v>
      </c>
      <c r="L203" s="13">
        <f t="shared" si="18"/>
        <v>1.4074074075324461E-2</v>
      </c>
      <c r="M203" s="124">
        <f>COUNTIFS($K$1:K203,K203,$C$1:C203,C203,$A$1:A203,A203)</f>
        <v>1</v>
      </c>
      <c r="N203" s="13">
        <f t="shared" si="19"/>
        <v>0.49314814814814811</v>
      </c>
      <c r="O203" s="13">
        <f t="shared" si="20"/>
        <v>0.50722222222222224</v>
      </c>
    </row>
    <row r="204" spans="1:15" x14ac:dyDescent="0.25">
      <c r="A204" s="141">
        <v>42404</v>
      </c>
      <c r="B204" s="140" t="s">
        <v>117</v>
      </c>
      <c r="C204" s="140">
        <v>92214</v>
      </c>
      <c r="D204" s="142">
        <v>0.3611111111111111</v>
      </c>
      <c r="E204" s="142">
        <v>0.625</v>
      </c>
      <c r="F204" s="143">
        <v>42404.515960648147</v>
      </c>
      <c r="G204" s="143">
        <v>42404.530243055553</v>
      </c>
      <c r="H204" s="140">
        <v>1234</v>
      </c>
      <c r="I204" s="140">
        <v>21</v>
      </c>
      <c r="J204" s="140">
        <v>50</v>
      </c>
      <c r="K204" s="140">
        <v>1</v>
      </c>
      <c r="L204" s="13">
        <f t="shared" si="18"/>
        <v>1.4282407406426501E-2</v>
      </c>
      <c r="M204" s="124">
        <f>COUNTIFS($K$1:K204,K204,$C$1:C204,C204,$A$1:A204,A204)</f>
        <v>1</v>
      </c>
      <c r="N204" s="13">
        <f t="shared" si="19"/>
        <v>0.51596064814814813</v>
      </c>
      <c r="O204" s="13">
        <f t="shared" si="20"/>
        <v>0.53024305555555562</v>
      </c>
    </row>
    <row r="205" spans="1:15" x14ac:dyDescent="0.25">
      <c r="A205" s="141">
        <v>42404</v>
      </c>
      <c r="B205" s="140" t="s">
        <v>98</v>
      </c>
      <c r="C205" s="140">
        <v>92137</v>
      </c>
      <c r="D205" s="142">
        <v>0.3611111111111111</v>
      </c>
      <c r="E205" s="142">
        <v>0.625</v>
      </c>
      <c r="F205" s="143">
        <v>42404.516018518516</v>
      </c>
      <c r="G205" s="143">
        <v>42404.530057870368</v>
      </c>
      <c r="H205" s="140">
        <v>1213</v>
      </c>
      <c r="I205" s="140">
        <v>20</v>
      </c>
      <c r="J205" s="140">
        <v>50</v>
      </c>
      <c r="K205" s="140">
        <v>1</v>
      </c>
      <c r="L205" s="13">
        <f t="shared" si="18"/>
        <v>1.4039351852261461E-2</v>
      </c>
      <c r="M205" s="124">
        <f>COUNTIFS($K$1:K205,K205,$C$1:C205,C205,$A$1:A205,A205)</f>
        <v>1</v>
      </c>
      <c r="N205" s="13">
        <f t="shared" si="19"/>
        <v>0.51601851851851854</v>
      </c>
      <c r="O205" s="13">
        <f t="shared" si="20"/>
        <v>0.53005787037037033</v>
      </c>
    </row>
    <row r="206" spans="1:15" x14ac:dyDescent="0.25">
      <c r="A206" s="141">
        <v>42404</v>
      </c>
      <c r="B206" s="140" t="s">
        <v>23</v>
      </c>
      <c r="C206" s="140">
        <v>92044</v>
      </c>
      <c r="D206" s="142">
        <v>0.33333333333333331</v>
      </c>
      <c r="E206" s="142">
        <v>0.59722222222222221</v>
      </c>
      <c r="F206" s="143">
        <v>42404.520972222221</v>
      </c>
      <c r="G206" s="143">
        <v>42404.528009259258</v>
      </c>
      <c r="H206" s="140">
        <v>608</v>
      </c>
      <c r="I206" s="140">
        <v>10</v>
      </c>
      <c r="J206" s="140">
        <v>50</v>
      </c>
      <c r="K206" s="140">
        <v>3</v>
      </c>
      <c r="L206" s="13">
        <f t="shared" si="18"/>
        <v>7.0370370376622304E-3</v>
      </c>
      <c r="M206" s="124">
        <f>COUNTIFS($K$1:K206,K206,$C$1:C206,C206,$A$1:A206,A206)</f>
        <v>2</v>
      </c>
      <c r="N206" s="13">
        <f t="shared" si="19"/>
        <v>0.52097222222222228</v>
      </c>
      <c r="O206" s="13">
        <f t="shared" si="20"/>
        <v>0.52800925925925923</v>
      </c>
    </row>
    <row r="207" spans="1:15" x14ac:dyDescent="0.25">
      <c r="A207" s="141">
        <v>42404</v>
      </c>
      <c r="B207" s="140" t="s">
        <v>20</v>
      </c>
      <c r="C207" s="140">
        <v>92055</v>
      </c>
      <c r="D207" s="142">
        <v>0.36805555555555558</v>
      </c>
      <c r="E207" s="142">
        <v>0.63194444444444442</v>
      </c>
      <c r="F207" s="143">
        <v>42404.527881944443</v>
      </c>
      <c r="G207" s="143">
        <v>42404.534884259258</v>
      </c>
      <c r="H207" s="140">
        <v>605</v>
      </c>
      <c r="I207" s="140">
        <v>10</v>
      </c>
      <c r="J207" s="140">
        <v>50</v>
      </c>
      <c r="K207" s="140">
        <v>3</v>
      </c>
      <c r="L207" s="13">
        <f t="shared" si="18"/>
        <v>7.0023148145992309E-3</v>
      </c>
      <c r="M207" s="124">
        <f>COUNTIFS($K$1:K207,K207,$C$1:C207,C207,$A$1:A207,A207)</f>
        <v>2</v>
      </c>
      <c r="N207" s="13">
        <f t="shared" si="19"/>
        <v>0.52788194444444447</v>
      </c>
      <c r="O207" s="13">
        <f t="shared" si="20"/>
        <v>0.5348842592592592</v>
      </c>
    </row>
    <row r="208" spans="1:15" x14ac:dyDescent="0.25">
      <c r="A208" s="141">
        <v>42404</v>
      </c>
      <c r="B208" s="140" t="s">
        <v>19</v>
      </c>
      <c r="C208" s="140">
        <v>95173</v>
      </c>
      <c r="D208" s="142">
        <v>0.4861111111111111</v>
      </c>
      <c r="E208" s="142">
        <v>0.75</v>
      </c>
      <c r="F208" s="143">
        <v>42404.535856481481</v>
      </c>
      <c r="G208" s="143">
        <v>42404.548877314817</v>
      </c>
      <c r="H208" s="140">
        <v>1125</v>
      </c>
      <c r="I208" s="140">
        <v>19</v>
      </c>
      <c r="J208" s="140">
        <v>50</v>
      </c>
      <c r="K208" s="140">
        <v>1</v>
      </c>
      <c r="L208" s="13">
        <f t="shared" si="18"/>
        <v>1.3020833335758653E-2</v>
      </c>
      <c r="M208" s="124">
        <f>COUNTIFS($K$1:K208,K208,$C$1:C208,C208,$A$1:A208,A208)</f>
        <v>1</v>
      </c>
      <c r="N208" s="13">
        <f t="shared" si="19"/>
        <v>0.53585648148148146</v>
      </c>
      <c r="O208" s="13">
        <f t="shared" si="20"/>
        <v>0.54887731481481483</v>
      </c>
    </row>
    <row r="209" spans="1:15" x14ac:dyDescent="0.25">
      <c r="A209" s="141">
        <v>42404</v>
      </c>
      <c r="B209" s="140" t="s">
        <v>115</v>
      </c>
      <c r="C209" s="140">
        <v>92136</v>
      </c>
      <c r="D209" s="142">
        <v>0.3611111111111111</v>
      </c>
      <c r="E209" s="142">
        <v>0.625</v>
      </c>
      <c r="F209" s="143">
        <v>42404.54178240741</v>
      </c>
      <c r="G209" s="143">
        <v>42404.549189814818</v>
      </c>
      <c r="H209" s="140">
        <v>640</v>
      </c>
      <c r="I209" s="140">
        <v>10</v>
      </c>
      <c r="J209" s="140">
        <v>50</v>
      </c>
      <c r="K209" s="140">
        <v>3</v>
      </c>
      <c r="L209" s="13">
        <f t="shared" si="18"/>
        <v>7.4074074072996154E-3</v>
      </c>
      <c r="M209" s="124">
        <f>COUNTIFS($K$1:K209,K209,$C$1:C209,C209,$A$1:A209,A209)</f>
        <v>2</v>
      </c>
      <c r="N209" s="13">
        <f t="shared" si="19"/>
        <v>0.54178240740740746</v>
      </c>
      <c r="O209" s="13">
        <f t="shared" si="20"/>
        <v>0.54918981481481477</v>
      </c>
    </row>
    <row r="210" spans="1:15" x14ac:dyDescent="0.25">
      <c r="A210" s="141">
        <v>42404</v>
      </c>
      <c r="B210" s="140" t="s">
        <v>24</v>
      </c>
      <c r="C210" s="140">
        <v>92092</v>
      </c>
      <c r="D210" s="142">
        <v>0.36805555555555558</v>
      </c>
      <c r="E210" s="142">
        <v>0.63194444444444442</v>
      </c>
      <c r="F210" s="143">
        <v>42404.548703703702</v>
      </c>
      <c r="G210" s="143">
        <v>42404.555914351855</v>
      </c>
      <c r="H210" s="140">
        <v>623</v>
      </c>
      <c r="I210" s="140">
        <v>10</v>
      </c>
      <c r="J210" s="140">
        <v>50</v>
      </c>
      <c r="K210" s="140">
        <v>3</v>
      </c>
      <c r="L210" s="13">
        <f t="shared" si="18"/>
        <v>7.2106481529772282E-3</v>
      </c>
      <c r="M210" s="124">
        <f>COUNTIFS($K$1:K210,K210,$C$1:C210,C210,$A$1:A210,A210)</f>
        <v>2</v>
      </c>
      <c r="N210" s="13">
        <f t="shared" si="19"/>
        <v>0.54870370370370369</v>
      </c>
      <c r="O210" s="13">
        <f t="shared" si="20"/>
        <v>0.55591435185185178</v>
      </c>
    </row>
    <row r="211" spans="1:15" x14ac:dyDescent="0.25">
      <c r="A211" s="141">
        <v>42404</v>
      </c>
      <c r="B211" s="140" t="s">
        <v>21</v>
      </c>
      <c r="C211" s="140">
        <v>92125</v>
      </c>
      <c r="D211" s="142">
        <v>0.36805555555555558</v>
      </c>
      <c r="E211" s="142">
        <v>0.63194444444444442</v>
      </c>
      <c r="F211" s="143">
        <v>42404.549618055556</v>
      </c>
      <c r="G211" s="143">
        <v>42404.556539351855</v>
      </c>
      <c r="H211" s="140">
        <v>598</v>
      </c>
      <c r="I211" s="140">
        <v>10</v>
      </c>
      <c r="J211" s="140">
        <v>50</v>
      </c>
      <c r="K211" s="140">
        <v>3</v>
      </c>
      <c r="L211" s="13">
        <f t="shared" si="18"/>
        <v>6.921296298969537E-3</v>
      </c>
      <c r="M211" s="124">
        <f>COUNTIFS($K$1:K211,K211,$C$1:C211,C211,$A$1:A211,A211)</f>
        <v>1</v>
      </c>
      <c r="N211" s="13">
        <f t="shared" si="19"/>
        <v>0.54961805555555554</v>
      </c>
      <c r="O211" s="13">
        <f t="shared" si="20"/>
        <v>0.55653935185185188</v>
      </c>
    </row>
    <row r="212" spans="1:15" x14ac:dyDescent="0.25">
      <c r="A212" s="141">
        <v>42404</v>
      </c>
      <c r="B212" s="140" t="s">
        <v>18</v>
      </c>
      <c r="C212" s="140">
        <v>92120</v>
      </c>
      <c r="D212" s="142">
        <v>0.36805555555555558</v>
      </c>
      <c r="E212" s="142">
        <v>0.63194444444444442</v>
      </c>
      <c r="F212" s="143">
        <v>42404.55572916667</v>
      </c>
      <c r="G212" s="143">
        <v>42404.5628125</v>
      </c>
      <c r="H212" s="140">
        <v>612</v>
      </c>
      <c r="I212" s="140">
        <v>10</v>
      </c>
      <c r="J212" s="140">
        <v>50</v>
      </c>
      <c r="K212" s="140">
        <v>3</v>
      </c>
      <c r="L212" s="13">
        <f t="shared" si="18"/>
        <v>7.0833333302289248E-3</v>
      </c>
      <c r="M212" s="124">
        <f>COUNTIFS($K$1:K212,K212,$C$1:C212,C212,$A$1:A212,A212)</f>
        <v>2</v>
      </c>
      <c r="N212" s="13">
        <f t="shared" si="19"/>
        <v>0.55572916666666672</v>
      </c>
      <c r="O212" s="13">
        <f t="shared" si="20"/>
        <v>0.56281250000000005</v>
      </c>
    </row>
    <row r="213" spans="1:15" x14ac:dyDescent="0.25">
      <c r="A213" s="141">
        <v>42404</v>
      </c>
      <c r="B213" s="140" t="s">
        <v>115</v>
      </c>
      <c r="C213" s="140">
        <v>92136</v>
      </c>
      <c r="D213" s="142">
        <v>0.3611111111111111</v>
      </c>
      <c r="E213" s="142">
        <v>0.625</v>
      </c>
      <c r="F213" s="143">
        <v>42404.559027777781</v>
      </c>
      <c r="G213" s="143">
        <v>42404.575300925928</v>
      </c>
      <c r="H213" s="140">
        <v>1406</v>
      </c>
      <c r="I213" s="140">
        <v>23</v>
      </c>
      <c r="J213" s="140">
        <v>50</v>
      </c>
      <c r="K213" s="140">
        <v>7</v>
      </c>
      <c r="L213" s="13">
        <f t="shared" si="18"/>
        <v>1.6273148146865424E-2</v>
      </c>
      <c r="M213" s="124">
        <f>COUNTIFS($K$1:K213,K213,$C$1:C213,C213,$A$1:A213,A213)</f>
        <v>1</v>
      </c>
      <c r="N213" s="13">
        <f t="shared" si="19"/>
        <v>0.55902777777777779</v>
      </c>
      <c r="O213" s="13">
        <f t="shared" si="20"/>
        <v>0.57530092592592597</v>
      </c>
    </row>
    <row r="214" spans="1:15" x14ac:dyDescent="0.25">
      <c r="A214" s="141">
        <v>42404</v>
      </c>
      <c r="B214" s="140" t="s">
        <v>21</v>
      </c>
      <c r="C214" s="140">
        <v>92125</v>
      </c>
      <c r="D214" s="142">
        <v>0.36805555555555558</v>
      </c>
      <c r="E214" s="142">
        <v>0.63194444444444442</v>
      </c>
      <c r="F214" s="143">
        <v>42404.559062499997</v>
      </c>
      <c r="G214" s="143">
        <v>42404.575208333335</v>
      </c>
      <c r="H214" s="140">
        <v>1395</v>
      </c>
      <c r="I214" s="140">
        <v>23</v>
      </c>
      <c r="J214" s="140">
        <v>50</v>
      </c>
      <c r="K214" s="140">
        <v>7</v>
      </c>
      <c r="L214" s="13">
        <f t="shared" si="18"/>
        <v>1.6145833338669036E-2</v>
      </c>
      <c r="M214" s="124">
        <f>COUNTIFS($K$1:K214,K214,$C$1:C214,C214,$A$1:A214,A214)</f>
        <v>1</v>
      </c>
      <c r="N214" s="13">
        <f t="shared" si="19"/>
        <v>0.55906250000000002</v>
      </c>
      <c r="O214" s="13">
        <f t="shared" si="20"/>
        <v>0.57520833333333332</v>
      </c>
    </row>
    <row r="215" spans="1:15" x14ac:dyDescent="0.25">
      <c r="A215" s="141">
        <v>42404</v>
      </c>
      <c r="B215" s="140" t="s">
        <v>98</v>
      </c>
      <c r="C215" s="140">
        <v>92137</v>
      </c>
      <c r="D215" s="142">
        <v>0.3611111111111111</v>
      </c>
      <c r="E215" s="142">
        <v>0.625</v>
      </c>
      <c r="F215" s="143">
        <v>42404.559074074074</v>
      </c>
      <c r="G215" s="143">
        <v>42404.575138888889</v>
      </c>
      <c r="H215" s="140">
        <v>1388</v>
      </c>
      <c r="I215" s="140">
        <v>23</v>
      </c>
      <c r="J215" s="140">
        <v>50</v>
      </c>
      <c r="K215" s="140">
        <v>7</v>
      </c>
      <c r="L215" s="13">
        <f t="shared" si="18"/>
        <v>1.6064814815763384E-2</v>
      </c>
      <c r="M215" s="124">
        <f>COUNTIFS($K$1:K215,K215,$C$1:C215,C215,$A$1:A215,A215)</f>
        <v>1</v>
      </c>
      <c r="N215" s="13">
        <f t="shared" si="19"/>
        <v>0.55907407407407406</v>
      </c>
      <c r="O215" s="13">
        <f t="shared" si="20"/>
        <v>0.57513888888888887</v>
      </c>
    </row>
    <row r="216" spans="1:15" x14ac:dyDescent="0.25">
      <c r="A216" s="141">
        <v>42404</v>
      </c>
      <c r="B216" s="140" t="s">
        <v>18</v>
      </c>
      <c r="C216" s="140">
        <v>92120</v>
      </c>
      <c r="D216" s="142">
        <v>0.36805555555555558</v>
      </c>
      <c r="E216" s="142">
        <v>0.63194444444444442</v>
      </c>
      <c r="F216" s="143">
        <v>42404.575173611112</v>
      </c>
      <c r="G216" s="143">
        <v>42404.589861111112</v>
      </c>
      <c r="H216" s="140">
        <v>1269</v>
      </c>
      <c r="I216" s="140">
        <v>21</v>
      </c>
      <c r="J216" s="140">
        <v>50</v>
      </c>
      <c r="K216" s="140">
        <v>7</v>
      </c>
      <c r="L216" s="13">
        <f t="shared" si="18"/>
        <v>1.4687499999126885E-2</v>
      </c>
      <c r="M216" s="124">
        <f>COUNTIFS($K$1:K216,K216,$C$1:C216,C216,$A$1:A216,A216)</f>
        <v>1</v>
      </c>
      <c r="N216" s="13">
        <f t="shared" si="19"/>
        <v>0.57517361111111109</v>
      </c>
      <c r="O216" s="13">
        <f t="shared" si="20"/>
        <v>0.58986111111111106</v>
      </c>
    </row>
    <row r="217" spans="1:15" x14ac:dyDescent="0.25">
      <c r="A217" s="141">
        <v>42404</v>
      </c>
      <c r="B217" s="140" t="s">
        <v>24</v>
      </c>
      <c r="C217" s="140">
        <v>92092</v>
      </c>
      <c r="D217" s="142">
        <v>0.36805555555555558</v>
      </c>
      <c r="E217" s="142">
        <v>0.63194444444444442</v>
      </c>
      <c r="F217" s="143">
        <v>42404.575289351851</v>
      </c>
      <c r="G217" s="143">
        <v>42404.590254629627</v>
      </c>
      <c r="H217" s="140">
        <v>1293</v>
      </c>
      <c r="I217" s="140">
        <v>21</v>
      </c>
      <c r="J217" s="140">
        <v>50</v>
      </c>
      <c r="K217" s="140">
        <v>7</v>
      </c>
      <c r="L217" s="13">
        <f t="shared" si="18"/>
        <v>1.4965277776354924E-2</v>
      </c>
      <c r="M217" s="124">
        <f>COUNTIFS($K$1:K217,K217,$C$1:C217,C217,$A$1:A217,A217)</f>
        <v>1</v>
      </c>
      <c r="N217" s="13">
        <f t="shared" si="19"/>
        <v>0.57528935185185182</v>
      </c>
      <c r="O217" s="13">
        <f t="shared" si="20"/>
        <v>0.5902546296296296</v>
      </c>
    </row>
    <row r="218" spans="1:15" x14ac:dyDescent="0.25">
      <c r="A218" s="141">
        <v>42404</v>
      </c>
      <c r="B218" s="140" t="s">
        <v>117</v>
      </c>
      <c r="C218" s="140">
        <v>92214</v>
      </c>
      <c r="D218" s="142">
        <v>0.3611111111111111</v>
      </c>
      <c r="E218" s="142">
        <v>0.625</v>
      </c>
      <c r="F218" s="143">
        <v>42404.575289351851</v>
      </c>
      <c r="G218" s="143">
        <v>42404.59138888889</v>
      </c>
      <c r="H218" s="140">
        <v>1391</v>
      </c>
      <c r="I218" s="140">
        <v>23</v>
      </c>
      <c r="J218" s="140">
        <v>50</v>
      </c>
      <c r="K218" s="140">
        <v>7</v>
      </c>
      <c r="L218" s="13">
        <f t="shared" si="18"/>
        <v>1.6099537038826384E-2</v>
      </c>
      <c r="M218" s="124">
        <f>COUNTIFS($K$1:K218,K218,$C$1:C218,C218,$A$1:A218,A218)</f>
        <v>1</v>
      </c>
      <c r="N218" s="13">
        <f t="shared" si="19"/>
        <v>0.57528935185185182</v>
      </c>
      <c r="O218" s="13">
        <f t="shared" si="20"/>
        <v>0.59138888888888885</v>
      </c>
    </row>
    <row r="219" spans="1:15" x14ac:dyDescent="0.25">
      <c r="A219" s="141">
        <v>42404</v>
      </c>
      <c r="B219" s="140" t="s">
        <v>20</v>
      </c>
      <c r="C219" s="140">
        <v>92055</v>
      </c>
      <c r="D219" s="142">
        <v>0.36805555555555558</v>
      </c>
      <c r="E219" s="142">
        <v>0.63194444444444442</v>
      </c>
      <c r="F219" s="143">
        <v>42404.575381944444</v>
      </c>
      <c r="G219" s="143">
        <v>42404.583703703705</v>
      </c>
      <c r="H219" s="140">
        <v>719</v>
      </c>
      <c r="I219" s="140">
        <v>12</v>
      </c>
      <c r="J219" s="140">
        <v>50</v>
      </c>
      <c r="K219" s="140">
        <v>7</v>
      </c>
      <c r="L219" s="13">
        <f t="shared" si="18"/>
        <v>8.3217592618893832E-3</v>
      </c>
      <c r="M219" s="124">
        <f>COUNTIFS($K$1:K219,K219,$C$1:C219,C219,$A$1:A219,A219)</f>
        <v>1</v>
      </c>
      <c r="N219" s="13">
        <f t="shared" si="19"/>
        <v>0.57538194444444446</v>
      </c>
      <c r="O219" s="13">
        <f t="shared" si="20"/>
        <v>0.58370370370370372</v>
      </c>
    </row>
    <row r="220" spans="1:15" x14ac:dyDescent="0.25">
      <c r="A220" s="141">
        <v>42404</v>
      </c>
      <c r="B220" s="140" t="s">
        <v>19</v>
      </c>
      <c r="C220" s="140">
        <v>95173</v>
      </c>
      <c r="D220" s="142">
        <v>0.4861111111111111</v>
      </c>
      <c r="E220" s="142">
        <v>0.75</v>
      </c>
      <c r="F220" s="143">
        <v>42404.575439814813</v>
      </c>
      <c r="G220" s="143">
        <v>42404.59138888889</v>
      </c>
      <c r="H220" s="140">
        <v>1378</v>
      </c>
      <c r="I220" s="140">
        <v>23</v>
      </c>
      <c r="J220" s="140">
        <v>50</v>
      </c>
      <c r="K220" s="140">
        <v>7</v>
      </c>
      <c r="L220" s="13">
        <f t="shared" si="18"/>
        <v>1.5949074077070691E-2</v>
      </c>
      <c r="M220" s="124">
        <f>COUNTIFS($K$1:K220,K220,$C$1:C220,C220,$A$1:A220,A220)</f>
        <v>1</v>
      </c>
      <c r="N220" s="13">
        <f t="shared" si="19"/>
        <v>0.57543981481481488</v>
      </c>
      <c r="O220" s="13">
        <f t="shared" si="20"/>
        <v>0.59138888888888885</v>
      </c>
    </row>
    <row r="221" spans="1:15" x14ac:dyDescent="0.25">
      <c r="A221" s="141">
        <v>42404</v>
      </c>
      <c r="B221" s="140" t="s">
        <v>19</v>
      </c>
      <c r="C221" s="140">
        <v>95173</v>
      </c>
      <c r="D221" s="142">
        <v>0.4861111111111111</v>
      </c>
      <c r="E221" s="142">
        <v>0.75</v>
      </c>
      <c r="F221" s="143">
        <v>42404.59138888889</v>
      </c>
      <c r="G221" s="143">
        <v>42404.598576388889</v>
      </c>
      <c r="H221" s="140">
        <v>621</v>
      </c>
      <c r="I221" s="140">
        <v>10</v>
      </c>
      <c r="J221" s="140">
        <v>50</v>
      </c>
      <c r="K221" s="140">
        <v>3</v>
      </c>
      <c r="L221" s="13">
        <f t="shared" si="18"/>
        <v>7.1874999994179234E-3</v>
      </c>
      <c r="M221" s="124">
        <f>COUNTIFS($K$1:K221,K221,$C$1:C221,C221,$A$1:A221,A221)</f>
        <v>2</v>
      </c>
      <c r="N221" s="13">
        <f t="shared" si="19"/>
        <v>0.59138888888888885</v>
      </c>
      <c r="O221" s="13">
        <f t="shared" si="20"/>
        <v>0.59857638888888887</v>
      </c>
    </row>
    <row r="222" spans="1:15" x14ac:dyDescent="0.25">
      <c r="A222" s="141">
        <v>42404</v>
      </c>
      <c r="B222" s="140" t="s">
        <v>117</v>
      </c>
      <c r="C222" s="140">
        <v>92214</v>
      </c>
      <c r="D222" s="142">
        <v>0.3611111111111111</v>
      </c>
      <c r="E222" s="142">
        <v>0.625</v>
      </c>
      <c r="F222" s="143">
        <v>42404.59138888889</v>
      </c>
      <c r="G222" s="143">
        <v>42404.598773148151</v>
      </c>
      <c r="H222" s="140">
        <v>638</v>
      </c>
      <c r="I222" s="140">
        <v>11</v>
      </c>
      <c r="J222" s="140">
        <v>50</v>
      </c>
      <c r="K222" s="140">
        <v>3</v>
      </c>
      <c r="L222" s="13">
        <f t="shared" si="18"/>
        <v>7.3842592610162683E-3</v>
      </c>
      <c r="M222" s="124">
        <f>COUNTIFS($K$1:K222,K222,$C$1:C222,C222,$A$1:A222,A222)</f>
        <v>2</v>
      </c>
      <c r="N222" s="13">
        <f t="shared" si="19"/>
        <v>0.59138888888888885</v>
      </c>
      <c r="O222" s="13">
        <f t="shared" si="20"/>
        <v>0.59877314814814808</v>
      </c>
    </row>
    <row r="223" spans="1:15" x14ac:dyDescent="0.25">
      <c r="A223" s="141">
        <v>42404</v>
      </c>
      <c r="B223" s="140" t="s">
        <v>98</v>
      </c>
      <c r="C223" s="140">
        <v>92137</v>
      </c>
      <c r="D223" s="142">
        <v>0.3611111111111111</v>
      </c>
      <c r="E223" s="142">
        <v>0.625</v>
      </c>
      <c r="F223" s="143">
        <v>42404.60670138889</v>
      </c>
      <c r="G223" s="143">
        <v>42404.614062499997</v>
      </c>
      <c r="H223" s="140">
        <v>636</v>
      </c>
      <c r="I223" s="140">
        <v>11</v>
      </c>
      <c r="J223" s="140">
        <v>50</v>
      </c>
      <c r="K223" s="140">
        <v>3</v>
      </c>
      <c r="L223" s="13">
        <f t="shared" si="18"/>
        <v>7.3611111074569635E-3</v>
      </c>
      <c r="M223" s="124">
        <f>COUNTIFS($K$1:K223,K223,$C$1:C223,C223,$A$1:A223,A223)</f>
        <v>2</v>
      </c>
      <c r="N223" s="13">
        <f t="shared" si="19"/>
        <v>0.60670138888888892</v>
      </c>
      <c r="O223" s="13">
        <f t="shared" si="20"/>
        <v>0.61406250000000007</v>
      </c>
    </row>
    <row r="224" spans="1:15" x14ac:dyDescent="0.25">
      <c r="A224" s="141">
        <v>42404</v>
      </c>
      <c r="B224" s="140" t="s">
        <v>105</v>
      </c>
      <c r="C224" s="140">
        <v>95049</v>
      </c>
      <c r="D224" s="142">
        <v>0.625</v>
      </c>
      <c r="E224" s="142">
        <v>0.88888888888888884</v>
      </c>
      <c r="F224" s="143">
        <v>42404.63208333333</v>
      </c>
      <c r="G224" s="143">
        <v>42404.639004629629</v>
      </c>
      <c r="H224" s="140">
        <v>598</v>
      </c>
      <c r="I224" s="140">
        <v>10</v>
      </c>
      <c r="J224" s="140">
        <v>50</v>
      </c>
      <c r="K224" s="140">
        <v>3</v>
      </c>
      <c r="L224" s="13">
        <f t="shared" si="18"/>
        <v>6.921296298969537E-3</v>
      </c>
      <c r="M224" s="124">
        <f>COUNTIFS($K$1:K224,K224,$C$1:C224,C224,$A$1:A224,A224)</f>
        <v>1</v>
      </c>
      <c r="N224" s="13">
        <f t="shared" si="19"/>
        <v>0.63208333333333333</v>
      </c>
      <c r="O224" s="13">
        <f t="shared" si="20"/>
        <v>0.63900462962962956</v>
      </c>
    </row>
    <row r="225" spans="1:15" x14ac:dyDescent="0.25">
      <c r="A225" s="141">
        <v>42404</v>
      </c>
      <c r="B225" s="140" t="s">
        <v>25</v>
      </c>
      <c r="C225" s="140">
        <v>95005</v>
      </c>
      <c r="D225" s="142">
        <v>0.58333333333333337</v>
      </c>
      <c r="E225" s="142">
        <v>0.84722222222222221</v>
      </c>
      <c r="F225" s="143">
        <v>42404.642708333333</v>
      </c>
      <c r="G225" s="143">
        <v>42404.647094907406</v>
      </c>
      <c r="H225" s="140">
        <v>379</v>
      </c>
      <c r="I225" s="140">
        <v>6</v>
      </c>
      <c r="J225" s="140">
        <v>50</v>
      </c>
      <c r="K225" s="140">
        <v>3</v>
      </c>
      <c r="L225" s="13">
        <f t="shared" si="18"/>
        <v>4.386574073578231E-3</v>
      </c>
      <c r="M225" s="124">
        <f>COUNTIFS($K$1:K225,K225,$C$1:C225,C225,$A$1:A225,A225)</f>
        <v>1</v>
      </c>
      <c r="N225" s="13">
        <f t="shared" si="19"/>
        <v>0.64270833333333333</v>
      </c>
      <c r="O225" s="13">
        <f t="shared" si="20"/>
        <v>0.64709490740740738</v>
      </c>
    </row>
    <row r="226" spans="1:15" x14ac:dyDescent="0.25">
      <c r="A226" s="141">
        <v>42404</v>
      </c>
      <c r="B226" s="140" t="s">
        <v>26</v>
      </c>
      <c r="C226" s="140">
        <v>92065</v>
      </c>
      <c r="D226" s="142">
        <v>0.625</v>
      </c>
      <c r="E226" s="142">
        <v>0.88888888888888884</v>
      </c>
      <c r="F226" s="143">
        <v>42404.643703703703</v>
      </c>
      <c r="G226" s="143">
        <v>42404.657233796293</v>
      </c>
      <c r="H226" s="140">
        <v>1169</v>
      </c>
      <c r="I226" s="140">
        <v>20</v>
      </c>
      <c r="J226" s="140">
        <v>50</v>
      </c>
      <c r="K226" s="140">
        <v>7</v>
      </c>
      <c r="L226" s="13">
        <f t="shared" si="18"/>
        <v>1.3530092590372078E-2</v>
      </c>
      <c r="M226" s="124">
        <f>COUNTIFS($K$1:K226,K226,$C$1:C226,C226,$A$1:A226,A226)</f>
        <v>1</v>
      </c>
      <c r="N226" s="13">
        <f t="shared" si="19"/>
        <v>0.64370370370370367</v>
      </c>
      <c r="O226" s="13">
        <f t="shared" si="20"/>
        <v>0.6572337962962963</v>
      </c>
    </row>
    <row r="227" spans="1:15" x14ac:dyDescent="0.25">
      <c r="A227" s="141">
        <v>42404</v>
      </c>
      <c r="B227" s="140" t="s">
        <v>29</v>
      </c>
      <c r="C227" s="140">
        <v>92031</v>
      </c>
      <c r="D227" s="142">
        <v>0.58333333333333337</v>
      </c>
      <c r="E227" s="142">
        <v>0.84722222222222221</v>
      </c>
      <c r="F227" s="143">
        <v>42404.643738425926</v>
      </c>
      <c r="G227" s="143">
        <v>42404.658217592594</v>
      </c>
      <c r="H227" s="140">
        <v>1251</v>
      </c>
      <c r="I227" s="140">
        <v>21</v>
      </c>
      <c r="J227" s="140">
        <v>50</v>
      </c>
      <c r="K227" s="140">
        <v>7</v>
      </c>
      <c r="L227" s="13">
        <f t="shared" si="18"/>
        <v>1.4479166668024845E-2</v>
      </c>
      <c r="M227" s="124">
        <f>COUNTIFS($K$1:K227,K227,$C$1:C227,C227,$A$1:A227,A227)</f>
        <v>1</v>
      </c>
      <c r="N227" s="13">
        <f t="shared" si="19"/>
        <v>0.64373842592592589</v>
      </c>
      <c r="O227" s="13">
        <f t="shared" si="20"/>
        <v>0.6582175925925926</v>
      </c>
    </row>
    <row r="228" spans="1:15" x14ac:dyDescent="0.25">
      <c r="A228" s="141">
        <v>42404</v>
      </c>
      <c r="B228" s="140" t="s">
        <v>27</v>
      </c>
      <c r="C228" s="140">
        <v>93346</v>
      </c>
      <c r="D228" s="142">
        <v>0.625</v>
      </c>
      <c r="E228" s="142">
        <v>0.88888888888888884</v>
      </c>
      <c r="F228" s="143">
        <v>42404.643750000003</v>
      </c>
      <c r="G228" s="143">
        <v>42404.657777777778</v>
      </c>
      <c r="H228" s="140">
        <v>1212</v>
      </c>
      <c r="I228" s="140">
        <v>20</v>
      </c>
      <c r="J228" s="140">
        <v>50</v>
      </c>
      <c r="K228" s="140">
        <v>7</v>
      </c>
      <c r="L228" s="13">
        <f t="shared" si="18"/>
        <v>1.4027777775481809E-2</v>
      </c>
      <c r="M228" s="124">
        <f>COUNTIFS($K$1:K228,K228,$C$1:C228,C228,$A$1:A228,A228)</f>
        <v>1</v>
      </c>
      <c r="N228" s="13">
        <f t="shared" si="19"/>
        <v>0.64374999999999993</v>
      </c>
      <c r="O228" s="13">
        <f t="shared" si="20"/>
        <v>0.65777777777777779</v>
      </c>
    </row>
    <row r="229" spans="1:15" x14ac:dyDescent="0.25">
      <c r="A229" s="141">
        <v>42404</v>
      </c>
      <c r="B229" s="140" t="s">
        <v>28</v>
      </c>
      <c r="C229" s="140">
        <v>93528</v>
      </c>
      <c r="D229" s="142">
        <v>0.61805555555555558</v>
      </c>
      <c r="E229" s="142">
        <v>0.88194444444444453</v>
      </c>
      <c r="F229" s="143">
        <v>42404.643750000003</v>
      </c>
      <c r="G229" s="143">
        <v>42404.658078703702</v>
      </c>
      <c r="H229" s="140">
        <v>1238</v>
      </c>
      <c r="I229" s="140">
        <v>20</v>
      </c>
      <c r="J229" s="140">
        <v>50</v>
      </c>
      <c r="K229" s="140">
        <v>7</v>
      </c>
      <c r="L229" s="13">
        <f t="shared" si="18"/>
        <v>1.4328703698993195E-2</v>
      </c>
      <c r="M229" s="124">
        <f>COUNTIFS($K$1:K229,K229,$C$1:C229,C229,$A$1:A229,A229)</f>
        <v>1</v>
      </c>
      <c r="N229" s="13">
        <f t="shared" si="19"/>
        <v>0.64374999999999993</v>
      </c>
      <c r="O229" s="13">
        <f t="shared" si="20"/>
        <v>0.65807870370370369</v>
      </c>
    </row>
    <row r="230" spans="1:15" x14ac:dyDescent="0.25">
      <c r="A230" s="141">
        <v>42404</v>
      </c>
      <c r="B230" s="140" t="s">
        <v>107</v>
      </c>
      <c r="C230" s="140">
        <v>92200</v>
      </c>
      <c r="D230" s="142">
        <v>0.625</v>
      </c>
      <c r="E230" s="142">
        <v>0.88888888888888884</v>
      </c>
      <c r="F230" s="143">
        <v>42404.643761574072</v>
      </c>
      <c r="G230" s="143">
        <v>42404.658958333333</v>
      </c>
      <c r="H230" s="140">
        <v>1313</v>
      </c>
      <c r="I230" s="140">
        <v>21</v>
      </c>
      <c r="J230" s="140">
        <v>50</v>
      </c>
      <c r="K230" s="140">
        <v>7</v>
      </c>
      <c r="L230" s="13">
        <f t="shared" si="18"/>
        <v>1.5196759261016268E-2</v>
      </c>
      <c r="M230" s="124">
        <f>COUNTIFS($K$1:K230,K230,$C$1:C230,C230,$A$1:A230,A230)</f>
        <v>1</v>
      </c>
      <c r="N230" s="13">
        <f t="shared" si="19"/>
        <v>0.64376157407407408</v>
      </c>
      <c r="O230" s="13">
        <f t="shared" si="20"/>
        <v>0.65895833333333331</v>
      </c>
    </row>
    <row r="231" spans="1:15" x14ac:dyDescent="0.25">
      <c r="A231" s="141">
        <v>42404</v>
      </c>
      <c r="B231" s="140" t="s">
        <v>29</v>
      </c>
      <c r="C231" s="140">
        <v>92031</v>
      </c>
      <c r="D231" s="142">
        <v>0.58333333333333337</v>
      </c>
      <c r="E231" s="142">
        <v>0.84722222222222221</v>
      </c>
      <c r="F231" s="143">
        <v>42404.658217592594</v>
      </c>
      <c r="G231" s="143">
        <v>42404.665162037039</v>
      </c>
      <c r="H231" s="140">
        <v>600</v>
      </c>
      <c r="I231" s="140">
        <v>10</v>
      </c>
      <c r="J231" s="140">
        <v>50</v>
      </c>
      <c r="K231" s="140">
        <v>3</v>
      </c>
      <c r="L231" s="13">
        <f t="shared" si="18"/>
        <v>6.9444444452528842E-3</v>
      </c>
      <c r="M231" s="124">
        <f>COUNTIFS($K$1:K231,K231,$C$1:C231,C231,$A$1:A231,A231)</f>
        <v>1</v>
      </c>
      <c r="N231" s="13">
        <f t="shared" si="19"/>
        <v>0.6582175925925926</v>
      </c>
      <c r="O231" s="13">
        <f t="shared" si="20"/>
        <v>0.66516203703703702</v>
      </c>
    </row>
    <row r="232" spans="1:15" x14ac:dyDescent="0.25">
      <c r="A232" s="141">
        <v>42404</v>
      </c>
      <c r="B232" s="140" t="s">
        <v>105</v>
      </c>
      <c r="C232" s="140">
        <v>95049</v>
      </c>
      <c r="D232" s="142">
        <v>0.625</v>
      </c>
      <c r="E232" s="142">
        <v>0.88888888888888884</v>
      </c>
      <c r="F232" s="143">
        <v>42404.659513888888</v>
      </c>
      <c r="G232" s="143">
        <v>42404.676006944443</v>
      </c>
      <c r="H232" s="140">
        <v>1425</v>
      </c>
      <c r="I232" s="140">
        <v>24</v>
      </c>
      <c r="J232" s="140">
        <v>50</v>
      </c>
      <c r="K232" s="140">
        <v>7</v>
      </c>
      <c r="L232" s="13">
        <f t="shared" si="18"/>
        <v>1.6493055554747116E-2</v>
      </c>
      <c r="M232" s="124">
        <f>COUNTIFS($K$1:K232,K232,$C$1:C232,C232,$A$1:A232,A232)</f>
        <v>1</v>
      </c>
      <c r="N232" s="13">
        <f t="shared" si="19"/>
        <v>0.65951388888888884</v>
      </c>
      <c r="O232" s="13">
        <f t="shared" si="20"/>
        <v>0.67600694444444442</v>
      </c>
    </row>
    <row r="233" spans="1:15" x14ac:dyDescent="0.25">
      <c r="A233" s="141">
        <v>42404</v>
      </c>
      <c r="B233" s="140" t="s">
        <v>25</v>
      </c>
      <c r="C233" s="140">
        <v>95005</v>
      </c>
      <c r="D233" s="142">
        <v>0.58333333333333337</v>
      </c>
      <c r="E233" s="142">
        <v>0.84722222222222221</v>
      </c>
      <c r="F233" s="143">
        <v>42404.660324074073</v>
      </c>
      <c r="G233" s="143">
        <v>42404.675717592596</v>
      </c>
      <c r="H233" s="140">
        <v>1330</v>
      </c>
      <c r="I233" s="140">
        <v>23</v>
      </c>
      <c r="J233" s="140">
        <v>50</v>
      </c>
      <c r="K233" s="140">
        <v>7</v>
      </c>
      <c r="L233" s="13">
        <f t="shared" si="18"/>
        <v>1.5393518522614613E-2</v>
      </c>
      <c r="M233" s="124">
        <f>COUNTIFS($K$1:K233,K233,$C$1:C233,C233,$A$1:A233,A233)</f>
        <v>1</v>
      </c>
      <c r="N233" s="13">
        <f t="shared" si="19"/>
        <v>0.66032407407407401</v>
      </c>
      <c r="O233" s="13">
        <f t="shared" si="20"/>
        <v>0.67571759259259256</v>
      </c>
    </row>
    <row r="234" spans="1:15" x14ac:dyDescent="0.25">
      <c r="A234" s="141">
        <v>42404</v>
      </c>
      <c r="B234" s="140" t="s">
        <v>103</v>
      </c>
      <c r="C234" s="140">
        <v>95061</v>
      </c>
      <c r="D234" s="142">
        <v>0.3611111111111111</v>
      </c>
      <c r="E234" s="142">
        <v>0.625</v>
      </c>
      <c r="F234" s="143">
        <v>42404.660983796297</v>
      </c>
      <c r="G234" s="143">
        <v>42404.675694444442</v>
      </c>
      <c r="H234" s="140">
        <v>1271</v>
      </c>
      <c r="I234" s="140">
        <v>22</v>
      </c>
      <c r="J234" s="140">
        <v>50</v>
      </c>
      <c r="K234" s="140">
        <v>7</v>
      </c>
      <c r="L234" s="13">
        <f t="shared" si="18"/>
        <v>1.4710648145410232E-2</v>
      </c>
      <c r="M234" s="124">
        <f>COUNTIFS($K$1:K234,K234,$C$1:C234,C234,$A$1:A234,A234)</f>
        <v>1</v>
      </c>
      <c r="N234" s="13">
        <f t="shared" si="19"/>
        <v>0.66098379629629633</v>
      </c>
      <c r="O234" s="13">
        <f t="shared" si="20"/>
        <v>0.67569444444444438</v>
      </c>
    </row>
    <row r="235" spans="1:15" x14ac:dyDescent="0.25">
      <c r="A235" s="141">
        <v>42404</v>
      </c>
      <c r="B235" s="140" t="s">
        <v>26</v>
      </c>
      <c r="C235" s="140">
        <v>92065</v>
      </c>
      <c r="D235" s="142">
        <v>0.625</v>
      </c>
      <c r="E235" s="142">
        <v>0.88888888888888884</v>
      </c>
      <c r="F235" s="143">
        <v>42404.676874999997</v>
      </c>
      <c r="G235" s="143">
        <v>42404.693090277775</v>
      </c>
      <c r="H235" s="140">
        <v>1401</v>
      </c>
      <c r="I235" s="140">
        <v>24</v>
      </c>
      <c r="J235" s="140">
        <v>50</v>
      </c>
      <c r="K235" s="140">
        <v>3</v>
      </c>
      <c r="L235" s="13">
        <f t="shared" si="18"/>
        <v>1.6215277777519077E-2</v>
      </c>
      <c r="M235" s="124">
        <f>COUNTIFS($K$1:K235,K235,$C$1:C235,C235,$A$1:A235,A235)</f>
        <v>1</v>
      </c>
      <c r="N235" s="13">
        <f t="shared" si="19"/>
        <v>0.676875</v>
      </c>
      <c r="O235" s="13">
        <f t="shared" si="20"/>
        <v>0.69309027777777776</v>
      </c>
    </row>
    <row r="236" spans="1:15" x14ac:dyDescent="0.25">
      <c r="A236" s="141">
        <v>42404</v>
      </c>
      <c r="B236" s="140" t="s">
        <v>27</v>
      </c>
      <c r="C236" s="140">
        <v>93346</v>
      </c>
      <c r="D236" s="142">
        <v>0.625</v>
      </c>
      <c r="E236" s="142">
        <v>0.88888888888888884</v>
      </c>
      <c r="F236" s="143">
        <v>42404.681493055556</v>
      </c>
      <c r="G236" s="143">
        <v>42404.688171296293</v>
      </c>
      <c r="H236" s="140">
        <v>577</v>
      </c>
      <c r="I236" s="140">
        <v>9</v>
      </c>
      <c r="J236" s="140">
        <v>50</v>
      </c>
      <c r="K236" s="140">
        <v>3</v>
      </c>
      <c r="L236" s="13">
        <f t="shared" si="18"/>
        <v>6.6782407375285402E-3</v>
      </c>
      <c r="M236" s="124">
        <f>COUNTIFS($K$1:K236,K236,$C$1:C236,C236,$A$1:A236,A236)</f>
        <v>1</v>
      </c>
      <c r="N236" s="13">
        <f t="shared" si="19"/>
        <v>0.6814930555555555</v>
      </c>
      <c r="O236" s="13">
        <f t="shared" si="20"/>
        <v>0.68817129629629636</v>
      </c>
    </row>
    <row r="237" spans="1:15" x14ac:dyDescent="0.25">
      <c r="A237" s="141">
        <v>42404</v>
      </c>
      <c r="B237" s="140" t="s">
        <v>103</v>
      </c>
      <c r="C237" s="140">
        <v>95061</v>
      </c>
      <c r="D237" s="142">
        <v>0.3611111111111111</v>
      </c>
      <c r="E237" s="142">
        <v>0.625</v>
      </c>
      <c r="F237" s="143">
        <v>42404.681875000002</v>
      </c>
      <c r="G237" s="143">
        <v>42404.683217592596</v>
      </c>
      <c r="H237" s="140">
        <v>116</v>
      </c>
      <c r="I237" s="140">
        <v>2</v>
      </c>
      <c r="J237" s="140">
        <v>50</v>
      </c>
      <c r="K237" s="140">
        <v>7</v>
      </c>
      <c r="L237" s="13">
        <f t="shared" si="18"/>
        <v>1.3425925935734995E-3</v>
      </c>
      <c r="M237" s="124">
        <f>COUNTIFS($K$1:K237,K237,$C$1:C237,C237,$A$1:A237,A237)</f>
        <v>2</v>
      </c>
      <c r="N237" s="13">
        <f t="shared" si="19"/>
        <v>0.6818749999999999</v>
      </c>
      <c r="O237" s="13">
        <f t="shared" si="20"/>
        <v>0.68321759259259263</v>
      </c>
    </row>
    <row r="238" spans="1:15" x14ac:dyDescent="0.25">
      <c r="A238" s="141">
        <v>42404</v>
      </c>
      <c r="B238" s="140" t="s">
        <v>28</v>
      </c>
      <c r="C238" s="140">
        <v>93528</v>
      </c>
      <c r="D238" s="142">
        <v>0.61805555555555558</v>
      </c>
      <c r="E238" s="142">
        <v>0.88194444444444453</v>
      </c>
      <c r="F238" s="143">
        <v>42404.687638888892</v>
      </c>
      <c r="G238" s="143">
        <v>42404.698148148149</v>
      </c>
      <c r="H238" s="140">
        <v>908</v>
      </c>
      <c r="I238" s="140">
        <v>15</v>
      </c>
      <c r="J238" s="140">
        <v>50</v>
      </c>
      <c r="K238" s="140">
        <v>3</v>
      </c>
      <c r="L238" s="13">
        <f t="shared" si="18"/>
        <v>1.0509259256650694E-2</v>
      </c>
      <c r="M238" s="124">
        <f>COUNTIFS($K$1:K238,K238,$C$1:C238,C238,$A$1:A238,A238)</f>
        <v>1</v>
      </c>
      <c r="N238" s="13">
        <f t="shared" si="19"/>
        <v>0.68763888888888891</v>
      </c>
      <c r="O238" s="13">
        <f t="shared" si="20"/>
        <v>0.69814814814814818</v>
      </c>
    </row>
    <row r="239" spans="1:15" x14ac:dyDescent="0.25">
      <c r="A239" s="141">
        <v>42404</v>
      </c>
      <c r="B239" s="140" t="s">
        <v>107</v>
      </c>
      <c r="C239" s="140">
        <v>92200</v>
      </c>
      <c r="D239" s="142">
        <v>0.625</v>
      </c>
      <c r="E239" s="142">
        <v>0.88888888888888884</v>
      </c>
      <c r="F239" s="143">
        <v>42404.69085648148</v>
      </c>
      <c r="G239" s="143">
        <v>42404.697557870371</v>
      </c>
      <c r="H239" s="140">
        <v>579</v>
      </c>
      <c r="I239" s="140">
        <v>10</v>
      </c>
      <c r="J239" s="140">
        <v>50</v>
      </c>
      <c r="K239" s="140">
        <v>3</v>
      </c>
      <c r="L239" s="13">
        <f t="shared" si="18"/>
        <v>6.701388891087845E-3</v>
      </c>
      <c r="M239" s="124">
        <f>COUNTIFS($K$1:K239,K239,$C$1:C239,C239,$A$1:A239,A239)</f>
        <v>1</v>
      </c>
      <c r="N239" s="13">
        <f t="shared" si="19"/>
        <v>0.69085648148148149</v>
      </c>
      <c r="O239" s="13">
        <f t="shared" si="20"/>
        <v>0.69755787037037031</v>
      </c>
    </row>
    <row r="240" spans="1:15" x14ac:dyDescent="0.25">
      <c r="A240" s="141">
        <v>42404</v>
      </c>
      <c r="B240" s="140" t="s">
        <v>103</v>
      </c>
      <c r="C240" s="140">
        <v>95061</v>
      </c>
      <c r="D240" s="142">
        <v>0.3611111111111111</v>
      </c>
      <c r="E240" s="142">
        <v>0.625</v>
      </c>
      <c r="F240" s="143">
        <v>42404.694594907407</v>
      </c>
      <c r="G240" s="143">
        <v>42404.701944444445</v>
      </c>
      <c r="H240" s="140">
        <v>635</v>
      </c>
      <c r="I240" s="140">
        <v>10</v>
      </c>
      <c r="J240" s="140">
        <v>50</v>
      </c>
      <c r="K240" s="140">
        <v>3</v>
      </c>
      <c r="L240" s="13">
        <f t="shared" si="18"/>
        <v>7.3495370379532687E-3</v>
      </c>
      <c r="M240" s="124">
        <f>COUNTIFS($K$1:K240,K240,$C$1:C240,C240,$A$1:A240,A240)</f>
        <v>1</v>
      </c>
      <c r="N240" s="13">
        <f t="shared" si="19"/>
        <v>0.69459490740740737</v>
      </c>
      <c r="O240" s="13">
        <f t="shared" si="20"/>
        <v>0.70194444444444448</v>
      </c>
    </row>
    <row r="241" spans="1:15" x14ac:dyDescent="0.25">
      <c r="A241" s="141">
        <v>42404</v>
      </c>
      <c r="B241" s="140" t="s">
        <v>26</v>
      </c>
      <c r="C241" s="140">
        <v>92065</v>
      </c>
      <c r="D241" s="142">
        <v>0.625</v>
      </c>
      <c r="E241" s="142">
        <v>0.88888888888888884</v>
      </c>
      <c r="F241" s="143">
        <v>42404.702060185184</v>
      </c>
      <c r="G241" s="143">
        <v>42404.709872685184</v>
      </c>
      <c r="H241" s="140">
        <v>675</v>
      </c>
      <c r="I241" s="140">
        <v>12</v>
      </c>
      <c r="J241" s="140">
        <v>50</v>
      </c>
      <c r="K241" s="140">
        <v>3</v>
      </c>
      <c r="L241" s="13">
        <f t="shared" si="18"/>
        <v>7.8125E-3</v>
      </c>
      <c r="M241" s="124">
        <f>COUNTIFS($K$1:K241,K241,$C$1:C241,C241,$A$1:A241,A241)</f>
        <v>2</v>
      </c>
      <c r="N241" s="13">
        <f t="shared" si="19"/>
        <v>0.7020601851851852</v>
      </c>
      <c r="O241" s="13">
        <f t="shared" si="20"/>
        <v>0.7098726851851852</v>
      </c>
    </row>
    <row r="242" spans="1:15" x14ac:dyDescent="0.25">
      <c r="A242" s="141">
        <v>42404</v>
      </c>
      <c r="B242" s="140" t="s">
        <v>30</v>
      </c>
      <c r="C242" s="140">
        <v>92030</v>
      </c>
      <c r="D242" s="142">
        <v>0.625</v>
      </c>
      <c r="E242" s="142">
        <v>0.88888888888888884</v>
      </c>
      <c r="F242" s="143">
        <v>42404.703634259262</v>
      </c>
      <c r="G242" s="143">
        <v>42404.710960648146</v>
      </c>
      <c r="H242" s="140">
        <v>633</v>
      </c>
      <c r="I242" s="140">
        <v>10</v>
      </c>
      <c r="J242" s="140">
        <v>50</v>
      </c>
      <c r="K242" s="140">
        <v>3</v>
      </c>
      <c r="L242" s="13">
        <f t="shared" si="18"/>
        <v>7.326388884393964E-3</v>
      </c>
      <c r="M242" s="124">
        <f>COUNTIFS($K$1:K242,K242,$C$1:C242,C242,$A$1:A242,A242)</f>
        <v>1</v>
      </c>
      <c r="N242" s="13">
        <f t="shared" si="19"/>
        <v>0.70363425925925915</v>
      </c>
      <c r="O242" s="13">
        <f t="shared" si="20"/>
        <v>0.71096064814814808</v>
      </c>
    </row>
    <row r="243" spans="1:15" x14ac:dyDescent="0.25">
      <c r="A243" s="141">
        <v>42404</v>
      </c>
      <c r="B243" s="140" t="s">
        <v>28</v>
      </c>
      <c r="C243" s="140">
        <v>93528</v>
      </c>
      <c r="D243" s="142">
        <v>0.61805555555555558</v>
      </c>
      <c r="E243" s="142">
        <v>0.88194444444444453</v>
      </c>
      <c r="F243" s="143">
        <v>42404.703657407408</v>
      </c>
      <c r="G243" s="143">
        <v>42404.70722222222</v>
      </c>
      <c r="H243" s="140">
        <v>308</v>
      </c>
      <c r="I243" s="140">
        <v>5</v>
      </c>
      <c r="J243" s="140">
        <v>50</v>
      </c>
      <c r="K243" s="140">
        <v>4</v>
      </c>
      <c r="L243" s="13">
        <f t="shared" si="18"/>
        <v>3.5648148113978095E-3</v>
      </c>
      <c r="M243" s="124">
        <f>COUNTIFS($K$1:K243,K243,$C$1:C243,C243,$A$1:A243,A243)</f>
        <v>1</v>
      </c>
      <c r="N243" s="13">
        <f t="shared" si="19"/>
        <v>0.70365740740740745</v>
      </c>
      <c r="O243" s="13">
        <f t="shared" si="20"/>
        <v>0.7072222222222222</v>
      </c>
    </row>
    <row r="244" spans="1:15" x14ac:dyDescent="0.25">
      <c r="A244" s="141">
        <v>42404</v>
      </c>
      <c r="B244" s="140" t="s">
        <v>25</v>
      </c>
      <c r="C244" s="140">
        <v>95005</v>
      </c>
      <c r="D244" s="142">
        <v>0.58333333333333337</v>
      </c>
      <c r="E244" s="142">
        <v>0.84722222222222221</v>
      </c>
      <c r="F244" s="143">
        <v>42404.709074074075</v>
      </c>
      <c r="G244" s="143">
        <v>42404.724687499998</v>
      </c>
      <c r="H244" s="140">
        <v>1349</v>
      </c>
      <c r="I244" s="140">
        <v>22</v>
      </c>
      <c r="J244" s="140">
        <v>50</v>
      </c>
      <c r="K244" s="140">
        <v>1</v>
      </c>
      <c r="L244" s="13">
        <f t="shared" si="18"/>
        <v>1.5613425923220348E-2</v>
      </c>
      <c r="M244" s="124">
        <f>COUNTIFS($K$1:K244,K244,$C$1:C244,C244,$A$1:A244,A244)</f>
        <v>1</v>
      </c>
      <c r="N244" s="13">
        <f t="shared" si="19"/>
        <v>0.70907407407407408</v>
      </c>
      <c r="O244" s="13">
        <f t="shared" si="20"/>
        <v>0.72468749999999993</v>
      </c>
    </row>
    <row r="245" spans="1:15" x14ac:dyDescent="0.25">
      <c r="A245" s="141">
        <v>42404</v>
      </c>
      <c r="B245" s="140" t="s">
        <v>105</v>
      </c>
      <c r="C245" s="140">
        <v>95049</v>
      </c>
      <c r="D245" s="142">
        <v>0.625</v>
      </c>
      <c r="E245" s="142">
        <v>0.88888888888888884</v>
      </c>
      <c r="F245" s="143">
        <v>42404.723993055559</v>
      </c>
      <c r="G245" s="143">
        <v>42404.737615740742</v>
      </c>
      <c r="H245" s="140">
        <v>1177</v>
      </c>
      <c r="I245" s="140">
        <v>20</v>
      </c>
      <c r="J245" s="140">
        <v>50</v>
      </c>
      <c r="K245" s="140">
        <v>1</v>
      </c>
      <c r="L245" s="13">
        <f t="shared" si="18"/>
        <v>1.3622685182781424E-2</v>
      </c>
      <c r="M245" s="124">
        <f>COUNTIFS($K$1:K245,K245,$C$1:C245,C245,$A$1:A245,A245)</f>
        <v>1</v>
      </c>
      <c r="N245" s="13">
        <f t="shared" si="19"/>
        <v>0.72399305555555549</v>
      </c>
      <c r="O245" s="13">
        <f t="shared" si="20"/>
        <v>0.73761574074074077</v>
      </c>
    </row>
    <row r="246" spans="1:15" x14ac:dyDescent="0.25">
      <c r="A246" s="141">
        <v>42404</v>
      </c>
      <c r="B246" s="140" t="s">
        <v>29</v>
      </c>
      <c r="C246" s="140">
        <v>92031</v>
      </c>
      <c r="D246" s="142">
        <v>0.58333333333333337</v>
      </c>
      <c r="E246" s="142">
        <v>0.84722222222222221</v>
      </c>
      <c r="F246" s="143">
        <v>42404.738113425927</v>
      </c>
      <c r="G246" s="143">
        <v>42404.750856481478</v>
      </c>
      <c r="H246" s="140">
        <v>1101</v>
      </c>
      <c r="I246" s="140">
        <v>19</v>
      </c>
      <c r="J246" s="140">
        <v>50</v>
      </c>
      <c r="K246" s="140">
        <v>1</v>
      </c>
      <c r="L246" s="13">
        <f t="shared" si="18"/>
        <v>1.2743055551254656E-2</v>
      </c>
      <c r="M246" s="124">
        <f>COUNTIFS($K$1:K246,K246,$C$1:C246,C246,$A$1:A246,A246)</f>
        <v>1</v>
      </c>
      <c r="N246" s="13">
        <f t="shared" si="19"/>
        <v>0.73811342592592588</v>
      </c>
      <c r="O246" s="13">
        <f t="shared" si="20"/>
        <v>0.75085648148148154</v>
      </c>
    </row>
    <row r="247" spans="1:15" x14ac:dyDescent="0.25">
      <c r="A247" s="141">
        <v>42404</v>
      </c>
      <c r="B247" s="140" t="s">
        <v>27</v>
      </c>
      <c r="C247" s="140">
        <v>93346</v>
      </c>
      <c r="D247" s="142">
        <v>0.625</v>
      </c>
      <c r="E247" s="142">
        <v>0.88888888888888884</v>
      </c>
      <c r="F247" s="143">
        <v>42404.750578703701</v>
      </c>
      <c r="G247" s="143">
        <v>42404.764780092592</v>
      </c>
      <c r="H247" s="140">
        <v>1227</v>
      </c>
      <c r="I247" s="140">
        <v>21</v>
      </c>
      <c r="J247" s="140">
        <v>50</v>
      </c>
      <c r="K247" s="140">
        <v>1</v>
      </c>
      <c r="L247" s="13">
        <f t="shared" si="18"/>
        <v>1.4201388890796807E-2</v>
      </c>
      <c r="M247" s="124">
        <f>COUNTIFS($K$1:K247,K247,$C$1:C247,C247,$A$1:A247,A247)</f>
        <v>1</v>
      </c>
      <c r="N247" s="13">
        <f t="shared" si="19"/>
        <v>0.75057870370370372</v>
      </c>
      <c r="O247" s="13">
        <f t="shared" si="20"/>
        <v>0.76478009259259261</v>
      </c>
    </row>
    <row r="248" spans="1:15" x14ac:dyDescent="0.25">
      <c r="A248" s="141">
        <v>42404</v>
      </c>
      <c r="B248" s="140" t="s">
        <v>26</v>
      </c>
      <c r="C248" s="140">
        <v>92065</v>
      </c>
      <c r="D248" s="142">
        <v>0.625</v>
      </c>
      <c r="E248" s="142">
        <v>0.88888888888888884</v>
      </c>
      <c r="F248" s="143">
        <v>42404.764062499999</v>
      </c>
      <c r="G248" s="143">
        <v>42404.778194444443</v>
      </c>
      <c r="H248" s="140">
        <v>1221</v>
      </c>
      <c r="I248" s="140">
        <v>20</v>
      </c>
      <c r="J248" s="140">
        <v>50</v>
      </c>
      <c r="K248" s="140">
        <v>1</v>
      </c>
      <c r="L248" s="13">
        <f t="shared" si="18"/>
        <v>1.4131944444670808E-2</v>
      </c>
      <c r="M248" s="124">
        <f>COUNTIFS($K$1:K248,K248,$C$1:C248,C248,$A$1:A248,A248)</f>
        <v>1</v>
      </c>
      <c r="N248" s="13">
        <f t="shared" si="19"/>
        <v>0.76406249999999998</v>
      </c>
      <c r="O248" s="13">
        <f t="shared" si="20"/>
        <v>0.77819444444444441</v>
      </c>
    </row>
    <row r="249" spans="1:15" x14ac:dyDescent="0.25">
      <c r="A249" s="141">
        <v>42404</v>
      </c>
      <c r="B249" s="140" t="s">
        <v>107</v>
      </c>
      <c r="C249" s="140">
        <v>92200</v>
      </c>
      <c r="D249" s="142">
        <v>0.625</v>
      </c>
      <c r="E249" s="142">
        <v>0.88888888888888884</v>
      </c>
      <c r="F249" s="143">
        <v>42404.76421296296</v>
      </c>
      <c r="G249" s="143">
        <v>42404.778263888889</v>
      </c>
      <c r="H249" s="140">
        <v>1214</v>
      </c>
      <c r="I249" s="140">
        <v>20</v>
      </c>
      <c r="J249" s="140">
        <v>50</v>
      </c>
      <c r="K249" s="140">
        <v>1</v>
      </c>
      <c r="L249" s="13">
        <f t="shared" si="18"/>
        <v>1.4050925929041114E-2</v>
      </c>
      <c r="M249" s="124">
        <f>COUNTIFS($K$1:K249,K249,$C$1:C249,C249,$A$1:A249,A249)</f>
        <v>1</v>
      </c>
      <c r="N249" s="13">
        <f t="shared" si="19"/>
        <v>0.76421296296296293</v>
      </c>
      <c r="O249" s="13">
        <f t="shared" si="20"/>
        <v>0.77826388888888898</v>
      </c>
    </row>
    <row r="250" spans="1:15" x14ac:dyDescent="0.25">
      <c r="A250" s="141">
        <v>42404</v>
      </c>
      <c r="B250" s="140" t="s">
        <v>28</v>
      </c>
      <c r="C250" s="140">
        <v>93528</v>
      </c>
      <c r="D250" s="142">
        <v>0.61805555555555558</v>
      </c>
      <c r="E250" s="142">
        <v>0.88194444444444453</v>
      </c>
      <c r="F250" s="143">
        <v>42404.778495370374</v>
      </c>
      <c r="G250" s="143">
        <v>42404.792372685188</v>
      </c>
      <c r="H250" s="140">
        <v>1199</v>
      </c>
      <c r="I250" s="140">
        <v>20</v>
      </c>
      <c r="J250" s="140">
        <v>50</v>
      </c>
      <c r="K250" s="140">
        <v>1</v>
      </c>
      <c r="L250" s="13">
        <f t="shared" si="18"/>
        <v>1.3877314813726116E-2</v>
      </c>
      <c r="M250" s="124">
        <f>COUNTIFS($K$1:K250,K250,$C$1:C250,C250,$A$1:A250,A250)</f>
        <v>1</v>
      </c>
      <c r="N250" s="13">
        <f t="shared" si="19"/>
        <v>0.77849537037037031</v>
      </c>
      <c r="O250" s="13">
        <f t="shared" si="20"/>
        <v>0.79237268518518522</v>
      </c>
    </row>
    <row r="251" spans="1:15" x14ac:dyDescent="0.25">
      <c r="A251" s="141">
        <v>42404</v>
      </c>
      <c r="B251" s="140" t="s">
        <v>103</v>
      </c>
      <c r="C251" s="140">
        <v>95061</v>
      </c>
      <c r="D251" s="142">
        <v>0.3611111111111111</v>
      </c>
      <c r="E251" s="142">
        <v>0.625</v>
      </c>
      <c r="F251" s="143">
        <v>42404.786192129628</v>
      </c>
      <c r="G251" s="143">
        <v>42404.789502314816</v>
      </c>
      <c r="H251" s="140">
        <v>286</v>
      </c>
      <c r="I251" s="140">
        <v>4</v>
      </c>
      <c r="J251" s="140">
        <v>50</v>
      </c>
      <c r="K251" s="140">
        <v>7</v>
      </c>
      <c r="L251" s="13">
        <f t="shared" ref="L251:L264" si="21">G251-F251</f>
        <v>3.3101851877290756E-3</v>
      </c>
      <c r="M251" s="124">
        <f>COUNTIFS($K$1:K251,K251,$C$1:C251,C251,$A$1:A251,A251)</f>
        <v>3</v>
      </c>
      <c r="N251" s="13">
        <f t="shared" ref="N251:N264" si="22">TIME(HOUR(F251),MINUTE(F251),SECOND(F251))</f>
        <v>0.78619212962962959</v>
      </c>
      <c r="O251" s="13">
        <f t="shared" ref="O251:O264" si="23">TIME(HOUR(G251),MINUTE(G251),SECOND(G251))</f>
        <v>0.78950231481481481</v>
      </c>
    </row>
    <row r="252" spans="1:15" x14ac:dyDescent="0.25">
      <c r="A252" s="141">
        <v>42404</v>
      </c>
      <c r="B252" s="140" t="s">
        <v>106</v>
      </c>
      <c r="C252" s="140">
        <v>92217</v>
      </c>
      <c r="D252" s="142">
        <v>0.625</v>
      </c>
      <c r="E252" s="142">
        <v>0.88888888888888884</v>
      </c>
      <c r="F252" s="143">
        <v>42404.792337962965</v>
      </c>
      <c r="G252" s="143">
        <v>42404.805960648147</v>
      </c>
      <c r="H252" s="140">
        <v>1177</v>
      </c>
      <c r="I252" s="140">
        <v>20</v>
      </c>
      <c r="J252" s="140">
        <v>50</v>
      </c>
      <c r="K252" s="140">
        <v>1</v>
      </c>
      <c r="L252" s="13">
        <f t="shared" si="21"/>
        <v>1.3622685182781424E-2</v>
      </c>
      <c r="M252" s="124">
        <f>COUNTIFS($K$1:K252,K252,$C$1:C252,C252,$A$1:A252,A252)</f>
        <v>1</v>
      </c>
      <c r="N252" s="13">
        <f t="shared" si="22"/>
        <v>0.79233796296296299</v>
      </c>
      <c r="O252" s="13">
        <f t="shared" si="23"/>
        <v>0.80596064814814816</v>
      </c>
    </row>
    <row r="253" spans="1:15" x14ac:dyDescent="0.25">
      <c r="A253" s="141">
        <v>42404</v>
      </c>
      <c r="B253" s="140" t="s">
        <v>25</v>
      </c>
      <c r="C253" s="140">
        <v>95005</v>
      </c>
      <c r="D253" s="142">
        <v>0.58333333333333337</v>
      </c>
      <c r="E253" s="142">
        <v>0.84722222222222221</v>
      </c>
      <c r="F253" s="143">
        <v>42404.795497685183</v>
      </c>
      <c r="G253" s="143">
        <v>42404.80232638889</v>
      </c>
      <c r="H253" s="140">
        <v>590</v>
      </c>
      <c r="I253" s="140">
        <v>10</v>
      </c>
      <c r="J253" s="140">
        <v>50</v>
      </c>
      <c r="K253" s="140">
        <v>3</v>
      </c>
      <c r="L253" s="13">
        <f t="shared" si="21"/>
        <v>6.8287037065601908E-3</v>
      </c>
      <c r="M253" s="124">
        <f>COUNTIFS($K$1:K253,K253,$C$1:C253,C253,$A$1:A253,A253)</f>
        <v>2</v>
      </c>
      <c r="N253" s="13">
        <f t="shared" si="22"/>
        <v>0.79549768518518515</v>
      </c>
      <c r="O253" s="13">
        <f t="shared" si="23"/>
        <v>0.80232638888888885</v>
      </c>
    </row>
    <row r="254" spans="1:15" x14ac:dyDescent="0.25">
      <c r="A254" s="141">
        <v>42404</v>
      </c>
      <c r="B254" s="140" t="s">
        <v>26</v>
      </c>
      <c r="C254" s="140">
        <v>92065</v>
      </c>
      <c r="D254" s="142">
        <v>0.625</v>
      </c>
      <c r="E254" s="142">
        <v>0.88888888888888884</v>
      </c>
      <c r="F254" s="143">
        <v>42404.795706018522</v>
      </c>
      <c r="G254" s="143">
        <v>42404.81962962963</v>
      </c>
      <c r="H254" s="140">
        <v>2067</v>
      </c>
      <c r="I254" s="140">
        <v>35</v>
      </c>
      <c r="J254" s="140">
        <v>50</v>
      </c>
      <c r="K254" s="140">
        <v>7</v>
      </c>
      <c r="L254" s="13">
        <f t="shared" si="21"/>
        <v>2.3923611108330078E-2</v>
      </c>
      <c r="M254" s="124">
        <f>COUNTIFS($K$1:K254,K254,$C$1:C254,C254,$A$1:A254,A254)</f>
        <v>2</v>
      </c>
      <c r="N254" s="13">
        <f t="shared" si="22"/>
        <v>0.79570601851851841</v>
      </c>
      <c r="O254" s="13">
        <f t="shared" si="23"/>
        <v>0.8196296296296296</v>
      </c>
    </row>
    <row r="255" spans="1:15" x14ac:dyDescent="0.25">
      <c r="A255" s="141">
        <v>42404</v>
      </c>
      <c r="B255" s="140" t="s">
        <v>28</v>
      </c>
      <c r="C255" s="140">
        <v>93528</v>
      </c>
      <c r="D255" s="142">
        <v>0.61805555555555558</v>
      </c>
      <c r="E255" s="142">
        <v>0.88194444444444453</v>
      </c>
      <c r="F255" s="143">
        <v>42404.798449074071</v>
      </c>
      <c r="G255" s="143">
        <v>42404.799328703702</v>
      </c>
      <c r="H255" s="140">
        <v>76</v>
      </c>
      <c r="I255" s="140">
        <v>2</v>
      </c>
      <c r="J255" s="140">
        <v>50</v>
      </c>
      <c r="K255" s="140">
        <v>7</v>
      </c>
      <c r="L255" s="13">
        <f t="shared" si="21"/>
        <v>8.7962963152676821E-4</v>
      </c>
      <c r="M255" s="124">
        <f>COUNTIFS($K$1:K255,K255,$C$1:C255,C255,$A$1:A255,A255)</f>
        <v>2</v>
      </c>
      <c r="N255" s="13">
        <f t="shared" si="22"/>
        <v>0.79844907407407406</v>
      </c>
      <c r="O255" s="13">
        <f t="shared" si="23"/>
        <v>0.79932870370370368</v>
      </c>
    </row>
    <row r="256" spans="1:15" x14ac:dyDescent="0.25">
      <c r="A256" s="141">
        <v>42404</v>
      </c>
      <c r="B256" s="140" t="s">
        <v>105</v>
      </c>
      <c r="C256" s="140">
        <v>95049</v>
      </c>
      <c r="D256" s="142">
        <v>0.625</v>
      </c>
      <c r="E256" s="142">
        <v>0.88888888888888884</v>
      </c>
      <c r="F256" s="143">
        <v>42404.798692129632</v>
      </c>
      <c r="G256" s="143">
        <v>42404.818090277775</v>
      </c>
      <c r="H256" s="140">
        <v>1676</v>
      </c>
      <c r="I256" s="140">
        <v>28</v>
      </c>
      <c r="J256" s="140">
        <v>50</v>
      </c>
      <c r="K256" s="140">
        <v>3</v>
      </c>
      <c r="L256" s="13">
        <f t="shared" si="21"/>
        <v>1.9398148142499849E-2</v>
      </c>
      <c r="M256" s="124">
        <f>COUNTIFS($K$1:K256,K256,$C$1:C256,C256,$A$1:A256,A256)</f>
        <v>2</v>
      </c>
      <c r="N256" s="13">
        <f t="shared" si="22"/>
        <v>0.79869212962962965</v>
      </c>
      <c r="O256" s="13">
        <f t="shared" si="23"/>
        <v>0.81809027777777776</v>
      </c>
    </row>
    <row r="257" spans="1:15" x14ac:dyDescent="0.25">
      <c r="A257" s="141">
        <v>42404</v>
      </c>
      <c r="B257" s="140" t="s">
        <v>30</v>
      </c>
      <c r="C257" s="140">
        <v>92030</v>
      </c>
      <c r="D257" s="142">
        <v>0.625</v>
      </c>
      <c r="E257" s="142">
        <v>0.88888888888888884</v>
      </c>
      <c r="F257" s="143">
        <v>42404.799942129626</v>
      </c>
      <c r="G257" s="143">
        <v>42404.813425925924</v>
      </c>
      <c r="H257" s="140">
        <v>1165</v>
      </c>
      <c r="I257" s="140">
        <v>20</v>
      </c>
      <c r="J257" s="140">
        <v>50</v>
      </c>
      <c r="K257" s="140">
        <v>1</v>
      </c>
      <c r="L257" s="13">
        <f t="shared" si="21"/>
        <v>1.3483796297805384E-2</v>
      </c>
      <c r="M257" s="124">
        <f>COUNTIFS($K$1:K257,K257,$C$1:C257,C257,$A$1:A257,A257)</f>
        <v>1</v>
      </c>
      <c r="N257" s="13">
        <f t="shared" si="22"/>
        <v>0.79994212962962974</v>
      </c>
      <c r="O257" s="13">
        <f t="shared" si="23"/>
        <v>0.81342592592592589</v>
      </c>
    </row>
    <row r="258" spans="1:15" x14ac:dyDescent="0.25">
      <c r="A258" s="141">
        <v>42404</v>
      </c>
      <c r="B258" s="140" t="s">
        <v>29</v>
      </c>
      <c r="C258" s="140">
        <v>92031</v>
      </c>
      <c r="D258" s="142">
        <v>0.58333333333333337</v>
      </c>
      <c r="E258" s="142">
        <v>0.84722222222222221</v>
      </c>
      <c r="F258" s="143">
        <v>42404.805659722224</v>
      </c>
      <c r="G258" s="143">
        <v>42404.812662037039</v>
      </c>
      <c r="H258" s="140">
        <v>605</v>
      </c>
      <c r="I258" s="140">
        <v>10</v>
      </c>
      <c r="J258" s="140">
        <v>50</v>
      </c>
      <c r="K258" s="140">
        <v>3</v>
      </c>
      <c r="L258" s="13">
        <f t="shared" si="21"/>
        <v>7.0023148145992309E-3</v>
      </c>
      <c r="M258" s="124">
        <f>COUNTIFS($K$1:K258,K258,$C$1:C258,C258,$A$1:A258,A258)</f>
        <v>2</v>
      </c>
      <c r="N258" s="13">
        <f t="shared" si="22"/>
        <v>0.80565972222222226</v>
      </c>
      <c r="O258" s="13">
        <f t="shared" si="23"/>
        <v>0.81266203703703699</v>
      </c>
    </row>
    <row r="259" spans="1:15" x14ac:dyDescent="0.25">
      <c r="A259" s="141">
        <v>42404</v>
      </c>
      <c r="B259" s="140" t="s">
        <v>27</v>
      </c>
      <c r="C259" s="140">
        <v>93346</v>
      </c>
      <c r="D259" s="142">
        <v>0.625</v>
      </c>
      <c r="E259" s="142">
        <v>0.88888888888888884</v>
      </c>
      <c r="F259" s="143">
        <v>42404.812951388885</v>
      </c>
      <c r="G259" s="143">
        <v>42404.820532407408</v>
      </c>
      <c r="H259" s="140">
        <v>655</v>
      </c>
      <c r="I259" s="140">
        <v>11</v>
      </c>
      <c r="J259" s="140">
        <v>50</v>
      </c>
      <c r="K259" s="140">
        <v>3</v>
      </c>
      <c r="L259" s="13">
        <f t="shared" si="21"/>
        <v>7.5810185226146132E-3</v>
      </c>
      <c r="M259" s="124">
        <f>COUNTIFS($K$1:K259,K259,$C$1:C259,C259,$A$1:A259,A259)</f>
        <v>2</v>
      </c>
      <c r="N259" s="13">
        <f t="shared" si="22"/>
        <v>0.81295138888888896</v>
      </c>
      <c r="O259" s="13">
        <f t="shared" si="23"/>
        <v>0.8205324074074074</v>
      </c>
    </row>
    <row r="260" spans="1:15" x14ac:dyDescent="0.25">
      <c r="A260" s="141">
        <v>42404</v>
      </c>
      <c r="B260" s="140" t="s">
        <v>107</v>
      </c>
      <c r="C260" s="140">
        <v>92200</v>
      </c>
      <c r="D260" s="142">
        <v>0.625</v>
      </c>
      <c r="E260" s="142">
        <v>0.88888888888888884</v>
      </c>
      <c r="F260" s="143">
        <v>42404.813564814816</v>
      </c>
      <c r="G260" s="143">
        <v>42404.820196759261</v>
      </c>
      <c r="H260" s="140">
        <v>573</v>
      </c>
      <c r="I260" s="140">
        <v>10</v>
      </c>
      <c r="J260" s="140">
        <v>50</v>
      </c>
      <c r="K260" s="140">
        <v>3</v>
      </c>
      <c r="L260" s="13">
        <f t="shared" si="21"/>
        <v>6.6319444449618459E-3</v>
      </c>
      <c r="M260" s="124">
        <f>COUNTIFS($K$1:K260,K260,$C$1:C260,C260,$A$1:A260,A260)</f>
        <v>2</v>
      </c>
      <c r="N260" s="13">
        <f t="shared" si="22"/>
        <v>0.8135648148148148</v>
      </c>
      <c r="O260" s="13">
        <f t="shared" si="23"/>
        <v>0.82019675925925928</v>
      </c>
    </row>
    <row r="261" spans="1:15" x14ac:dyDescent="0.25">
      <c r="A261" s="141">
        <v>42404</v>
      </c>
      <c r="B261" s="140" t="s">
        <v>26</v>
      </c>
      <c r="C261" s="140">
        <v>92065</v>
      </c>
      <c r="D261" s="142">
        <v>0.625</v>
      </c>
      <c r="E261" s="142">
        <v>0.88888888888888884</v>
      </c>
      <c r="F261" s="143">
        <v>42404.81962962963</v>
      </c>
      <c r="G261" s="143">
        <v>42404.826354166667</v>
      </c>
      <c r="H261" s="140">
        <v>581</v>
      </c>
      <c r="I261" s="140">
        <v>9</v>
      </c>
      <c r="J261" s="140">
        <v>50</v>
      </c>
      <c r="K261" s="140">
        <v>3</v>
      </c>
      <c r="L261" s="13">
        <f t="shared" si="21"/>
        <v>6.7245370373711921E-3</v>
      </c>
      <c r="M261" s="124">
        <f>COUNTIFS($K$1:K261,K261,$C$1:C261,C261,$A$1:A261,A261)</f>
        <v>3</v>
      </c>
      <c r="N261" s="13">
        <f t="shared" si="22"/>
        <v>0.8196296296296296</v>
      </c>
      <c r="O261" s="13">
        <f t="shared" si="23"/>
        <v>0.82635416666666661</v>
      </c>
    </row>
    <row r="262" spans="1:15" x14ac:dyDescent="0.25">
      <c r="A262" s="141">
        <v>42404</v>
      </c>
      <c r="B262" s="140" t="s">
        <v>28</v>
      </c>
      <c r="C262" s="140">
        <v>93528</v>
      </c>
      <c r="D262" s="142">
        <v>0.61805555555555558</v>
      </c>
      <c r="E262" s="142">
        <v>0.88194444444444453</v>
      </c>
      <c r="F262" s="143">
        <v>42404.827743055554</v>
      </c>
      <c r="G262" s="143">
        <v>42404.834861111114</v>
      </c>
      <c r="H262" s="140">
        <v>615</v>
      </c>
      <c r="I262" s="140">
        <v>11</v>
      </c>
      <c r="J262" s="140">
        <v>50</v>
      </c>
      <c r="K262" s="140">
        <v>3</v>
      </c>
      <c r="L262" s="13">
        <f t="shared" si="21"/>
        <v>7.1180555605678819E-3</v>
      </c>
      <c r="M262" s="124">
        <f>COUNTIFS($K$1:K262,K262,$C$1:C262,C262,$A$1:A262,A262)</f>
        <v>2</v>
      </c>
      <c r="N262" s="13">
        <f t="shared" si="22"/>
        <v>0.82774305555555561</v>
      </c>
      <c r="O262" s="13">
        <f t="shared" si="23"/>
        <v>0.83486111111111105</v>
      </c>
    </row>
    <row r="263" spans="1:15" x14ac:dyDescent="0.25">
      <c r="A263" s="141">
        <v>42404</v>
      </c>
      <c r="B263" s="140" t="s">
        <v>106</v>
      </c>
      <c r="C263" s="140">
        <v>92217</v>
      </c>
      <c r="D263" s="142">
        <v>0.625</v>
      </c>
      <c r="E263" s="142">
        <v>0.88888888888888884</v>
      </c>
      <c r="F263" s="143">
        <v>42404.833287037036</v>
      </c>
      <c r="G263" s="143">
        <v>42404.840486111112</v>
      </c>
      <c r="H263" s="140">
        <v>622</v>
      </c>
      <c r="I263" s="140">
        <v>11</v>
      </c>
      <c r="J263" s="140">
        <v>50</v>
      </c>
      <c r="K263" s="140">
        <v>3</v>
      </c>
      <c r="L263" s="13">
        <f t="shared" si="21"/>
        <v>7.1990740761975758E-3</v>
      </c>
      <c r="M263" s="124">
        <f>COUNTIFS($K$1:K263,K263,$C$1:C263,C263,$A$1:A263,A263)</f>
        <v>1</v>
      </c>
      <c r="N263" s="13">
        <f t="shared" si="22"/>
        <v>0.83328703703703699</v>
      </c>
      <c r="O263" s="13">
        <f t="shared" si="23"/>
        <v>0.84048611111111116</v>
      </c>
    </row>
    <row r="264" spans="1:15" x14ac:dyDescent="0.25">
      <c r="A264" s="141">
        <v>42404</v>
      </c>
      <c r="B264" s="140" t="s">
        <v>30</v>
      </c>
      <c r="C264" s="140">
        <v>92030</v>
      </c>
      <c r="D264" s="142">
        <v>0.625</v>
      </c>
      <c r="E264" s="142">
        <v>0.88888888888888884</v>
      </c>
      <c r="F264" s="143">
        <v>42404.840243055558</v>
      </c>
      <c r="G264" s="143">
        <v>42404.847268518519</v>
      </c>
      <c r="H264" s="140">
        <v>607</v>
      </c>
      <c r="I264" s="140">
        <v>11</v>
      </c>
      <c r="J264" s="140">
        <v>50</v>
      </c>
      <c r="K264" s="140">
        <v>3</v>
      </c>
      <c r="L264" s="13">
        <f t="shared" si="21"/>
        <v>7.025462960882578E-3</v>
      </c>
      <c r="M264" s="124">
        <f>COUNTIFS($K$1:K264,K264,$C$1:C264,C264,$A$1:A264,A264)</f>
        <v>2</v>
      </c>
      <c r="N264" s="13">
        <f t="shared" si="22"/>
        <v>0.84024305555555545</v>
      </c>
      <c r="O264" s="13">
        <f t="shared" si="23"/>
        <v>0.84726851851851848</v>
      </c>
    </row>
    <row r="265" spans="1:15" x14ac:dyDescent="0.25">
      <c r="A265" s="146">
        <v>42405</v>
      </c>
      <c r="B265" s="145" t="s">
        <v>23</v>
      </c>
      <c r="C265" s="145">
        <v>92044</v>
      </c>
      <c r="D265" s="147">
        <v>0.33333333333333331</v>
      </c>
      <c r="E265" s="147">
        <v>0.59722222222222221</v>
      </c>
      <c r="F265" s="148">
        <v>42405.390173611115</v>
      </c>
      <c r="G265" s="148">
        <v>42405.396898148145</v>
      </c>
      <c r="H265" s="145">
        <v>581</v>
      </c>
      <c r="I265" s="145">
        <v>10</v>
      </c>
      <c r="J265" s="145">
        <v>50</v>
      </c>
      <c r="K265" s="145">
        <v>3</v>
      </c>
      <c r="L265" s="13">
        <f t="shared" ref="L265:L325" si="24">G265-F265</f>
        <v>6.7245370300952345E-3</v>
      </c>
      <c r="M265" s="134">
        <f>COUNTIFS($K$1:K265,K265,$C$1:C265,C265,$A$1:A265,A265)</f>
        <v>1</v>
      </c>
      <c r="N265" s="13">
        <f t="shared" ref="N265:N325" si="25">TIME(HOUR(F265),MINUTE(F265),SECOND(F265))</f>
        <v>0.3901736111111111</v>
      </c>
      <c r="O265" s="13">
        <f t="shared" ref="O265:O325" si="26">TIME(HOUR(G265),MINUTE(G265),SECOND(G265))</f>
        <v>0.39689814814814817</v>
      </c>
    </row>
    <row r="266" spans="1:15" x14ac:dyDescent="0.25">
      <c r="A266" s="146">
        <v>42405</v>
      </c>
      <c r="B266" s="145" t="s">
        <v>20</v>
      </c>
      <c r="C266" s="145">
        <v>92055</v>
      </c>
      <c r="D266" s="147">
        <v>0.36805555555555558</v>
      </c>
      <c r="E266" s="147">
        <v>0.63194444444444442</v>
      </c>
      <c r="F266" s="148">
        <v>42405.396157407406</v>
      </c>
      <c r="G266" s="148">
        <v>42405.403043981481</v>
      </c>
      <c r="H266" s="145">
        <v>595</v>
      </c>
      <c r="I266" s="145">
        <v>10</v>
      </c>
      <c r="J266" s="145">
        <v>50</v>
      </c>
      <c r="K266" s="145">
        <v>3</v>
      </c>
      <c r="L266" s="13">
        <f t="shared" si="24"/>
        <v>6.8865740759065375E-3</v>
      </c>
      <c r="M266" s="134">
        <f>COUNTIFS($K$1:K266,K266,$C$1:C266,C266,$A$1:A266,A266)</f>
        <v>1</v>
      </c>
      <c r="N266" s="13">
        <f t="shared" si="25"/>
        <v>0.3961574074074074</v>
      </c>
      <c r="O266" s="13">
        <f t="shared" si="26"/>
        <v>0.40304398148148146</v>
      </c>
    </row>
    <row r="267" spans="1:15" x14ac:dyDescent="0.25">
      <c r="A267" s="146">
        <v>42405</v>
      </c>
      <c r="B267" s="145" t="s">
        <v>21</v>
      </c>
      <c r="C267" s="145">
        <v>92125</v>
      </c>
      <c r="D267" s="147">
        <v>0.36805555555555558</v>
      </c>
      <c r="E267" s="147">
        <v>0.63194444444444442</v>
      </c>
      <c r="F267" s="148">
        <v>42405.409745370373</v>
      </c>
      <c r="G267" s="148">
        <v>42405.416898148149</v>
      </c>
      <c r="H267" s="145">
        <v>618</v>
      </c>
      <c r="I267" s="145">
        <v>10</v>
      </c>
      <c r="J267" s="145">
        <v>50</v>
      </c>
      <c r="K267" s="145">
        <v>3</v>
      </c>
      <c r="L267" s="13">
        <f t="shared" si="24"/>
        <v>7.1527777763549238E-3</v>
      </c>
      <c r="M267" s="134">
        <f>COUNTIFS($K$1:K267,K267,$C$1:C267,C267,$A$1:A267,A267)</f>
        <v>1</v>
      </c>
      <c r="N267" s="13">
        <f t="shared" si="25"/>
        <v>0.4097453703703704</v>
      </c>
      <c r="O267" s="13">
        <f t="shared" si="26"/>
        <v>0.41689814814814818</v>
      </c>
    </row>
    <row r="268" spans="1:15" x14ac:dyDescent="0.25">
      <c r="A268" s="146">
        <v>42405</v>
      </c>
      <c r="B268" s="145" t="s">
        <v>115</v>
      </c>
      <c r="C268" s="145">
        <v>92136</v>
      </c>
      <c r="D268" s="147">
        <v>0.3611111111111111</v>
      </c>
      <c r="E268" s="147">
        <v>0.625</v>
      </c>
      <c r="F268" s="148">
        <v>42405.416689814818</v>
      </c>
      <c r="G268" s="148">
        <v>42405.425497685188</v>
      </c>
      <c r="H268" s="145">
        <v>761</v>
      </c>
      <c r="I268" s="145">
        <v>12</v>
      </c>
      <c r="J268" s="145">
        <v>50</v>
      </c>
      <c r="K268" s="145">
        <v>3</v>
      </c>
      <c r="L268" s="13">
        <f t="shared" si="24"/>
        <v>8.8078703702194616E-3</v>
      </c>
      <c r="M268" s="134">
        <f>COUNTIFS($K$1:K268,K268,$C$1:C268,C268,$A$1:A268,A268)</f>
        <v>1</v>
      </c>
      <c r="N268" s="13">
        <f t="shared" si="25"/>
        <v>0.41668981481481482</v>
      </c>
      <c r="O268" s="13">
        <f t="shared" si="26"/>
        <v>0.42549768518518521</v>
      </c>
    </row>
    <row r="269" spans="1:15" x14ac:dyDescent="0.25">
      <c r="A269" s="146">
        <v>42405</v>
      </c>
      <c r="B269" s="145" t="s">
        <v>20</v>
      </c>
      <c r="C269" s="145">
        <v>92055</v>
      </c>
      <c r="D269" s="147">
        <v>0.36805555555555558</v>
      </c>
      <c r="E269" s="147">
        <v>0.63194444444444442</v>
      </c>
      <c r="F269" s="148">
        <v>42405.417280092595</v>
      </c>
      <c r="G269" s="148">
        <v>42405.460393518515</v>
      </c>
      <c r="H269" s="145">
        <v>3725</v>
      </c>
      <c r="I269" s="145">
        <v>62</v>
      </c>
      <c r="J269" s="145">
        <v>50</v>
      </c>
      <c r="K269" s="145">
        <v>7</v>
      </c>
      <c r="L269" s="13">
        <f t="shared" si="24"/>
        <v>4.3113425919727888E-2</v>
      </c>
      <c r="M269" s="134">
        <f>COUNTIFS($K$1:K269,K269,$C$1:C269,C269,$A$1:A269,A269)</f>
        <v>1</v>
      </c>
      <c r="N269" s="13">
        <f t="shared" si="25"/>
        <v>0.41728009259259258</v>
      </c>
      <c r="O269" s="13">
        <f t="shared" si="26"/>
        <v>0.46039351851851856</v>
      </c>
    </row>
    <row r="270" spans="1:15" x14ac:dyDescent="0.25">
      <c r="A270" s="146">
        <v>42405</v>
      </c>
      <c r="B270" s="145" t="s">
        <v>23</v>
      </c>
      <c r="C270" s="145">
        <v>92044</v>
      </c>
      <c r="D270" s="147">
        <v>0.33333333333333331</v>
      </c>
      <c r="E270" s="147">
        <v>0.59722222222222221</v>
      </c>
      <c r="F270" s="148">
        <v>42405.417604166665</v>
      </c>
      <c r="G270" s="148">
        <v>42405.459039351852</v>
      </c>
      <c r="H270" s="145">
        <v>3580</v>
      </c>
      <c r="I270" s="145">
        <v>60</v>
      </c>
      <c r="J270" s="145">
        <v>50</v>
      </c>
      <c r="K270" s="145">
        <v>6</v>
      </c>
      <c r="L270" s="13">
        <f t="shared" si="24"/>
        <v>4.1435185186855961E-2</v>
      </c>
      <c r="M270" s="134">
        <f>COUNTIFS($K$1:K270,K270,$C$1:C270,C270,$A$1:A270,A270)</f>
        <v>1</v>
      </c>
      <c r="N270" s="13">
        <f t="shared" si="25"/>
        <v>0.41760416666666672</v>
      </c>
      <c r="O270" s="13">
        <f t="shared" si="26"/>
        <v>0.45903935185185185</v>
      </c>
    </row>
    <row r="271" spans="1:15" x14ac:dyDescent="0.25">
      <c r="A271" s="146">
        <v>42405</v>
      </c>
      <c r="B271" s="145" t="s">
        <v>98</v>
      </c>
      <c r="C271" s="145">
        <v>92137</v>
      </c>
      <c r="D271" s="147">
        <v>0.3611111111111111</v>
      </c>
      <c r="E271" s="147">
        <v>0.625</v>
      </c>
      <c r="F271" s="148">
        <v>42405.422164351854</v>
      </c>
      <c r="G271" s="148">
        <v>42405.429837962962</v>
      </c>
      <c r="H271" s="145">
        <v>663</v>
      </c>
      <c r="I271" s="145">
        <v>11</v>
      </c>
      <c r="J271" s="145">
        <v>50</v>
      </c>
      <c r="K271" s="145">
        <v>7</v>
      </c>
      <c r="L271" s="13">
        <f t="shared" si="24"/>
        <v>7.6736111077480018E-3</v>
      </c>
      <c r="M271" s="134">
        <f>COUNTIFS($K$1:K271,K271,$C$1:C271,C271,$A$1:A271,A271)</f>
        <v>1</v>
      </c>
      <c r="N271" s="13">
        <f t="shared" si="25"/>
        <v>0.42216435185185186</v>
      </c>
      <c r="O271" s="13">
        <f t="shared" si="26"/>
        <v>0.42983796296296295</v>
      </c>
    </row>
    <row r="272" spans="1:15" x14ac:dyDescent="0.25">
      <c r="A272" s="146">
        <v>42405</v>
      </c>
      <c r="B272" s="145" t="s">
        <v>18</v>
      </c>
      <c r="C272" s="145">
        <v>92120</v>
      </c>
      <c r="D272" s="147">
        <v>0.36805555555555558</v>
      </c>
      <c r="E272" s="147">
        <v>0.63194444444444442</v>
      </c>
      <c r="F272" s="148">
        <v>42405.425393518519</v>
      </c>
      <c r="G272" s="148">
        <v>42405.433217592596</v>
      </c>
      <c r="H272" s="145">
        <v>676</v>
      </c>
      <c r="I272" s="145">
        <v>11</v>
      </c>
      <c r="J272" s="145">
        <v>50</v>
      </c>
      <c r="K272" s="145">
        <v>3</v>
      </c>
      <c r="L272" s="13">
        <f t="shared" si="24"/>
        <v>7.8240740767796524E-3</v>
      </c>
      <c r="M272" s="134">
        <f>COUNTIFS($K$1:K272,K272,$C$1:C272,C272,$A$1:A272,A272)</f>
        <v>1</v>
      </c>
      <c r="N272" s="13">
        <f t="shared" si="25"/>
        <v>0.42539351851851853</v>
      </c>
      <c r="O272" s="13">
        <f t="shared" si="26"/>
        <v>0.43321759259259257</v>
      </c>
    </row>
    <row r="273" spans="1:15" x14ac:dyDescent="0.25">
      <c r="A273" s="146">
        <v>42405</v>
      </c>
      <c r="B273" s="145" t="s">
        <v>115</v>
      </c>
      <c r="C273" s="145">
        <v>92136</v>
      </c>
      <c r="D273" s="147">
        <v>0.3611111111111111</v>
      </c>
      <c r="E273" s="147">
        <v>0.625</v>
      </c>
      <c r="F273" s="148">
        <v>42405.425497685188</v>
      </c>
      <c r="G273" s="148">
        <v>42405.458414351851</v>
      </c>
      <c r="H273" s="145">
        <v>2844</v>
      </c>
      <c r="I273" s="145">
        <v>48</v>
      </c>
      <c r="J273" s="145">
        <v>50</v>
      </c>
      <c r="K273" s="145">
        <v>6</v>
      </c>
      <c r="L273" s="13">
        <f t="shared" si="24"/>
        <v>3.2916666663368233E-2</v>
      </c>
      <c r="M273" s="134">
        <f>COUNTIFS($K$1:K273,K273,$C$1:C273,C273,$A$1:A273,A273)</f>
        <v>1</v>
      </c>
      <c r="N273" s="13">
        <f t="shared" si="25"/>
        <v>0.42549768518518521</v>
      </c>
      <c r="O273" s="13">
        <f t="shared" si="26"/>
        <v>0.45841435185185181</v>
      </c>
    </row>
    <row r="274" spans="1:15" x14ac:dyDescent="0.25">
      <c r="A274" s="146">
        <v>42405</v>
      </c>
      <c r="B274" s="145" t="s">
        <v>21</v>
      </c>
      <c r="C274" s="145">
        <v>92125</v>
      </c>
      <c r="D274" s="147">
        <v>0.36805555555555558</v>
      </c>
      <c r="E274" s="147">
        <v>0.63194444444444442</v>
      </c>
      <c r="F274" s="148">
        <v>42405.430115740739</v>
      </c>
      <c r="G274" s="148">
        <v>42405.431331018517</v>
      </c>
      <c r="H274" s="145">
        <v>105</v>
      </c>
      <c r="I274" s="145">
        <v>2</v>
      </c>
      <c r="J274" s="145">
        <v>50</v>
      </c>
      <c r="K274" s="145">
        <v>7</v>
      </c>
      <c r="L274" s="13">
        <f t="shared" si="24"/>
        <v>1.2152777781011537E-3</v>
      </c>
      <c r="M274" s="134">
        <f>COUNTIFS($K$1:K274,K274,$C$1:C274,C274,$A$1:A274,A274)</f>
        <v>1</v>
      </c>
      <c r="N274" s="13">
        <f t="shared" si="25"/>
        <v>0.43011574074074077</v>
      </c>
      <c r="O274" s="13">
        <f t="shared" si="26"/>
        <v>0.43133101851851857</v>
      </c>
    </row>
    <row r="275" spans="1:15" x14ac:dyDescent="0.25">
      <c r="A275" s="146">
        <v>42405</v>
      </c>
      <c r="B275" s="145" t="s">
        <v>19</v>
      </c>
      <c r="C275" s="145">
        <v>95173</v>
      </c>
      <c r="D275" s="147">
        <v>0.4861111111111111</v>
      </c>
      <c r="E275" s="147">
        <v>0.75</v>
      </c>
      <c r="F275" s="148">
        <v>42405.430196759262</v>
      </c>
      <c r="G275" s="148">
        <v>42405.437256944446</v>
      </c>
      <c r="H275" s="145">
        <v>610</v>
      </c>
      <c r="I275" s="145">
        <v>10</v>
      </c>
      <c r="J275" s="145">
        <v>50</v>
      </c>
      <c r="K275" s="145">
        <v>3</v>
      </c>
      <c r="L275" s="13">
        <f t="shared" si="24"/>
        <v>7.0601851839455776E-3</v>
      </c>
      <c r="M275" s="134">
        <f>COUNTIFS($K$1:K275,K275,$C$1:C275,C275,$A$1:A275,A275)</f>
        <v>1</v>
      </c>
      <c r="N275" s="13">
        <f t="shared" si="25"/>
        <v>0.43019675925925926</v>
      </c>
      <c r="O275" s="13">
        <f t="shared" si="26"/>
        <v>0.43725694444444446</v>
      </c>
    </row>
    <row r="276" spans="1:15" x14ac:dyDescent="0.25">
      <c r="A276" s="146">
        <v>42405</v>
      </c>
      <c r="B276" s="145" t="s">
        <v>98</v>
      </c>
      <c r="C276" s="145">
        <v>92137</v>
      </c>
      <c r="D276" s="147">
        <v>0.3611111111111111</v>
      </c>
      <c r="E276" s="147">
        <v>0.625</v>
      </c>
      <c r="F276" s="148">
        <v>42405.438657407409</v>
      </c>
      <c r="G276" s="148">
        <v>42405.447233796294</v>
      </c>
      <c r="H276" s="145">
        <v>741</v>
      </c>
      <c r="I276" s="145">
        <v>13</v>
      </c>
      <c r="J276" s="145">
        <v>50</v>
      </c>
      <c r="K276" s="145">
        <v>3</v>
      </c>
      <c r="L276" s="13">
        <f t="shared" si="24"/>
        <v>8.5763888855581172E-3</v>
      </c>
      <c r="M276" s="134">
        <f>COUNTIFS($K$1:K276,K276,$C$1:C276,C276,$A$1:A276,A276)</f>
        <v>1</v>
      </c>
      <c r="N276" s="13">
        <f t="shared" si="25"/>
        <v>0.43865740740740744</v>
      </c>
      <c r="O276" s="13">
        <f t="shared" si="26"/>
        <v>0.44723379629629628</v>
      </c>
    </row>
    <row r="277" spans="1:15" x14ac:dyDescent="0.25">
      <c r="A277" s="146">
        <v>42405</v>
      </c>
      <c r="B277" s="145" t="s">
        <v>24</v>
      </c>
      <c r="C277" s="145">
        <v>92092</v>
      </c>
      <c r="D277" s="147">
        <v>0.36805555555555558</v>
      </c>
      <c r="E277" s="147">
        <v>0.63194444444444442</v>
      </c>
      <c r="F277" s="148">
        <v>42405.444502314815</v>
      </c>
      <c r="G277" s="148">
        <v>42405.451307870368</v>
      </c>
      <c r="H277" s="145">
        <v>588</v>
      </c>
      <c r="I277" s="145">
        <v>9</v>
      </c>
      <c r="J277" s="145">
        <v>50</v>
      </c>
      <c r="K277" s="145">
        <v>3</v>
      </c>
      <c r="L277" s="13">
        <f t="shared" si="24"/>
        <v>6.805555553000886E-3</v>
      </c>
      <c r="M277" s="134">
        <f>COUNTIFS($K$1:K277,K277,$C$1:C277,C277,$A$1:A277,A277)</f>
        <v>1</v>
      </c>
      <c r="N277" s="13">
        <f t="shared" si="25"/>
        <v>0.44450231481481484</v>
      </c>
      <c r="O277" s="13">
        <f t="shared" si="26"/>
        <v>0.45130787037037035</v>
      </c>
    </row>
    <row r="278" spans="1:15" x14ac:dyDescent="0.25">
      <c r="A278" s="146">
        <v>42405</v>
      </c>
      <c r="B278" s="145" t="s">
        <v>117</v>
      </c>
      <c r="C278" s="145">
        <v>92214</v>
      </c>
      <c r="D278" s="147">
        <v>0.3611111111111111</v>
      </c>
      <c r="E278" s="147">
        <v>0.625</v>
      </c>
      <c r="F278" s="148">
        <v>42405.448935185188</v>
      </c>
      <c r="G278" s="148">
        <v>42405.456643518519</v>
      </c>
      <c r="H278" s="145">
        <v>666</v>
      </c>
      <c r="I278" s="145">
        <v>11</v>
      </c>
      <c r="J278" s="145">
        <v>50</v>
      </c>
      <c r="K278" s="145">
        <v>3</v>
      </c>
      <c r="L278" s="13">
        <f t="shared" si="24"/>
        <v>7.7083333308110014E-3</v>
      </c>
      <c r="M278" s="134">
        <f>COUNTIFS($K$1:K278,K278,$C$1:C278,C278,$A$1:A278,A278)</f>
        <v>1</v>
      </c>
      <c r="N278" s="13">
        <f t="shared" si="25"/>
        <v>0.44893518518518521</v>
      </c>
      <c r="O278" s="13">
        <f t="shared" si="26"/>
        <v>0.45664351851851853</v>
      </c>
    </row>
    <row r="279" spans="1:15" x14ac:dyDescent="0.25">
      <c r="A279" s="146">
        <v>42405</v>
      </c>
      <c r="B279" s="145" t="s">
        <v>115</v>
      </c>
      <c r="C279" s="145">
        <v>92136</v>
      </c>
      <c r="D279" s="147">
        <v>0.3611111111111111</v>
      </c>
      <c r="E279" s="147">
        <v>0.625</v>
      </c>
      <c r="F279" s="148">
        <v>42405.458414351851</v>
      </c>
      <c r="G279" s="148">
        <v>42405.474050925928</v>
      </c>
      <c r="H279" s="145">
        <v>1351</v>
      </c>
      <c r="I279" s="145">
        <v>22</v>
      </c>
      <c r="J279" s="145">
        <v>50</v>
      </c>
      <c r="K279" s="145">
        <v>1</v>
      </c>
      <c r="L279" s="13">
        <f t="shared" si="24"/>
        <v>1.5636574076779652E-2</v>
      </c>
      <c r="M279" s="134">
        <f>COUNTIFS($K$1:K279,K279,$C$1:C279,C279,$A$1:A279,A279)</f>
        <v>1</v>
      </c>
      <c r="N279" s="13">
        <f t="shared" si="25"/>
        <v>0.45841435185185181</v>
      </c>
      <c r="O279" s="13">
        <f t="shared" si="26"/>
        <v>0.47405092592592596</v>
      </c>
    </row>
    <row r="280" spans="1:15" x14ac:dyDescent="0.25">
      <c r="A280" s="146">
        <v>42405</v>
      </c>
      <c r="B280" s="145" t="s">
        <v>20</v>
      </c>
      <c r="C280" s="145">
        <v>92055</v>
      </c>
      <c r="D280" s="147">
        <v>0.36805555555555558</v>
      </c>
      <c r="E280" s="147">
        <v>0.63194444444444442</v>
      </c>
      <c r="F280" s="148">
        <v>42405.464247685188</v>
      </c>
      <c r="G280" s="148">
        <v>42405.465196759258</v>
      </c>
      <c r="H280" s="145">
        <v>82</v>
      </c>
      <c r="I280" s="145">
        <v>1</v>
      </c>
      <c r="J280" s="145">
        <v>50</v>
      </c>
      <c r="K280" s="145">
        <v>7</v>
      </c>
      <c r="L280" s="13">
        <f t="shared" si="24"/>
        <v>9.4907407037680969E-4</v>
      </c>
      <c r="M280" s="134">
        <f>COUNTIFS($K$1:K280,K280,$C$1:C280,C280,$A$1:A280,A280)</f>
        <v>2</v>
      </c>
      <c r="N280" s="13">
        <f t="shared" si="25"/>
        <v>0.46424768518518517</v>
      </c>
      <c r="O280" s="13">
        <f t="shared" si="26"/>
        <v>0.46519675925925924</v>
      </c>
    </row>
    <row r="281" spans="1:15" x14ac:dyDescent="0.25">
      <c r="A281" s="146">
        <v>42405</v>
      </c>
      <c r="B281" s="145" t="s">
        <v>21</v>
      </c>
      <c r="C281" s="145">
        <v>92125</v>
      </c>
      <c r="D281" s="147">
        <v>0.36805555555555558</v>
      </c>
      <c r="E281" s="147">
        <v>0.63194444444444442</v>
      </c>
      <c r="F281" s="148">
        <v>42405.472256944442</v>
      </c>
      <c r="G281" s="148">
        <v>42405.486504629633</v>
      </c>
      <c r="H281" s="145">
        <v>1231</v>
      </c>
      <c r="I281" s="145">
        <v>20</v>
      </c>
      <c r="J281" s="145">
        <v>50</v>
      </c>
      <c r="K281" s="145">
        <v>1</v>
      </c>
      <c r="L281" s="13">
        <f t="shared" si="24"/>
        <v>1.4247685190639459E-2</v>
      </c>
      <c r="M281" s="134">
        <f>COUNTIFS($K$1:K281,K281,$C$1:C281,C281,$A$1:A281,A281)</f>
        <v>1</v>
      </c>
      <c r="N281" s="13">
        <f t="shared" si="25"/>
        <v>0.47225694444444444</v>
      </c>
      <c r="O281" s="13">
        <f t="shared" si="26"/>
        <v>0.48650462962962965</v>
      </c>
    </row>
    <row r="282" spans="1:15" x14ac:dyDescent="0.25">
      <c r="A282" s="146">
        <v>42405</v>
      </c>
      <c r="B282" s="145" t="s">
        <v>23</v>
      </c>
      <c r="C282" s="145">
        <v>92044</v>
      </c>
      <c r="D282" s="147">
        <v>0.33333333333333331</v>
      </c>
      <c r="E282" s="147">
        <v>0.59722222222222221</v>
      </c>
      <c r="F282" s="148">
        <v>42405.472372685188</v>
      </c>
      <c r="G282" s="148">
        <v>42405.486400462964</v>
      </c>
      <c r="H282" s="145">
        <v>1212</v>
      </c>
      <c r="I282" s="145">
        <v>20</v>
      </c>
      <c r="J282" s="145">
        <v>50</v>
      </c>
      <c r="K282" s="145">
        <v>1</v>
      </c>
      <c r="L282" s="13">
        <f t="shared" si="24"/>
        <v>1.4027777775481809E-2</v>
      </c>
      <c r="M282" s="134">
        <f>COUNTIFS($K$1:K282,K282,$C$1:C282,C282,$A$1:A282,A282)</f>
        <v>1</v>
      </c>
      <c r="N282" s="13">
        <f t="shared" si="25"/>
        <v>0.47237268518518521</v>
      </c>
      <c r="O282" s="13">
        <f t="shared" si="26"/>
        <v>0.48640046296296297</v>
      </c>
    </row>
    <row r="283" spans="1:15" x14ac:dyDescent="0.25">
      <c r="A283" s="146">
        <v>42405</v>
      </c>
      <c r="B283" s="145" t="s">
        <v>117</v>
      </c>
      <c r="C283" s="145">
        <v>92214</v>
      </c>
      <c r="D283" s="147">
        <v>0.3611111111111111</v>
      </c>
      <c r="E283" s="147">
        <v>0.625</v>
      </c>
      <c r="F283" s="148">
        <v>42405.472581018519</v>
      </c>
      <c r="G283" s="148">
        <v>42405.532361111109</v>
      </c>
      <c r="H283" s="145">
        <v>5165</v>
      </c>
      <c r="I283" s="145">
        <v>86</v>
      </c>
      <c r="J283" s="145">
        <v>50</v>
      </c>
      <c r="K283" s="145">
        <v>6</v>
      </c>
      <c r="L283" s="13">
        <f t="shared" si="24"/>
        <v>5.9780092589790002E-2</v>
      </c>
      <c r="M283" s="134">
        <f>COUNTIFS($K$1:K283,K283,$C$1:C283,C283,$A$1:A283,A283)</f>
        <v>1</v>
      </c>
      <c r="N283" s="13">
        <f t="shared" si="25"/>
        <v>0.47258101851851847</v>
      </c>
      <c r="O283" s="13">
        <f t="shared" si="26"/>
        <v>0.53236111111111117</v>
      </c>
    </row>
    <row r="284" spans="1:15" x14ac:dyDescent="0.25">
      <c r="A284" s="146">
        <v>42405</v>
      </c>
      <c r="B284" s="145" t="s">
        <v>98</v>
      </c>
      <c r="C284" s="145">
        <v>92137</v>
      </c>
      <c r="D284" s="147">
        <v>0.3611111111111111</v>
      </c>
      <c r="E284" s="147">
        <v>0.625</v>
      </c>
      <c r="F284" s="148">
        <v>42405.472627314812</v>
      </c>
      <c r="G284" s="148">
        <v>42405.533553240741</v>
      </c>
      <c r="H284" s="145">
        <v>5264</v>
      </c>
      <c r="I284" s="145">
        <v>88</v>
      </c>
      <c r="J284" s="145">
        <v>50</v>
      </c>
      <c r="K284" s="145">
        <v>6</v>
      </c>
      <c r="L284" s="13">
        <f t="shared" si="24"/>
        <v>6.0925925929041114E-2</v>
      </c>
      <c r="M284" s="134">
        <f>COUNTIFS($K$1:K284,K284,$C$1:C284,C284,$A$1:A284,A284)</f>
        <v>1</v>
      </c>
      <c r="N284" s="13">
        <f t="shared" si="25"/>
        <v>0.47262731481481479</v>
      </c>
      <c r="O284" s="13">
        <f t="shared" si="26"/>
        <v>0.53355324074074073</v>
      </c>
    </row>
    <row r="285" spans="1:15" x14ac:dyDescent="0.25">
      <c r="A285" s="146">
        <v>42405</v>
      </c>
      <c r="B285" s="145" t="s">
        <v>24</v>
      </c>
      <c r="C285" s="145">
        <v>92092</v>
      </c>
      <c r="D285" s="147">
        <v>0.36805555555555558</v>
      </c>
      <c r="E285" s="147">
        <v>0.63194444444444442</v>
      </c>
      <c r="F285" s="148">
        <v>42405.477731481478</v>
      </c>
      <c r="G285" s="148">
        <v>42405.53193287037</v>
      </c>
      <c r="H285" s="145">
        <v>4683</v>
      </c>
      <c r="I285" s="145">
        <v>78</v>
      </c>
      <c r="J285" s="145">
        <v>50</v>
      </c>
      <c r="K285" s="145">
        <v>6</v>
      </c>
      <c r="L285" s="13">
        <f t="shared" si="24"/>
        <v>5.4201388891669922E-2</v>
      </c>
      <c r="M285" s="134">
        <f>COUNTIFS($K$1:K285,K285,$C$1:C285,C285,$A$1:A285,A285)</f>
        <v>1</v>
      </c>
      <c r="N285" s="13">
        <f t="shared" si="25"/>
        <v>0.47773148148148148</v>
      </c>
      <c r="O285" s="13">
        <f t="shared" si="26"/>
        <v>0.5319328703703704</v>
      </c>
    </row>
    <row r="286" spans="1:15" x14ac:dyDescent="0.25">
      <c r="A286" s="146">
        <v>42405</v>
      </c>
      <c r="B286" s="145" t="s">
        <v>18</v>
      </c>
      <c r="C286" s="145">
        <v>92120</v>
      </c>
      <c r="D286" s="147">
        <v>0.36805555555555558</v>
      </c>
      <c r="E286" s="147">
        <v>0.63194444444444442</v>
      </c>
      <c r="F286" s="148">
        <v>42405.478668981479</v>
      </c>
      <c r="G286" s="148">
        <v>42405.493298611109</v>
      </c>
      <c r="H286" s="145">
        <v>1264</v>
      </c>
      <c r="I286" s="145">
        <v>21</v>
      </c>
      <c r="J286" s="145">
        <v>50</v>
      </c>
      <c r="K286" s="145">
        <v>1</v>
      </c>
      <c r="L286" s="13">
        <f t="shared" si="24"/>
        <v>1.4629629629780538E-2</v>
      </c>
      <c r="M286" s="134">
        <f>COUNTIFS($K$1:K286,K286,$C$1:C286,C286,$A$1:A286,A286)</f>
        <v>1</v>
      </c>
      <c r="N286" s="13">
        <f t="shared" si="25"/>
        <v>0.47866898148148151</v>
      </c>
      <c r="O286" s="13">
        <f t="shared" si="26"/>
        <v>0.49329861111111112</v>
      </c>
    </row>
    <row r="287" spans="1:15" x14ac:dyDescent="0.25">
      <c r="A287" s="146">
        <v>42405</v>
      </c>
      <c r="B287" s="145" t="s">
        <v>20</v>
      </c>
      <c r="C287" s="145">
        <v>92055</v>
      </c>
      <c r="D287" s="147">
        <v>0.36805555555555558</v>
      </c>
      <c r="E287" s="147">
        <v>0.63194444444444442</v>
      </c>
      <c r="F287" s="148">
        <v>42405.486273148148</v>
      </c>
      <c r="G287" s="148">
        <v>42405.500324074077</v>
      </c>
      <c r="H287" s="145">
        <v>1214</v>
      </c>
      <c r="I287" s="145">
        <v>20</v>
      </c>
      <c r="J287" s="145">
        <v>50</v>
      </c>
      <c r="K287" s="145">
        <v>1</v>
      </c>
      <c r="L287" s="13">
        <f t="shared" si="24"/>
        <v>1.4050925929041114E-2</v>
      </c>
      <c r="M287" s="134">
        <f>COUNTIFS($K$1:K287,K287,$C$1:C287,C287,$A$1:A287,A287)</f>
        <v>1</v>
      </c>
      <c r="N287" s="13">
        <f t="shared" si="25"/>
        <v>0.48627314814814815</v>
      </c>
      <c r="O287" s="13">
        <f t="shared" si="26"/>
        <v>0.50032407407407409</v>
      </c>
    </row>
    <row r="288" spans="1:15" x14ac:dyDescent="0.25">
      <c r="A288" s="146">
        <v>42405</v>
      </c>
      <c r="B288" s="145" t="s">
        <v>23</v>
      </c>
      <c r="C288" s="145">
        <v>92044</v>
      </c>
      <c r="D288" s="147">
        <v>0.33333333333333331</v>
      </c>
      <c r="E288" s="147">
        <v>0.59722222222222221</v>
      </c>
      <c r="F288" s="148">
        <v>42405.520949074074</v>
      </c>
      <c r="G288" s="148">
        <v>42405.527997685182</v>
      </c>
      <c r="H288" s="145">
        <v>609</v>
      </c>
      <c r="I288" s="145">
        <v>10</v>
      </c>
      <c r="J288" s="145">
        <v>50</v>
      </c>
      <c r="K288" s="145">
        <v>3</v>
      </c>
      <c r="L288" s="13">
        <f t="shared" si="24"/>
        <v>7.0486111071659252E-3</v>
      </c>
      <c r="M288" s="134">
        <f>COUNTIFS($K$1:K288,K288,$C$1:C288,C288,$A$1:A288,A288)</f>
        <v>2</v>
      </c>
      <c r="N288" s="13">
        <f t="shared" si="25"/>
        <v>0.52094907407407409</v>
      </c>
      <c r="O288" s="13">
        <f t="shared" si="26"/>
        <v>0.52799768518518519</v>
      </c>
    </row>
    <row r="289" spans="1:15" x14ac:dyDescent="0.25">
      <c r="A289" s="146">
        <v>42405</v>
      </c>
      <c r="B289" s="145" t="s">
        <v>20</v>
      </c>
      <c r="C289" s="145">
        <v>92055</v>
      </c>
      <c r="D289" s="147">
        <v>0.36805555555555558</v>
      </c>
      <c r="E289" s="147">
        <v>0.63194444444444442</v>
      </c>
      <c r="F289" s="148">
        <v>42405.527986111112</v>
      </c>
      <c r="G289" s="148">
        <v>42405.534814814811</v>
      </c>
      <c r="H289" s="145">
        <v>590</v>
      </c>
      <c r="I289" s="145">
        <v>10</v>
      </c>
      <c r="J289" s="145">
        <v>50</v>
      </c>
      <c r="K289" s="145">
        <v>3</v>
      </c>
      <c r="L289" s="13">
        <f t="shared" si="24"/>
        <v>6.8287036992842332E-3</v>
      </c>
      <c r="M289" s="134">
        <f>COUNTIFS($K$1:K289,K289,$C$1:C289,C289,$A$1:A289,A289)</f>
        <v>2</v>
      </c>
      <c r="N289" s="13">
        <f t="shared" si="25"/>
        <v>0.52798611111111116</v>
      </c>
      <c r="O289" s="13">
        <f t="shared" si="26"/>
        <v>0.53481481481481474</v>
      </c>
    </row>
    <row r="290" spans="1:15" x14ac:dyDescent="0.25">
      <c r="A290" s="146">
        <v>42405</v>
      </c>
      <c r="B290" s="145" t="s">
        <v>24</v>
      </c>
      <c r="C290" s="145">
        <v>92092</v>
      </c>
      <c r="D290" s="147">
        <v>0.36805555555555558</v>
      </c>
      <c r="E290" s="147">
        <v>0.63194444444444442</v>
      </c>
      <c r="F290" s="148">
        <v>42405.532800925925</v>
      </c>
      <c r="G290" s="148">
        <v>42405.546122685184</v>
      </c>
      <c r="H290" s="145">
        <v>1151</v>
      </c>
      <c r="I290" s="145">
        <v>19</v>
      </c>
      <c r="J290" s="145">
        <v>50</v>
      </c>
      <c r="K290" s="145">
        <v>1</v>
      </c>
      <c r="L290" s="13">
        <f t="shared" si="24"/>
        <v>1.3321759259270038E-2</v>
      </c>
      <c r="M290" s="134">
        <f>COUNTIFS($K$1:K290,K290,$C$1:C290,C290,$A$1:A290,A290)</f>
        <v>1</v>
      </c>
      <c r="N290" s="13">
        <f t="shared" si="25"/>
        <v>0.53280092592592598</v>
      </c>
      <c r="O290" s="13">
        <f t="shared" si="26"/>
        <v>0.54612268518518514</v>
      </c>
    </row>
    <row r="291" spans="1:15" x14ac:dyDescent="0.25">
      <c r="A291" s="146">
        <v>42405</v>
      </c>
      <c r="B291" s="145" t="s">
        <v>19</v>
      </c>
      <c r="C291" s="145">
        <v>95173</v>
      </c>
      <c r="D291" s="147">
        <v>0.4861111111111111</v>
      </c>
      <c r="E291" s="147">
        <v>0.75</v>
      </c>
      <c r="F291" s="148">
        <v>42405.535868055558</v>
      </c>
      <c r="G291" s="148">
        <v>42405.549479166664</v>
      </c>
      <c r="H291" s="145">
        <v>1176</v>
      </c>
      <c r="I291" s="145">
        <v>20</v>
      </c>
      <c r="J291" s="145">
        <v>50</v>
      </c>
      <c r="K291" s="145">
        <v>1</v>
      </c>
      <c r="L291" s="13">
        <f t="shared" si="24"/>
        <v>1.3611111106001772E-2</v>
      </c>
      <c r="M291" s="134">
        <f>COUNTIFS($K$1:K291,K291,$C$1:C291,C291,$A$1:A291,A291)</f>
        <v>1</v>
      </c>
      <c r="N291" s="13">
        <f t="shared" si="25"/>
        <v>0.53586805555555561</v>
      </c>
      <c r="O291" s="13">
        <f t="shared" si="26"/>
        <v>0.54947916666666663</v>
      </c>
    </row>
    <row r="292" spans="1:15" x14ac:dyDescent="0.25">
      <c r="A292" s="146">
        <v>42405</v>
      </c>
      <c r="B292" s="145" t="s">
        <v>115</v>
      </c>
      <c r="C292" s="145">
        <v>92136</v>
      </c>
      <c r="D292" s="147">
        <v>0.3611111111111111</v>
      </c>
      <c r="E292" s="147">
        <v>0.625</v>
      </c>
      <c r="F292" s="148">
        <v>42405.541724537034</v>
      </c>
      <c r="G292" s="148">
        <v>42405.548842592594</v>
      </c>
      <c r="H292" s="145">
        <v>615</v>
      </c>
      <c r="I292" s="145">
        <v>10</v>
      </c>
      <c r="J292" s="145">
        <v>50</v>
      </c>
      <c r="K292" s="145">
        <v>3</v>
      </c>
      <c r="L292" s="13">
        <f t="shared" si="24"/>
        <v>7.1180555605678819E-3</v>
      </c>
      <c r="M292" s="134">
        <f>COUNTIFS($K$1:K292,K292,$C$1:C292,C292,$A$1:A292,A292)</f>
        <v>2</v>
      </c>
      <c r="N292" s="13">
        <f t="shared" si="25"/>
        <v>0.54172453703703705</v>
      </c>
      <c r="O292" s="13">
        <f t="shared" si="26"/>
        <v>0.5488425925925926</v>
      </c>
    </row>
    <row r="293" spans="1:15" x14ac:dyDescent="0.25">
      <c r="A293" s="146">
        <v>42405</v>
      </c>
      <c r="B293" s="145" t="s">
        <v>98</v>
      </c>
      <c r="C293" s="145">
        <v>92137</v>
      </c>
      <c r="D293" s="147">
        <v>0.3611111111111111</v>
      </c>
      <c r="E293" s="147">
        <v>0.625</v>
      </c>
      <c r="F293" s="148">
        <v>42405.547766203701</v>
      </c>
      <c r="G293" s="148">
        <v>42405.562025462961</v>
      </c>
      <c r="H293" s="145">
        <v>1232</v>
      </c>
      <c r="I293" s="145">
        <v>21</v>
      </c>
      <c r="J293" s="145">
        <v>50</v>
      </c>
      <c r="K293" s="145">
        <v>1</v>
      </c>
      <c r="L293" s="13">
        <f t="shared" si="24"/>
        <v>1.4259259260143153E-2</v>
      </c>
      <c r="M293" s="134">
        <f>COUNTIFS($K$1:K293,K293,$C$1:C293,C293,$A$1:A293,A293)</f>
        <v>1</v>
      </c>
      <c r="N293" s="13">
        <f t="shared" si="25"/>
        <v>0.54776620370370377</v>
      </c>
      <c r="O293" s="13">
        <f t="shared" si="26"/>
        <v>0.56202546296296296</v>
      </c>
    </row>
    <row r="294" spans="1:15" x14ac:dyDescent="0.25">
      <c r="A294" s="146">
        <v>42405</v>
      </c>
      <c r="B294" s="145" t="s">
        <v>19</v>
      </c>
      <c r="C294" s="145">
        <v>95173</v>
      </c>
      <c r="D294" s="147">
        <v>0.4861111111111111</v>
      </c>
      <c r="E294" s="147">
        <v>0.75</v>
      </c>
      <c r="F294" s="148">
        <v>42405.549780092595</v>
      </c>
      <c r="G294" s="148">
        <v>42405.577060185184</v>
      </c>
      <c r="H294" s="145">
        <v>2357</v>
      </c>
      <c r="I294" s="145">
        <v>39</v>
      </c>
      <c r="J294" s="145">
        <v>50</v>
      </c>
      <c r="K294" s="145">
        <v>6</v>
      </c>
      <c r="L294" s="13">
        <f t="shared" si="24"/>
        <v>2.7280092588625848E-2</v>
      </c>
      <c r="M294" s="134">
        <f>COUNTIFS($K$1:K294,K294,$C$1:C294,C294,$A$1:A294,A294)</f>
        <v>1</v>
      </c>
      <c r="N294" s="13">
        <f t="shared" si="25"/>
        <v>0.54978009259259253</v>
      </c>
      <c r="O294" s="13">
        <f t="shared" si="26"/>
        <v>0.5770601851851852</v>
      </c>
    </row>
    <row r="295" spans="1:15" x14ac:dyDescent="0.25">
      <c r="A295" s="146">
        <v>42405</v>
      </c>
      <c r="B295" s="145" t="s">
        <v>18</v>
      </c>
      <c r="C295" s="145">
        <v>92120</v>
      </c>
      <c r="D295" s="147">
        <v>0.36805555555555558</v>
      </c>
      <c r="E295" s="147">
        <v>0.63194444444444442</v>
      </c>
      <c r="F295" s="148">
        <v>42405.549907407411</v>
      </c>
      <c r="G295" s="148">
        <v>42405.578402777777</v>
      </c>
      <c r="H295" s="145">
        <v>2462</v>
      </c>
      <c r="I295" s="145">
        <v>41</v>
      </c>
      <c r="J295" s="145">
        <v>50</v>
      </c>
      <c r="K295" s="145">
        <v>6</v>
      </c>
      <c r="L295" s="13">
        <f t="shared" si="24"/>
        <v>2.8495370366727002E-2</v>
      </c>
      <c r="M295" s="134">
        <f>COUNTIFS($K$1:K295,K295,$C$1:C295,C295,$A$1:A295,A295)</f>
        <v>1</v>
      </c>
      <c r="N295" s="13">
        <f t="shared" si="25"/>
        <v>0.5499074074074074</v>
      </c>
      <c r="O295" s="13">
        <f t="shared" si="26"/>
        <v>0.57840277777777771</v>
      </c>
    </row>
    <row r="296" spans="1:15" x14ac:dyDescent="0.25">
      <c r="A296" s="146">
        <v>42405</v>
      </c>
      <c r="B296" s="145" t="s">
        <v>21</v>
      </c>
      <c r="C296" s="145">
        <v>92125</v>
      </c>
      <c r="D296" s="147">
        <v>0.36805555555555558</v>
      </c>
      <c r="E296" s="147">
        <v>0.63194444444444442</v>
      </c>
      <c r="F296" s="148">
        <v>42405.550300925926</v>
      </c>
      <c r="G296" s="148">
        <v>42405.580428240741</v>
      </c>
      <c r="H296" s="145">
        <v>2603</v>
      </c>
      <c r="I296" s="145">
        <v>43</v>
      </c>
      <c r="J296" s="145">
        <v>50</v>
      </c>
      <c r="K296" s="145">
        <v>6</v>
      </c>
      <c r="L296" s="13">
        <f t="shared" si="24"/>
        <v>3.0127314814308193E-2</v>
      </c>
      <c r="M296" s="134">
        <f>COUNTIFS($K$1:K296,K296,$C$1:C296,C296,$A$1:A296,A296)</f>
        <v>1</v>
      </c>
      <c r="N296" s="13">
        <f t="shared" si="25"/>
        <v>0.55030092592592594</v>
      </c>
      <c r="O296" s="13">
        <f t="shared" si="26"/>
        <v>0.58042824074074073</v>
      </c>
    </row>
    <row r="297" spans="1:15" x14ac:dyDescent="0.25">
      <c r="A297" s="146">
        <v>42405</v>
      </c>
      <c r="B297" s="145" t="s">
        <v>117</v>
      </c>
      <c r="C297" s="145">
        <v>92214</v>
      </c>
      <c r="D297" s="147">
        <v>0.3611111111111111</v>
      </c>
      <c r="E297" s="147">
        <v>0.625</v>
      </c>
      <c r="F297" s="148">
        <v>42405.566481481481</v>
      </c>
      <c r="G297" s="148">
        <v>42405.580925925926</v>
      </c>
      <c r="H297" s="145">
        <v>1248</v>
      </c>
      <c r="I297" s="145">
        <v>21</v>
      </c>
      <c r="J297" s="145">
        <v>50</v>
      </c>
      <c r="K297" s="145">
        <v>1</v>
      </c>
      <c r="L297" s="13">
        <f t="shared" si="24"/>
        <v>1.4444444444961846E-2</v>
      </c>
      <c r="M297" s="134">
        <f>COUNTIFS($K$1:K297,K297,$C$1:C297,C297,$A$1:A297,A297)</f>
        <v>1</v>
      </c>
      <c r="N297" s="13">
        <f t="shared" si="25"/>
        <v>0.56648148148148147</v>
      </c>
      <c r="O297" s="13">
        <f t="shared" si="26"/>
        <v>0.58092592592592596</v>
      </c>
    </row>
    <row r="298" spans="1:15" x14ac:dyDescent="0.25">
      <c r="A298" s="146">
        <v>42405</v>
      </c>
      <c r="B298" s="145" t="s">
        <v>24</v>
      </c>
      <c r="C298" s="145">
        <v>92092</v>
      </c>
      <c r="D298" s="147">
        <v>0.36805555555555558</v>
      </c>
      <c r="E298" s="147">
        <v>0.63194444444444442</v>
      </c>
      <c r="F298" s="148">
        <v>42405.569710648146</v>
      </c>
      <c r="G298" s="148">
        <v>42405.576817129629</v>
      </c>
      <c r="H298" s="145">
        <v>614</v>
      </c>
      <c r="I298" s="145">
        <v>10</v>
      </c>
      <c r="J298" s="145">
        <v>50</v>
      </c>
      <c r="K298" s="145">
        <v>3</v>
      </c>
      <c r="L298" s="13">
        <f t="shared" si="24"/>
        <v>7.1064814837882295E-3</v>
      </c>
      <c r="M298" s="134">
        <f>COUNTIFS($K$1:K298,K298,$C$1:C298,C298,$A$1:A298,A298)</f>
        <v>2</v>
      </c>
      <c r="N298" s="13">
        <f t="shared" si="25"/>
        <v>0.56971064814814809</v>
      </c>
      <c r="O298" s="13">
        <f t="shared" si="26"/>
        <v>0.57681712962962961</v>
      </c>
    </row>
    <row r="299" spans="1:15" x14ac:dyDescent="0.25">
      <c r="A299" s="146">
        <v>42405</v>
      </c>
      <c r="B299" s="145" t="s">
        <v>21</v>
      </c>
      <c r="C299" s="145">
        <v>92125</v>
      </c>
      <c r="D299" s="147">
        <v>0.36805555555555558</v>
      </c>
      <c r="E299" s="147">
        <v>0.63194444444444442</v>
      </c>
      <c r="F299" s="148">
        <v>42405.587025462963</v>
      </c>
      <c r="G299" s="148">
        <v>42405.594699074078</v>
      </c>
      <c r="H299" s="145">
        <v>663</v>
      </c>
      <c r="I299" s="145">
        <v>11</v>
      </c>
      <c r="J299" s="145">
        <v>50</v>
      </c>
      <c r="K299" s="145">
        <v>3</v>
      </c>
      <c r="L299" s="13">
        <f t="shared" si="24"/>
        <v>7.6736111150239594E-3</v>
      </c>
      <c r="M299" s="134">
        <f>COUNTIFS($K$1:K299,K299,$C$1:C299,C299,$A$1:A299,A299)</f>
        <v>2</v>
      </c>
      <c r="N299" s="13">
        <f t="shared" si="25"/>
        <v>0.58702546296296299</v>
      </c>
      <c r="O299" s="13">
        <f t="shared" si="26"/>
        <v>0.59469907407407407</v>
      </c>
    </row>
    <row r="300" spans="1:15" x14ac:dyDescent="0.25">
      <c r="A300" s="146">
        <v>42405</v>
      </c>
      <c r="B300" s="145" t="s">
        <v>19</v>
      </c>
      <c r="C300" s="145">
        <v>95173</v>
      </c>
      <c r="D300" s="147">
        <v>0.4861111111111111</v>
      </c>
      <c r="E300" s="147">
        <v>0.75</v>
      </c>
      <c r="F300" s="148">
        <v>42405.587106481478</v>
      </c>
      <c r="G300" s="148">
        <v>42405.594282407408</v>
      </c>
      <c r="H300" s="145">
        <v>620</v>
      </c>
      <c r="I300" s="145">
        <v>10</v>
      </c>
      <c r="J300" s="145">
        <v>50</v>
      </c>
      <c r="K300" s="145">
        <v>3</v>
      </c>
      <c r="L300" s="13">
        <f t="shared" si="24"/>
        <v>7.1759259299142286E-3</v>
      </c>
      <c r="M300" s="134">
        <f>COUNTIFS($K$1:K300,K300,$C$1:C300,C300,$A$1:A300,A300)</f>
        <v>2</v>
      </c>
      <c r="N300" s="13">
        <f t="shared" si="25"/>
        <v>0.58710648148148148</v>
      </c>
      <c r="O300" s="13">
        <f t="shared" si="26"/>
        <v>0.59428240740740745</v>
      </c>
    </row>
    <row r="301" spans="1:15" x14ac:dyDescent="0.25">
      <c r="A301" s="146">
        <v>42405</v>
      </c>
      <c r="B301" s="145" t="s">
        <v>18</v>
      </c>
      <c r="C301" s="145">
        <v>92120</v>
      </c>
      <c r="D301" s="147">
        <v>0.36805555555555558</v>
      </c>
      <c r="E301" s="147">
        <v>0.63194444444444442</v>
      </c>
      <c r="F301" s="148">
        <v>42405.587152777778</v>
      </c>
      <c r="G301" s="148">
        <v>42405.594467592593</v>
      </c>
      <c r="H301" s="145">
        <v>632</v>
      </c>
      <c r="I301" s="145">
        <v>11</v>
      </c>
      <c r="J301" s="145">
        <v>50</v>
      </c>
      <c r="K301" s="145">
        <v>3</v>
      </c>
      <c r="L301" s="13">
        <f t="shared" si="24"/>
        <v>7.3148148148902692E-3</v>
      </c>
      <c r="M301" s="134">
        <f>COUNTIFS($K$1:K301,K301,$C$1:C301,C301,$A$1:A301,A301)</f>
        <v>2</v>
      </c>
      <c r="N301" s="13">
        <f t="shared" si="25"/>
        <v>0.58715277777777775</v>
      </c>
      <c r="O301" s="13">
        <f t="shared" si="26"/>
        <v>0.59446759259259263</v>
      </c>
    </row>
    <row r="302" spans="1:15" x14ac:dyDescent="0.25">
      <c r="A302" s="146">
        <v>42405</v>
      </c>
      <c r="B302" s="145" t="s">
        <v>117</v>
      </c>
      <c r="C302" s="145">
        <v>92214</v>
      </c>
      <c r="D302" s="147">
        <v>0.3611111111111111</v>
      </c>
      <c r="E302" s="147">
        <v>0.625</v>
      </c>
      <c r="F302" s="148">
        <v>42405.597638888888</v>
      </c>
      <c r="G302" s="148">
        <v>42405.604444444441</v>
      </c>
      <c r="H302" s="145">
        <v>588</v>
      </c>
      <c r="I302" s="145">
        <v>10</v>
      </c>
      <c r="J302" s="145">
        <v>50</v>
      </c>
      <c r="K302" s="145">
        <v>3</v>
      </c>
      <c r="L302" s="13">
        <f t="shared" si="24"/>
        <v>6.805555553000886E-3</v>
      </c>
      <c r="M302" s="134">
        <f>COUNTIFS($K$1:K302,K302,$C$1:C302,C302,$A$1:A302,A302)</f>
        <v>2</v>
      </c>
      <c r="N302" s="13">
        <f t="shared" si="25"/>
        <v>0.59763888888888894</v>
      </c>
      <c r="O302" s="13">
        <f t="shared" si="26"/>
        <v>0.60444444444444445</v>
      </c>
    </row>
    <row r="303" spans="1:15" x14ac:dyDescent="0.25">
      <c r="A303" s="146">
        <v>42405</v>
      </c>
      <c r="B303" s="145" t="s">
        <v>98</v>
      </c>
      <c r="C303" s="145">
        <v>92137</v>
      </c>
      <c r="D303" s="147">
        <v>0.3611111111111111</v>
      </c>
      <c r="E303" s="147">
        <v>0.625</v>
      </c>
      <c r="F303" s="148">
        <v>42405.599212962959</v>
      </c>
      <c r="G303" s="148">
        <v>42405.607071759259</v>
      </c>
      <c r="H303" s="145">
        <v>679</v>
      </c>
      <c r="I303" s="145">
        <v>12</v>
      </c>
      <c r="J303" s="145">
        <v>50</v>
      </c>
      <c r="K303" s="145">
        <v>3</v>
      </c>
      <c r="L303" s="13">
        <f t="shared" si="24"/>
        <v>7.8587962998426519E-3</v>
      </c>
      <c r="M303" s="134">
        <f>COUNTIFS($K$1:K303,K303,$C$1:C303,C303,$A$1:A303,A303)</f>
        <v>2</v>
      </c>
      <c r="N303" s="13">
        <f t="shared" si="25"/>
        <v>0.59921296296296289</v>
      </c>
      <c r="O303" s="13">
        <f t="shared" si="26"/>
        <v>0.60707175925925927</v>
      </c>
    </row>
    <row r="304" spans="1:15" x14ac:dyDescent="0.25">
      <c r="A304" s="146">
        <v>42405</v>
      </c>
      <c r="B304" s="145" t="s">
        <v>105</v>
      </c>
      <c r="C304" s="145">
        <v>95049</v>
      </c>
      <c r="D304" s="147">
        <v>0.625</v>
      </c>
      <c r="E304" s="147">
        <v>0.88888888888888884</v>
      </c>
      <c r="F304" s="148">
        <v>42405.632048611114</v>
      </c>
      <c r="G304" s="148">
        <v>42405.638518518521</v>
      </c>
      <c r="H304" s="145">
        <v>559</v>
      </c>
      <c r="I304" s="145">
        <v>9</v>
      </c>
      <c r="J304" s="145">
        <v>50</v>
      </c>
      <c r="K304" s="145">
        <v>3</v>
      </c>
      <c r="L304" s="13">
        <f t="shared" si="24"/>
        <v>6.4699074064265005E-3</v>
      </c>
      <c r="M304" s="134">
        <f>COUNTIFS($K$1:K304,K304,$C$1:C304,C304,$A$1:A304,A304)</f>
        <v>1</v>
      </c>
      <c r="N304" s="13">
        <f t="shared" si="25"/>
        <v>0.6320486111111111</v>
      </c>
      <c r="O304" s="13">
        <f t="shared" si="26"/>
        <v>0.63851851851851849</v>
      </c>
    </row>
    <row r="305" spans="1:15" x14ac:dyDescent="0.25">
      <c r="A305" s="146">
        <v>42405</v>
      </c>
      <c r="B305" s="145" t="s">
        <v>29</v>
      </c>
      <c r="C305" s="145">
        <v>92031</v>
      </c>
      <c r="D305" s="147">
        <v>0.58333333333333337</v>
      </c>
      <c r="E305" s="147">
        <v>0.84722222222222221</v>
      </c>
      <c r="F305" s="148">
        <v>42405.646284722221</v>
      </c>
      <c r="G305" s="148">
        <v>42405.654861111114</v>
      </c>
      <c r="H305" s="145">
        <v>741</v>
      </c>
      <c r="I305" s="145">
        <v>13</v>
      </c>
      <c r="J305" s="145">
        <v>50</v>
      </c>
      <c r="K305" s="145">
        <v>3</v>
      </c>
      <c r="L305" s="13">
        <f t="shared" si="24"/>
        <v>8.5763888928340748E-3</v>
      </c>
      <c r="M305" s="134">
        <f>COUNTIFS($K$1:K305,K305,$C$1:C305,C305,$A$1:A305,A305)</f>
        <v>1</v>
      </c>
      <c r="N305" s="13">
        <f t="shared" si="25"/>
        <v>0.64628472222222222</v>
      </c>
      <c r="O305" s="13">
        <f t="shared" si="26"/>
        <v>0.65486111111111112</v>
      </c>
    </row>
    <row r="306" spans="1:15" x14ac:dyDescent="0.25">
      <c r="A306" s="146">
        <v>42405</v>
      </c>
      <c r="B306" s="145" t="s">
        <v>27</v>
      </c>
      <c r="C306" s="145">
        <v>93346</v>
      </c>
      <c r="D306" s="147">
        <v>0.625</v>
      </c>
      <c r="E306" s="147">
        <v>0.88888888888888884</v>
      </c>
      <c r="F306" s="148">
        <v>42405.667164351849</v>
      </c>
      <c r="G306" s="148">
        <v>42405.674456018518</v>
      </c>
      <c r="H306" s="145">
        <v>630</v>
      </c>
      <c r="I306" s="145">
        <v>11</v>
      </c>
      <c r="J306" s="145">
        <v>50</v>
      </c>
      <c r="K306" s="145">
        <v>3</v>
      </c>
      <c r="L306" s="13">
        <f t="shared" si="24"/>
        <v>7.291666668606922E-3</v>
      </c>
      <c r="M306" s="134">
        <f>COUNTIFS($K$1:K306,K306,$C$1:C306,C306,$A$1:A306,A306)</f>
        <v>1</v>
      </c>
      <c r="N306" s="13">
        <f t="shared" si="25"/>
        <v>0.66716435185185186</v>
      </c>
      <c r="O306" s="13">
        <f t="shared" si="26"/>
        <v>0.67445601851851855</v>
      </c>
    </row>
    <row r="307" spans="1:15" x14ac:dyDescent="0.25">
      <c r="A307" s="146">
        <v>42405</v>
      </c>
      <c r="B307" s="145" t="s">
        <v>107</v>
      </c>
      <c r="C307" s="145">
        <v>92200</v>
      </c>
      <c r="D307" s="147">
        <v>0.625</v>
      </c>
      <c r="E307" s="147">
        <v>0.88888888888888884</v>
      </c>
      <c r="F307" s="148">
        <v>42405.673715277779</v>
      </c>
      <c r="G307" s="148">
        <v>42405.680810185186</v>
      </c>
      <c r="H307" s="145">
        <v>613</v>
      </c>
      <c r="I307" s="145">
        <v>10</v>
      </c>
      <c r="J307" s="145">
        <v>50</v>
      </c>
      <c r="K307" s="145">
        <v>3</v>
      </c>
      <c r="L307" s="13">
        <f t="shared" si="24"/>
        <v>7.0949074070085771E-3</v>
      </c>
      <c r="M307" s="134">
        <f>COUNTIFS($K$1:K307,K307,$C$1:C307,C307,$A$1:A307,A307)</f>
        <v>1</v>
      </c>
      <c r="N307" s="13">
        <f t="shared" si="25"/>
        <v>0.67371527777777773</v>
      </c>
      <c r="O307" s="13">
        <f t="shared" si="26"/>
        <v>0.68081018518518521</v>
      </c>
    </row>
    <row r="308" spans="1:15" x14ac:dyDescent="0.25">
      <c r="A308" s="146">
        <v>42405</v>
      </c>
      <c r="B308" s="145" t="s">
        <v>103</v>
      </c>
      <c r="C308" s="145">
        <v>95061</v>
      </c>
      <c r="D308" s="147">
        <v>0.625</v>
      </c>
      <c r="E308" s="147">
        <v>0.88888888888888884</v>
      </c>
      <c r="F308" s="148">
        <v>42405.681087962963</v>
      </c>
      <c r="G308" s="148">
        <v>42405.710868055554</v>
      </c>
      <c r="H308" s="145">
        <v>2573</v>
      </c>
      <c r="I308" s="145">
        <v>43</v>
      </c>
      <c r="J308" s="145">
        <v>50</v>
      </c>
      <c r="K308" s="145">
        <v>6</v>
      </c>
      <c r="L308" s="13">
        <f t="shared" si="24"/>
        <v>2.9780092590954155E-2</v>
      </c>
      <c r="M308" s="134">
        <f>COUNTIFS($K$1:K308,K308,$C$1:C308,C308,$A$1:A308,A308)</f>
        <v>1</v>
      </c>
      <c r="N308" s="13">
        <f t="shared" si="25"/>
        <v>0.68108796296296292</v>
      </c>
      <c r="O308" s="13">
        <f t="shared" si="26"/>
        <v>0.71086805555555566</v>
      </c>
    </row>
    <row r="309" spans="1:15" x14ac:dyDescent="0.25">
      <c r="A309" s="146">
        <v>42405</v>
      </c>
      <c r="B309" s="145" t="s">
        <v>105</v>
      </c>
      <c r="C309" s="145">
        <v>95049</v>
      </c>
      <c r="D309" s="147">
        <v>0.625</v>
      </c>
      <c r="E309" s="147">
        <v>0.88888888888888884</v>
      </c>
      <c r="F309" s="148">
        <v>42405.681180555555</v>
      </c>
      <c r="G309" s="148">
        <v>42405.710879629631</v>
      </c>
      <c r="H309" s="145">
        <v>2566</v>
      </c>
      <c r="I309" s="145">
        <v>43</v>
      </c>
      <c r="J309" s="145">
        <v>50</v>
      </c>
      <c r="K309" s="145">
        <v>6</v>
      </c>
      <c r="L309" s="13">
        <f t="shared" si="24"/>
        <v>2.9699074075324461E-2</v>
      </c>
      <c r="M309" s="134">
        <f>COUNTIFS($K$1:K309,K309,$C$1:C309,C309,$A$1:A309,A309)</f>
        <v>1</v>
      </c>
      <c r="N309" s="13">
        <f t="shared" si="25"/>
        <v>0.68118055555555557</v>
      </c>
      <c r="O309" s="13">
        <f t="shared" si="26"/>
        <v>0.71087962962962958</v>
      </c>
    </row>
    <row r="310" spans="1:15" x14ac:dyDescent="0.25">
      <c r="A310" s="146">
        <v>42405</v>
      </c>
      <c r="B310" s="145" t="s">
        <v>107</v>
      </c>
      <c r="C310" s="145">
        <v>92200</v>
      </c>
      <c r="D310" s="147">
        <v>0.625</v>
      </c>
      <c r="E310" s="147">
        <v>0.88888888888888884</v>
      </c>
      <c r="F310" s="148">
        <v>42405.681192129632</v>
      </c>
      <c r="G310" s="148">
        <v>42405.710833333331</v>
      </c>
      <c r="H310" s="145">
        <v>2561</v>
      </c>
      <c r="I310" s="145">
        <v>43</v>
      </c>
      <c r="J310" s="145">
        <v>50</v>
      </c>
      <c r="K310" s="145">
        <v>6</v>
      </c>
      <c r="L310" s="13">
        <f t="shared" si="24"/>
        <v>2.9641203698702157E-2</v>
      </c>
      <c r="M310" s="134">
        <f>COUNTIFS($K$1:K310,K310,$C$1:C310,C310,$A$1:A310,A310)</f>
        <v>1</v>
      </c>
      <c r="N310" s="13">
        <f t="shared" si="25"/>
        <v>0.68119212962962961</v>
      </c>
      <c r="O310" s="13">
        <f t="shared" si="26"/>
        <v>0.71083333333333332</v>
      </c>
    </row>
    <row r="311" spans="1:15" x14ac:dyDescent="0.25">
      <c r="A311" s="146">
        <v>42405</v>
      </c>
      <c r="B311" s="145" t="s">
        <v>28</v>
      </c>
      <c r="C311" s="145">
        <v>93528</v>
      </c>
      <c r="D311" s="147">
        <v>0.61805555555555558</v>
      </c>
      <c r="E311" s="147">
        <v>0.88194444444444453</v>
      </c>
      <c r="F311" s="148">
        <v>42405.683553240742</v>
      </c>
      <c r="G311" s="148">
        <v>42405.712094907409</v>
      </c>
      <c r="H311" s="145">
        <v>2466</v>
      </c>
      <c r="I311" s="145">
        <v>41</v>
      </c>
      <c r="J311" s="145">
        <v>50</v>
      </c>
      <c r="K311" s="145">
        <v>7</v>
      </c>
      <c r="L311" s="13">
        <f t="shared" si="24"/>
        <v>2.8541666666569654E-2</v>
      </c>
      <c r="M311" s="134">
        <f>COUNTIFS($K$1:K311,K311,$C$1:C311,C311,$A$1:A311,A311)</f>
        <v>1</v>
      </c>
      <c r="N311" s="13">
        <f t="shared" si="25"/>
        <v>0.68355324074074064</v>
      </c>
      <c r="O311" s="13">
        <f t="shared" si="26"/>
        <v>0.71209490740740744</v>
      </c>
    </row>
    <row r="312" spans="1:15" x14ac:dyDescent="0.25">
      <c r="A312" s="146">
        <v>42405</v>
      </c>
      <c r="B312" s="145" t="s">
        <v>26</v>
      </c>
      <c r="C312" s="145">
        <v>92065</v>
      </c>
      <c r="D312" s="147">
        <v>0.625</v>
      </c>
      <c r="E312" s="147">
        <v>0.88888888888888884</v>
      </c>
      <c r="F312" s="148">
        <v>42405.694675925923</v>
      </c>
      <c r="G312" s="148">
        <v>42405.701655092591</v>
      </c>
      <c r="H312" s="145">
        <v>603</v>
      </c>
      <c r="I312" s="145">
        <v>10</v>
      </c>
      <c r="J312" s="145">
        <v>50</v>
      </c>
      <c r="K312" s="145">
        <v>3</v>
      </c>
      <c r="L312" s="13">
        <f t="shared" si="24"/>
        <v>6.9791666683158837E-3</v>
      </c>
      <c r="M312" s="134">
        <f>COUNTIFS($K$1:K312,K312,$C$1:C312,C312,$A$1:A312,A312)</f>
        <v>1</v>
      </c>
      <c r="N312" s="13">
        <f t="shared" si="25"/>
        <v>0.69467592592592586</v>
      </c>
      <c r="O312" s="13">
        <f t="shared" si="26"/>
        <v>0.70165509259259251</v>
      </c>
    </row>
    <row r="313" spans="1:15" x14ac:dyDescent="0.25">
      <c r="A313" s="146">
        <v>42405</v>
      </c>
      <c r="B313" s="145" t="s">
        <v>106</v>
      </c>
      <c r="C313" s="145">
        <v>92217</v>
      </c>
      <c r="D313" s="147">
        <v>0.625</v>
      </c>
      <c r="E313" s="147">
        <v>0.88888888888888884</v>
      </c>
      <c r="F313" s="148">
        <v>42405.711412037039</v>
      </c>
      <c r="G313" s="148">
        <v>42405.749155092592</v>
      </c>
      <c r="H313" s="145">
        <v>3261</v>
      </c>
      <c r="I313" s="145">
        <v>54</v>
      </c>
      <c r="J313" s="145">
        <v>50</v>
      </c>
      <c r="K313" s="145">
        <v>7</v>
      </c>
      <c r="L313" s="13">
        <f t="shared" si="24"/>
        <v>3.7743055552709848E-2</v>
      </c>
      <c r="M313" s="134">
        <f>COUNTIFS($K$1:K313,K313,$C$1:C313,C313,$A$1:A313,A313)</f>
        <v>1</v>
      </c>
      <c r="N313" s="13">
        <f t="shared" si="25"/>
        <v>0.71141203703703704</v>
      </c>
      <c r="O313" s="13">
        <f t="shared" si="26"/>
        <v>0.74915509259259261</v>
      </c>
    </row>
    <row r="314" spans="1:15" x14ac:dyDescent="0.25">
      <c r="A314" s="146">
        <v>42405</v>
      </c>
      <c r="B314" s="145" t="s">
        <v>28</v>
      </c>
      <c r="C314" s="145">
        <v>93528</v>
      </c>
      <c r="D314" s="147">
        <v>0.61805555555555558</v>
      </c>
      <c r="E314" s="147">
        <v>0.88194444444444453</v>
      </c>
      <c r="F314" s="148">
        <v>42405.712094907409</v>
      </c>
      <c r="G314" s="148">
        <v>42405.720289351855</v>
      </c>
      <c r="H314" s="145">
        <v>708</v>
      </c>
      <c r="I314" s="145">
        <v>12</v>
      </c>
      <c r="J314" s="145">
        <v>50</v>
      </c>
      <c r="K314" s="145">
        <v>3</v>
      </c>
      <c r="L314" s="13">
        <f t="shared" si="24"/>
        <v>8.1944444464170374E-3</v>
      </c>
      <c r="M314" s="134">
        <f>COUNTIFS($K$1:K314,K314,$C$1:C314,C314,$A$1:A314,A314)</f>
        <v>1</v>
      </c>
      <c r="N314" s="13">
        <f t="shared" si="25"/>
        <v>0.71209490740740744</v>
      </c>
      <c r="O314" s="13">
        <f t="shared" si="26"/>
        <v>0.72028935185185183</v>
      </c>
    </row>
    <row r="315" spans="1:15" x14ac:dyDescent="0.25">
      <c r="A315" s="146">
        <v>42405</v>
      </c>
      <c r="B315" s="145" t="s">
        <v>27</v>
      </c>
      <c r="C315" s="145">
        <v>93346</v>
      </c>
      <c r="D315" s="147">
        <v>0.625</v>
      </c>
      <c r="E315" s="147">
        <v>0.88888888888888884</v>
      </c>
      <c r="F315" s="148">
        <v>42405.712812500002</v>
      </c>
      <c r="G315" s="148">
        <v>42405.748819444445</v>
      </c>
      <c r="H315" s="145">
        <v>3111</v>
      </c>
      <c r="I315" s="145">
        <v>52</v>
      </c>
      <c r="J315" s="145">
        <v>50</v>
      </c>
      <c r="K315" s="145">
        <v>6</v>
      </c>
      <c r="L315" s="13">
        <f t="shared" si="24"/>
        <v>3.6006944443215616E-2</v>
      </c>
      <c r="M315" s="134">
        <f>COUNTIFS($K$1:K315,K315,$C$1:C315,C315,$A$1:A315,A315)</f>
        <v>1</v>
      </c>
      <c r="N315" s="13">
        <f t="shared" si="25"/>
        <v>0.71281250000000007</v>
      </c>
      <c r="O315" s="13">
        <f t="shared" si="26"/>
        <v>0.74881944444444448</v>
      </c>
    </row>
    <row r="316" spans="1:15" x14ac:dyDescent="0.25">
      <c r="A316" s="146">
        <v>42405</v>
      </c>
      <c r="B316" s="145" t="s">
        <v>30</v>
      </c>
      <c r="C316" s="145">
        <v>92030</v>
      </c>
      <c r="D316" s="147">
        <v>0.625</v>
      </c>
      <c r="E316" s="147">
        <v>0.88888888888888884</v>
      </c>
      <c r="F316" s="148">
        <v>42405.715462962966</v>
      </c>
      <c r="G316" s="148">
        <v>42405.75072916667</v>
      </c>
      <c r="H316" s="145">
        <v>3047</v>
      </c>
      <c r="I316" s="145">
        <v>51</v>
      </c>
      <c r="J316" s="145">
        <v>50</v>
      </c>
      <c r="K316" s="145">
        <v>6</v>
      </c>
      <c r="L316" s="13">
        <f t="shared" si="24"/>
        <v>3.5266203703940846E-2</v>
      </c>
      <c r="M316" s="134">
        <f>COUNTIFS($K$1:K316,K316,$C$1:C316,C316,$A$1:A316,A316)</f>
        <v>1</v>
      </c>
      <c r="N316" s="13">
        <f t="shared" si="25"/>
        <v>0.71546296296296286</v>
      </c>
      <c r="O316" s="13">
        <f t="shared" si="26"/>
        <v>0.75072916666666656</v>
      </c>
    </row>
    <row r="317" spans="1:15" x14ac:dyDescent="0.25">
      <c r="A317" s="146">
        <v>42405</v>
      </c>
      <c r="B317" s="145" t="s">
        <v>29</v>
      </c>
      <c r="C317" s="145">
        <v>92031</v>
      </c>
      <c r="D317" s="147">
        <v>0.58333333333333337</v>
      </c>
      <c r="E317" s="147">
        <v>0.84722222222222221</v>
      </c>
      <c r="F317" s="148">
        <v>42405.715520833335</v>
      </c>
      <c r="G317" s="148">
        <v>42405.748969907407</v>
      </c>
      <c r="H317" s="145">
        <v>2890</v>
      </c>
      <c r="I317" s="145">
        <v>48</v>
      </c>
      <c r="J317" s="145">
        <v>50</v>
      </c>
      <c r="K317" s="145">
        <v>6</v>
      </c>
      <c r="L317" s="13">
        <f t="shared" si="24"/>
        <v>3.3449074071540963E-2</v>
      </c>
      <c r="M317" s="134">
        <f>COUNTIFS($K$1:K317,K317,$C$1:C317,C317,$A$1:A317,A317)</f>
        <v>1</v>
      </c>
      <c r="N317" s="13">
        <f t="shared" si="25"/>
        <v>0.71552083333333327</v>
      </c>
      <c r="O317" s="13">
        <f t="shared" si="26"/>
        <v>0.74896990740740732</v>
      </c>
    </row>
    <row r="318" spans="1:15" x14ac:dyDescent="0.25">
      <c r="A318" s="146">
        <v>42405</v>
      </c>
      <c r="B318" s="145" t="s">
        <v>103</v>
      </c>
      <c r="C318" s="145">
        <v>95061</v>
      </c>
      <c r="D318" s="147">
        <v>0.625</v>
      </c>
      <c r="E318" s="147">
        <v>0.88888888888888884</v>
      </c>
      <c r="F318" s="148">
        <v>42405.721064814818</v>
      </c>
      <c r="G318" s="148">
        <v>42405.728738425925</v>
      </c>
      <c r="H318" s="145">
        <v>663</v>
      </c>
      <c r="I318" s="145">
        <v>11</v>
      </c>
      <c r="J318" s="145">
        <v>50</v>
      </c>
      <c r="K318" s="145">
        <v>3</v>
      </c>
      <c r="L318" s="13">
        <f t="shared" si="24"/>
        <v>7.6736111077480018E-3</v>
      </c>
      <c r="M318" s="134">
        <f>COUNTIFS($K$1:K318,K318,$C$1:C318,C318,$A$1:A318,A318)</f>
        <v>1</v>
      </c>
      <c r="N318" s="13">
        <f t="shared" si="25"/>
        <v>0.72106481481481488</v>
      </c>
      <c r="O318" s="13">
        <f t="shared" si="26"/>
        <v>0.72873842592592597</v>
      </c>
    </row>
    <row r="319" spans="1:15" x14ac:dyDescent="0.25">
      <c r="A319" s="146">
        <v>42405</v>
      </c>
      <c r="B319" s="145" t="s">
        <v>105</v>
      </c>
      <c r="C319" s="145">
        <v>95049</v>
      </c>
      <c r="D319" s="147">
        <v>0.625</v>
      </c>
      <c r="E319" s="147">
        <v>0.88888888888888884</v>
      </c>
      <c r="F319" s="148">
        <v>42405.729351851849</v>
      </c>
      <c r="G319" s="148">
        <v>42405.743402777778</v>
      </c>
      <c r="H319" s="145">
        <v>1214</v>
      </c>
      <c r="I319" s="145">
        <v>20</v>
      </c>
      <c r="J319" s="145">
        <v>50</v>
      </c>
      <c r="K319" s="145">
        <v>1</v>
      </c>
      <c r="L319" s="13">
        <f t="shared" si="24"/>
        <v>1.4050925929041114E-2</v>
      </c>
      <c r="M319" s="134">
        <f>COUNTIFS($K$1:K319,K319,$C$1:C319,C319,$A$1:A319,A319)</f>
        <v>1</v>
      </c>
      <c r="N319" s="13">
        <f t="shared" si="25"/>
        <v>0.72935185185185192</v>
      </c>
      <c r="O319" s="13">
        <f t="shared" si="26"/>
        <v>0.74340277777777775</v>
      </c>
    </row>
    <row r="320" spans="1:15" x14ac:dyDescent="0.25">
      <c r="A320" s="146">
        <v>42405</v>
      </c>
      <c r="B320" s="145" t="s">
        <v>106</v>
      </c>
      <c r="C320" s="145">
        <v>92217</v>
      </c>
      <c r="D320" s="147">
        <v>0.625</v>
      </c>
      <c r="E320" s="147">
        <v>0.88888888888888884</v>
      </c>
      <c r="F320" s="148">
        <v>42405.749155092592</v>
      </c>
      <c r="G320" s="148">
        <v>42405.756967592592</v>
      </c>
      <c r="H320" s="145">
        <v>675</v>
      </c>
      <c r="I320" s="145">
        <v>12</v>
      </c>
      <c r="J320" s="145">
        <v>50</v>
      </c>
      <c r="K320" s="145">
        <v>3</v>
      </c>
      <c r="L320" s="13">
        <f t="shared" si="24"/>
        <v>7.8125E-3</v>
      </c>
      <c r="M320" s="134">
        <f>COUNTIFS($K$1:K320,K320,$C$1:C320,C320,$A$1:A320,A320)</f>
        <v>1</v>
      </c>
      <c r="N320" s="13">
        <f t="shared" si="25"/>
        <v>0.74915509259259261</v>
      </c>
      <c r="O320" s="13">
        <f t="shared" si="26"/>
        <v>0.75696759259259261</v>
      </c>
    </row>
    <row r="321" spans="1:15" x14ac:dyDescent="0.25">
      <c r="A321" s="146">
        <v>42405</v>
      </c>
      <c r="B321" s="145" t="s">
        <v>29</v>
      </c>
      <c r="C321" s="145">
        <v>92031</v>
      </c>
      <c r="D321" s="147">
        <v>0.58333333333333337</v>
      </c>
      <c r="E321" s="147">
        <v>0.84722222222222221</v>
      </c>
      <c r="F321" s="148">
        <v>42405.750115740739</v>
      </c>
      <c r="G321" s="148">
        <v>42405.764745370368</v>
      </c>
      <c r="H321" s="145">
        <v>1264</v>
      </c>
      <c r="I321" s="145">
        <v>21</v>
      </c>
      <c r="J321" s="145">
        <v>50</v>
      </c>
      <c r="K321" s="145">
        <v>1</v>
      </c>
      <c r="L321" s="13">
        <f t="shared" si="24"/>
        <v>1.4629629629780538E-2</v>
      </c>
      <c r="M321" s="134">
        <f>COUNTIFS($K$1:K321,K321,$C$1:C321,C321,$A$1:A321,A321)</f>
        <v>1</v>
      </c>
      <c r="N321" s="13">
        <f t="shared" si="25"/>
        <v>0.75011574074074072</v>
      </c>
      <c r="O321" s="13">
        <f t="shared" si="26"/>
        <v>0.76474537037037038</v>
      </c>
    </row>
    <row r="322" spans="1:15" x14ac:dyDescent="0.25">
      <c r="A322" s="146">
        <v>42405</v>
      </c>
      <c r="B322" s="145" t="s">
        <v>27</v>
      </c>
      <c r="C322" s="145">
        <v>93346</v>
      </c>
      <c r="D322" s="147">
        <v>0.625</v>
      </c>
      <c r="E322" s="147">
        <v>0.88888888888888884</v>
      </c>
      <c r="F322" s="148">
        <v>42405.751099537039</v>
      </c>
      <c r="G322" s="148">
        <v>42405.764479166668</v>
      </c>
      <c r="H322" s="145">
        <v>1156</v>
      </c>
      <c r="I322" s="145">
        <v>19</v>
      </c>
      <c r="J322" s="145">
        <v>50</v>
      </c>
      <c r="K322" s="145">
        <v>1</v>
      </c>
      <c r="L322" s="13">
        <f t="shared" si="24"/>
        <v>1.3379629628616385E-2</v>
      </c>
      <c r="M322" s="134">
        <f>COUNTIFS($K$1:K322,K322,$C$1:C322,C322,$A$1:A322,A322)</f>
        <v>1</v>
      </c>
      <c r="N322" s="13">
        <f t="shared" si="25"/>
        <v>0.75109953703703702</v>
      </c>
      <c r="O322" s="13">
        <f t="shared" si="26"/>
        <v>0.76447916666666671</v>
      </c>
    </row>
    <row r="323" spans="1:15" x14ac:dyDescent="0.25">
      <c r="A323" s="146">
        <v>42405</v>
      </c>
      <c r="B323" s="145" t="s">
        <v>107</v>
      </c>
      <c r="C323" s="145">
        <v>92200</v>
      </c>
      <c r="D323" s="147">
        <v>0.625</v>
      </c>
      <c r="E323" s="147">
        <v>0.88888888888888884</v>
      </c>
      <c r="F323" s="148">
        <v>42405.764039351852</v>
      </c>
      <c r="G323" s="148">
        <v>42405.778263888889</v>
      </c>
      <c r="H323" s="145">
        <v>1229</v>
      </c>
      <c r="I323" s="145">
        <v>20</v>
      </c>
      <c r="J323" s="145">
        <v>50</v>
      </c>
      <c r="K323" s="145">
        <v>1</v>
      </c>
      <c r="L323" s="13">
        <f t="shared" si="24"/>
        <v>1.4224537037080154E-2</v>
      </c>
      <c r="M323" s="134">
        <f>COUNTIFS($K$1:K323,K323,$C$1:C323,C323,$A$1:A323,A323)</f>
        <v>1</v>
      </c>
      <c r="N323" s="13">
        <f t="shared" si="25"/>
        <v>0.7640393518518519</v>
      </c>
      <c r="O323" s="13">
        <f t="shared" si="26"/>
        <v>0.77826388888888898</v>
      </c>
    </row>
    <row r="324" spans="1:15" x14ac:dyDescent="0.25">
      <c r="A324" s="146">
        <v>42405</v>
      </c>
      <c r="B324" s="145" t="s">
        <v>28</v>
      </c>
      <c r="C324" s="145">
        <v>93528</v>
      </c>
      <c r="D324" s="147">
        <v>0.61805555555555558</v>
      </c>
      <c r="E324" s="147">
        <v>0.88194444444444453</v>
      </c>
      <c r="F324" s="148">
        <v>42405.777812499997</v>
      </c>
      <c r="G324" s="148">
        <v>42405.792141203703</v>
      </c>
      <c r="H324" s="145">
        <v>1238</v>
      </c>
      <c r="I324" s="145">
        <v>20</v>
      </c>
      <c r="J324" s="145">
        <v>50</v>
      </c>
      <c r="K324" s="145">
        <v>1</v>
      </c>
      <c r="L324" s="13">
        <f t="shared" si="24"/>
        <v>1.4328703706269152E-2</v>
      </c>
      <c r="M324" s="134">
        <f>COUNTIFS($K$1:K324,K324,$C$1:C324,C324,$A$1:A324,A324)</f>
        <v>1</v>
      </c>
      <c r="N324" s="13">
        <f t="shared" si="25"/>
        <v>0.77781250000000002</v>
      </c>
      <c r="O324" s="13">
        <f t="shared" si="26"/>
        <v>0.79214120370370367</v>
      </c>
    </row>
    <row r="325" spans="1:15" x14ac:dyDescent="0.25">
      <c r="A325" s="146">
        <v>42405</v>
      </c>
      <c r="B325" s="145" t="s">
        <v>106</v>
      </c>
      <c r="C325" s="145">
        <v>92217</v>
      </c>
      <c r="D325" s="147">
        <v>0.625</v>
      </c>
      <c r="E325" s="147">
        <v>0.88888888888888884</v>
      </c>
      <c r="F325" s="148">
        <v>42405.784953703704</v>
      </c>
      <c r="G325" s="148">
        <v>42405.799143518518</v>
      </c>
      <c r="H325" s="145">
        <v>1226</v>
      </c>
      <c r="I325" s="145">
        <v>20</v>
      </c>
      <c r="J325" s="145">
        <v>50</v>
      </c>
      <c r="K325" s="145">
        <v>1</v>
      </c>
      <c r="L325" s="13">
        <f t="shared" si="24"/>
        <v>1.4189814814017154E-2</v>
      </c>
      <c r="M325" s="134">
        <f>COUNTIFS($K$1:K325,K325,$C$1:C325,C325,$A$1:A325,A325)</f>
        <v>1</v>
      </c>
      <c r="N325" s="13">
        <f t="shared" si="25"/>
        <v>0.78495370370370365</v>
      </c>
      <c r="O325" s="13">
        <f t="shared" si="26"/>
        <v>0.79914351851851861</v>
      </c>
    </row>
    <row r="326" spans="1:15" x14ac:dyDescent="0.25">
      <c r="A326" s="146">
        <v>42405</v>
      </c>
      <c r="B326" s="145" t="s">
        <v>105</v>
      </c>
      <c r="C326" s="145">
        <v>95049</v>
      </c>
      <c r="D326" s="147">
        <v>0.625</v>
      </c>
      <c r="E326" s="147">
        <v>0.88888888888888884</v>
      </c>
      <c r="F326" s="148">
        <v>42405.798750000002</v>
      </c>
      <c r="G326" s="148">
        <v>42405.805567129632</v>
      </c>
      <c r="H326" s="145">
        <v>589</v>
      </c>
      <c r="I326" s="145">
        <v>10</v>
      </c>
      <c r="J326" s="145">
        <v>50</v>
      </c>
      <c r="K326" s="145">
        <v>3</v>
      </c>
      <c r="L326" s="13">
        <f t="shared" ref="L326:L388" si="27">G326-F326</f>
        <v>6.8171296297805384E-3</v>
      </c>
      <c r="M326" s="134">
        <f>COUNTIFS($K$1:K326,K326,$C$1:C326,C326,$A$1:A326,A326)</f>
        <v>2</v>
      </c>
      <c r="N326" s="13">
        <f t="shared" ref="N326:N388" si="28">TIME(HOUR(F326),MINUTE(F326),SECOND(F326))</f>
        <v>0.79875000000000007</v>
      </c>
      <c r="O326" s="13">
        <f t="shared" ref="O326:O388" si="29">TIME(HOUR(G326),MINUTE(G326),SECOND(G326))</f>
        <v>0.80556712962962962</v>
      </c>
    </row>
    <row r="327" spans="1:15" x14ac:dyDescent="0.25">
      <c r="A327" s="146">
        <v>42405</v>
      </c>
      <c r="B327" s="145" t="s">
        <v>30</v>
      </c>
      <c r="C327" s="145">
        <v>92030</v>
      </c>
      <c r="D327" s="147">
        <v>0.625</v>
      </c>
      <c r="E327" s="147">
        <v>0.88888888888888884</v>
      </c>
      <c r="F327" s="148">
        <v>42405.798807870371</v>
      </c>
      <c r="G327" s="148">
        <v>42405.8125</v>
      </c>
      <c r="H327" s="145">
        <v>1183</v>
      </c>
      <c r="I327" s="145">
        <v>20</v>
      </c>
      <c r="J327" s="145">
        <v>50</v>
      </c>
      <c r="K327" s="145">
        <v>1</v>
      </c>
      <c r="L327" s="13">
        <f t="shared" si="27"/>
        <v>1.3692129628907423E-2</v>
      </c>
      <c r="M327" s="134">
        <f>COUNTIFS($K$1:K327,K327,$C$1:C327,C327,$A$1:A327,A327)</f>
        <v>1</v>
      </c>
      <c r="N327" s="13">
        <f t="shared" si="28"/>
        <v>0.79880787037037038</v>
      </c>
      <c r="O327" s="13">
        <f t="shared" si="29"/>
        <v>0.8125</v>
      </c>
    </row>
    <row r="328" spans="1:15" x14ac:dyDescent="0.25">
      <c r="A328" s="146">
        <v>42405</v>
      </c>
      <c r="B328" s="145" t="s">
        <v>103</v>
      </c>
      <c r="C328" s="145">
        <v>95061</v>
      </c>
      <c r="D328" s="147">
        <v>0.625</v>
      </c>
      <c r="E328" s="147">
        <v>0.88888888888888884</v>
      </c>
      <c r="F328" s="148">
        <v>42405.798854166664</v>
      </c>
      <c r="G328" s="148">
        <v>42405.812719907408</v>
      </c>
      <c r="H328" s="145">
        <v>1198</v>
      </c>
      <c r="I328" s="145">
        <v>20</v>
      </c>
      <c r="J328" s="145">
        <v>50</v>
      </c>
      <c r="K328" s="145">
        <v>1</v>
      </c>
      <c r="L328" s="13">
        <f t="shared" si="27"/>
        <v>1.3865740744222421E-2</v>
      </c>
      <c r="M328" s="134">
        <f>COUNTIFS($K$1:K328,K328,$C$1:C328,C328,$A$1:A328,A328)</f>
        <v>1</v>
      </c>
      <c r="N328" s="13">
        <f t="shared" si="28"/>
        <v>0.79885416666666664</v>
      </c>
      <c r="O328" s="13">
        <f t="shared" si="29"/>
        <v>0.8127199074074074</v>
      </c>
    </row>
    <row r="329" spans="1:15" x14ac:dyDescent="0.25">
      <c r="A329" s="146">
        <v>42405</v>
      </c>
      <c r="B329" s="145" t="s">
        <v>29</v>
      </c>
      <c r="C329" s="145">
        <v>92031</v>
      </c>
      <c r="D329" s="147">
        <v>0.58333333333333337</v>
      </c>
      <c r="E329" s="147">
        <v>0.84722222222222221</v>
      </c>
      <c r="F329" s="148">
        <v>42405.806226851855</v>
      </c>
      <c r="G329" s="148">
        <v>42405.813460648147</v>
      </c>
      <c r="H329" s="145">
        <v>625</v>
      </c>
      <c r="I329" s="145">
        <v>11</v>
      </c>
      <c r="J329" s="145">
        <v>50</v>
      </c>
      <c r="K329" s="145">
        <v>3</v>
      </c>
      <c r="L329" s="13">
        <f t="shared" si="27"/>
        <v>7.2337962919846177E-3</v>
      </c>
      <c r="M329" s="134">
        <f>COUNTIFS($K$1:K329,K329,$C$1:C329,C329,$A$1:A329,A329)</f>
        <v>2</v>
      </c>
      <c r="N329" s="13">
        <f t="shared" si="28"/>
        <v>0.80622685185185183</v>
      </c>
      <c r="O329" s="13">
        <f t="shared" si="29"/>
        <v>0.81346064814814811</v>
      </c>
    </row>
    <row r="330" spans="1:15" x14ac:dyDescent="0.25">
      <c r="A330" s="146">
        <v>42405</v>
      </c>
      <c r="B330" s="145" t="s">
        <v>27</v>
      </c>
      <c r="C330" s="145">
        <v>93346</v>
      </c>
      <c r="D330" s="147">
        <v>0.625</v>
      </c>
      <c r="E330" s="147">
        <v>0.88888888888888884</v>
      </c>
      <c r="F330" s="148">
        <v>42405.813888888886</v>
      </c>
      <c r="G330" s="148">
        <v>42405.821388888886</v>
      </c>
      <c r="H330" s="145">
        <v>648</v>
      </c>
      <c r="I330" s="145">
        <v>10</v>
      </c>
      <c r="J330" s="145">
        <v>50</v>
      </c>
      <c r="K330" s="145">
        <v>3</v>
      </c>
      <c r="L330" s="13">
        <f t="shared" si="27"/>
        <v>7.4999999997089617E-3</v>
      </c>
      <c r="M330" s="134">
        <f>COUNTIFS($K$1:K330,K330,$C$1:C330,C330,$A$1:A330,A330)</f>
        <v>2</v>
      </c>
      <c r="N330" s="13">
        <f t="shared" si="28"/>
        <v>0.81388888888888899</v>
      </c>
      <c r="O330" s="13">
        <f t="shared" si="29"/>
        <v>0.82138888888888895</v>
      </c>
    </row>
    <row r="331" spans="1:15" x14ac:dyDescent="0.25">
      <c r="A331" s="146">
        <v>42405</v>
      </c>
      <c r="B331" s="145" t="s">
        <v>107</v>
      </c>
      <c r="C331" s="145">
        <v>92200</v>
      </c>
      <c r="D331" s="147">
        <v>0.625</v>
      </c>
      <c r="E331" s="147">
        <v>0.88888888888888884</v>
      </c>
      <c r="F331" s="148">
        <v>42405.819907407407</v>
      </c>
      <c r="G331" s="148">
        <v>42405.826736111114</v>
      </c>
      <c r="H331" s="145">
        <v>590</v>
      </c>
      <c r="I331" s="145">
        <v>10</v>
      </c>
      <c r="J331" s="145">
        <v>50</v>
      </c>
      <c r="K331" s="145">
        <v>3</v>
      </c>
      <c r="L331" s="13">
        <f t="shared" si="27"/>
        <v>6.8287037065601908E-3</v>
      </c>
      <c r="M331" s="134">
        <f>COUNTIFS($K$1:K331,K331,$C$1:C331,C331,$A$1:A331,A331)</f>
        <v>2</v>
      </c>
      <c r="N331" s="13">
        <f t="shared" si="28"/>
        <v>0.81990740740740742</v>
      </c>
      <c r="O331" s="13">
        <f t="shared" si="29"/>
        <v>0.82673611111111101</v>
      </c>
    </row>
    <row r="332" spans="1:15" x14ac:dyDescent="0.25">
      <c r="A332" s="146">
        <v>42405</v>
      </c>
      <c r="B332" s="145" t="s">
        <v>26</v>
      </c>
      <c r="C332" s="145">
        <v>92065</v>
      </c>
      <c r="D332" s="147">
        <v>0.625</v>
      </c>
      <c r="E332" s="147">
        <v>0.88888888888888884</v>
      </c>
      <c r="F332" s="148">
        <v>42405.820879629631</v>
      </c>
      <c r="G332" s="148">
        <v>42405.827210648145</v>
      </c>
      <c r="H332" s="145">
        <v>547</v>
      </c>
      <c r="I332" s="145">
        <v>9</v>
      </c>
      <c r="J332" s="145">
        <v>50</v>
      </c>
      <c r="K332" s="145">
        <v>3</v>
      </c>
      <c r="L332" s="13">
        <f t="shared" si="27"/>
        <v>6.3310185141745023E-3</v>
      </c>
      <c r="M332" s="134">
        <f>COUNTIFS($K$1:K332,K332,$C$1:C332,C332,$A$1:A332,A332)</f>
        <v>2</v>
      </c>
      <c r="N332" s="13">
        <f t="shared" si="28"/>
        <v>0.82087962962962957</v>
      </c>
      <c r="O332" s="13">
        <f t="shared" si="29"/>
        <v>0.82721064814814815</v>
      </c>
    </row>
    <row r="333" spans="1:15" x14ac:dyDescent="0.25">
      <c r="A333" s="146">
        <v>42405</v>
      </c>
      <c r="B333" s="145" t="s">
        <v>106</v>
      </c>
      <c r="C333" s="145">
        <v>92217</v>
      </c>
      <c r="D333" s="147">
        <v>0.625</v>
      </c>
      <c r="E333" s="147">
        <v>0.88888888888888884</v>
      </c>
      <c r="F333" s="148">
        <v>42405.828275462962</v>
      </c>
      <c r="G333" s="148">
        <v>42405.833958333336</v>
      </c>
      <c r="H333" s="145">
        <v>491</v>
      </c>
      <c r="I333" s="145">
        <v>8</v>
      </c>
      <c r="J333" s="145">
        <v>50</v>
      </c>
      <c r="K333" s="145">
        <v>3</v>
      </c>
      <c r="L333" s="13">
        <f t="shared" si="27"/>
        <v>5.6828703745850362E-3</v>
      </c>
      <c r="M333" s="134">
        <f>COUNTIFS($K$1:K333,K333,$C$1:C333,C333,$A$1:A333,A333)</f>
        <v>2</v>
      </c>
      <c r="N333" s="13">
        <f t="shared" si="28"/>
        <v>0.82827546296296306</v>
      </c>
      <c r="O333" s="13">
        <f t="shared" si="29"/>
        <v>0.83395833333333336</v>
      </c>
    </row>
    <row r="334" spans="1:15" x14ac:dyDescent="0.25">
      <c r="A334" s="146">
        <v>42405</v>
      </c>
      <c r="B334" s="145" t="s">
        <v>103</v>
      </c>
      <c r="C334" s="145">
        <v>95061</v>
      </c>
      <c r="D334" s="147">
        <v>0.625</v>
      </c>
      <c r="E334" s="147">
        <v>0.88888888888888884</v>
      </c>
      <c r="F334" s="148">
        <v>42405.833368055559</v>
      </c>
      <c r="G334" s="148">
        <v>42405.840682870374</v>
      </c>
      <c r="H334" s="145">
        <v>632</v>
      </c>
      <c r="I334" s="145">
        <v>10</v>
      </c>
      <c r="J334" s="145">
        <v>50</v>
      </c>
      <c r="K334" s="145">
        <v>3</v>
      </c>
      <c r="L334" s="13">
        <f t="shared" si="27"/>
        <v>7.3148148148902692E-3</v>
      </c>
      <c r="M334" s="134">
        <f>COUNTIFS($K$1:K334,K334,$C$1:C334,C334,$A$1:A334,A334)</f>
        <v>2</v>
      </c>
      <c r="N334" s="13">
        <f t="shared" si="28"/>
        <v>0.83336805555555549</v>
      </c>
      <c r="O334" s="13">
        <f t="shared" si="29"/>
        <v>0.84068287037037026</v>
      </c>
    </row>
    <row r="335" spans="1:15" x14ac:dyDescent="0.25">
      <c r="A335" s="146">
        <v>42405</v>
      </c>
      <c r="B335" s="145" t="s">
        <v>28</v>
      </c>
      <c r="C335" s="145">
        <v>93528</v>
      </c>
      <c r="D335" s="147">
        <v>0.61805555555555558</v>
      </c>
      <c r="E335" s="147">
        <v>0.88194444444444453</v>
      </c>
      <c r="F335" s="148">
        <v>42405.835011574076</v>
      </c>
      <c r="G335" s="148">
        <v>42405.841770833336</v>
      </c>
      <c r="H335" s="145">
        <v>584</v>
      </c>
      <c r="I335" s="145">
        <v>10</v>
      </c>
      <c r="J335" s="145">
        <v>50</v>
      </c>
      <c r="K335" s="145">
        <v>3</v>
      </c>
      <c r="L335" s="13">
        <f t="shared" si="27"/>
        <v>6.7592592604341917E-3</v>
      </c>
      <c r="M335" s="134">
        <f>COUNTIFS($K$1:K335,K335,$C$1:C335,C335,$A$1:A335,A335)</f>
        <v>2</v>
      </c>
      <c r="N335" s="13">
        <f t="shared" si="28"/>
        <v>0.83501157407407411</v>
      </c>
      <c r="O335" s="13">
        <f t="shared" si="29"/>
        <v>0.84177083333333336</v>
      </c>
    </row>
    <row r="336" spans="1:15" x14ac:dyDescent="0.25">
      <c r="A336" s="146">
        <v>42405</v>
      </c>
      <c r="B336" s="145" t="s">
        <v>30</v>
      </c>
      <c r="C336" s="145">
        <v>92030</v>
      </c>
      <c r="D336" s="147">
        <v>0.625</v>
      </c>
      <c r="E336" s="147">
        <v>0.88888888888888884</v>
      </c>
      <c r="F336" s="148">
        <v>42405.840798611112</v>
      </c>
      <c r="G336" s="148">
        <v>42405.847650462965</v>
      </c>
      <c r="H336" s="145">
        <v>592</v>
      </c>
      <c r="I336" s="145">
        <v>10</v>
      </c>
      <c r="J336" s="145">
        <v>50</v>
      </c>
      <c r="K336" s="145">
        <v>3</v>
      </c>
      <c r="L336" s="13">
        <f t="shared" si="27"/>
        <v>6.8518518528435379E-3</v>
      </c>
      <c r="M336" s="134">
        <f>COUNTIFS($K$1:K336,K336,$C$1:C336,C336,$A$1:A336,A336)</f>
        <v>1</v>
      </c>
      <c r="N336" s="13">
        <f t="shared" si="28"/>
        <v>0.84079861111111109</v>
      </c>
      <c r="O336" s="13">
        <f t="shared" si="29"/>
        <v>0.84765046296296298</v>
      </c>
    </row>
    <row r="337" spans="1:15" x14ac:dyDescent="0.25">
      <c r="A337" s="146">
        <v>42406</v>
      </c>
      <c r="B337" s="145" t="s">
        <v>23</v>
      </c>
      <c r="C337" s="145">
        <v>92044</v>
      </c>
      <c r="D337" s="147">
        <v>0.33333333333333331</v>
      </c>
      <c r="E337" s="147">
        <v>0.59722222222222221</v>
      </c>
      <c r="F337" s="148">
        <v>42406.389282407406</v>
      </c>
      <c r="G337" s="148">
        <v>42406.396493055552</v>
      </c>
      <c r="H337" s="145">
        <v>623</v>
      </c>
      <c r="I337" s="145">
        <v>10</v>
      </c>
      <c r="J337" s="145">
        <v>50</v>
      </c>
      <c r="K337" s="145">
        <v>3</v>
      </c>
      <c r="L337" s="13">
        <f t="shared" si="27"/>
        <v>7.2106481457012706E-3</v>
      </c>
      <c r="M337" s="134">
        <f>COUNTIFS($K$1:K337,K337,$C$1:C337,C337,$A$1:A337,A337)</f>
        <v>1</v>
      </c>
      <c r="N337" s="13">
        <f t="shared" si="28"/>
        <v>0.38928240740740744</v>
      </c>
      <c r="O337" s="13">
        <f t="shared" si="29"/>
        <v>0.39649305555555553</v>
      </c>
    </row>
    <row r="338" spans="1:15" x14ac:dyDescent="0.25">
      <c r="A338" s="146">
        <v>42406</v>
      </c>
      <c r="B338" s="145" t="s">
        <v>20</v>
      </c>
      <c r="C338" s="145">
        <v>92055</v>
      </c>
      <c r="D338" s="147">
        <v>0.36805555555555558</v>
      </c>
      <c r="E338" s="147">
        <v>0.63194444444444442</v>
      </c>
      <c r="F338" s="148">
        <v>42406.39702546296</v>
      </c>
      <c r="G338" s="148">
        <v>42406.403981481482</v>
      </c>
      <c r="H338" s="145">
        <v>601</v>
      </c>
      <c r="I338" s="145">
        <v>10</v>
      </c>
      <c r="J338" s="145">
        <v>50</v>
      </c>
      <c r="K338" s="145">
        <v>3</v>
      </c>
      <c r="L338" s="13">
        <f t="shared" si="27"/>
        <v>6.9560185220325366E-3</v>
      </c>
      <c r="M338" s="134">
        <f>COUNTIFS($K$1:K338,K338,$C$1:C338,C338,$A$1:A338,A338)</f>
        <v>1</v>
      </c>
      <c r="N338" s="13">
        <f t="shared" si="28"/>
        <v>0.39702546296296298</v>
      </c>
      <c r="O338" s="13">
        <f t="shared" si="29"/>
        <v>0.4039814814814815</v>
      </c>
    </row>
    <row r="339" spans="1:15" x14ac:dyDescent="0.25">
      <c r="A339" s="146">
        <v>42406</v>
      </c>
      <c r="B339" s="145" t="s">
        <v>21</v>
      </c>
      <c r="C339" s="145">
        <v>92125</v>
      </c>
      <c r="D339" s="147">
        <v>0.36805555555555558</v>
      </c>
      <c r="E339" s="147">
        <v>0.63194444444444442</v>
      </c>
      <c r="F339" s="148">
        <v>42406.409826388888</v>
      </c>
      <c r="G339" s="148">
        <v>42406.416956018518</v>
      </c>
      <c r="H339" s="145">
        <v>616</v>
      </c>
      <c r="I339" s="145">
        <v>10</v>
      </c>
      <c r="J339" s="145">
        <v>50</v>
      </c>
      <c r="K339" s="145">
        <v>3</v>
      </c>
      <c r="L339" s="13">
        <f t="shared" si="27"/>
        <v>7.1296296300715767E-3</v>
      </c>
      <c r="M339" s="134">
        <f>COUNTIFS($K$1:K339,K339,$C$1:C339,C339,$A$1:A339,A339)</f>
        <v>1</v>
      </c>
      <c r="N339" s="13">
        <f t="shared" si="28"/>
        <v>0.40982638888888889</v>
      </c>
      <c r="O339" s="13">
        <f t="shared" si="29"/>
        <v>0.41695601851851855</v>
      </c>
    </row>
    <row r="340" spans="1:15" x14ac:dyDescent="0.25">
      <c r="A340" s="146">
        <v>42406</v>
      </c>
      <c r="B340" s="145" t="s">
        <v>115</v>
      </c>
      <c r="C340" s="145">
        <v>92136</v>
      </c>
      <c r="D340" s="147">
        <v>0.3611111111111111</v>
      </c>
      <c r="E340" s="147">
        <v>0.625</v>
      </c>
      <c r="F340" s="148">
        <v>42406.418298611112</v>
      </c>
      <c r="G340" s="148">
        <v>42406.425208333334</v>
      </c>
      <c r="H340" s="145">
        <v>597</v>
      </c>
      <c r="I340" s="145">
        <v>10</v>
      </c>
      <c r="J340" s="145">
        <v>50</v>
      </c>
      <c r="K340" s="145">
        <v>3</v>
      </c>
      <c r="L340" s="13">
        <f t="shared" si="27"/>
        <v>6.9097222221898846E-3</v>
      </c>
      <c r="M340" s="134">
        <f>COUNTIFS($K$1:K340,K340,$C$1:C340,C340,$A$1:A340,A340)</f>
        <v>1</v>
      </c>
      <c r="N340" s="13">
        <f t="shared" si="28"/>
        <v>0.41829861111111111</v>
      </c>
      <c r="O340" s="13">
        <f t="shared" si="29"/>
        <v>0.42520833333333335</v>
      </c>
    </row>
    <row r="341" spans="1:15" x14ac:dyDescent="0.25">
      <c r="A341" s="146">
        <v>42406</v>
      </c>
      <c r="B341" s="145" t="s">
        <v>19</v>
      </c>
      <c r="C341" s="145">
        <v>95173</v>
      </c>
      <c r="D341" s="147">
        <v>0.4861111111111111</v>
      </c>
      <c r="E341" s="147">
        <v>0.75</v>
      </c>
      <c r="F341" s="148">
        <v>42406.423796296294</v>
      </c>
      <c r="G341" s="148">
        <v>42406.431261574071</v>
      </c>
      <c r="H341" s="145">
        <v>645</v>
      </c>
      <c r="I341" s="145">
        <v>11</v>
      </c>
      <c r="J341" s="145">
        <v>50</v>
      </c>
      <c r="K341" s="145">
        <v>3</v>
      </c>
      <c r="L341" s="13">
        <f t="shared" si="27"/>
        <v>7.4652777766459621E-3</v>
      </c>
      <c r="M341" s="134">
        <f>COUNTIFS($K$1:K341,K341,$C$1:C341,C341,$A$1:A341,A341)</f>
        <v>1</v>
      </c>
      <c r="N341" s="13">
        <f t="shared" si="28"/>
        <v>0.42379629629629628</v>
      </c>
      <c r="O341" s="13">
        <f t="shared" si="29"/>
        <v>0.43126157407407412</v>
      </c>
    </row>
    <row r="342" spans="1:15" x14ac:dyDescent="0.25">
      <c r="A342" s="146">
        <v>42406</v>
      </c>
      <c r="B342" s="145" t="s">
        <v>18</v>
      </c>
      <c r="C342" s="145">
        <v>92120</v>
      </c>
      <c r="D342" s="147">
        <v>0.36805555555555558</v>
      </c>
      <c r="E342" s="147">
        <v>0.63194444444444442</v>
      </c>
      <c r="F342" s="148">
        <v>42406.423819444448</v>
      </c>
      <c r="G342" s="148">
        <v>42406.431238425925</v>
      </c>
      <c r="H342" s="145">
        <v>641</v>
      </c>
      <c r="I342" s="145">
        <v>10</v>
      </c>
      <c r="J342" s="145">
        <v>50</v>
      </c>
      <c r="K342" s="145">
        <v>3</v>
      </c>
      <c r="L342" s="13">
        <f t="shared" si="27"/>
        <v>7.4189814768033102E-3</v>
      </c>
      <c r="M342" s="134">
        <f>COUNTIFS($K$1:K342,K342,$C$1:C342,C342,$A$1:A342,A342)</f>
        <v>1</v>
      </c>
      <c r="N342" s="13">
        <f t="shared" si="28"/>
        <v>0.42381944444444447</v>
      </c>
      <c r="O342" s="13">
        <f t="shared" si="29"/>
        <v>0.43123842592592593</v>
      </c>
    </row>
    <row r="343" spans="1:15" x14ac:dyDescent="0.25">
      <c r="A343" s="146">
        <v>42406</v>
      </c>
      <c r="B343" s="145" t="s">
        <v>117</v>
      </c>
      <c r="C343" s="145">
        <v>92214</v>
      </c>
      <c r="D343" s="147">
        <v>0.3611111111111111</v>
      </c>
      <c r="E343" s="147">
        <v>0.625</v>
      </c>
      <c r="F343" s="148">
        <v>42406.431157407409</v>
      </c>
      <c r="G343" s="148">
        <v>42406.438773148147</v>
      </c>
      <c r="H343" s="145">
        <v>658</v>
      </c>
      <c r="I343" s="145">
        <v>11</v>
      </c>
      <c r="J343" s="145">
        <v>50</v>
      </c>
      <c r="K343" s="145">
        <v>3</v>
      </c>
      <c r="L343" s="13">
        <f t="shared" si="27"/>
        <v>7.6157407384016551E-3</v>
      </c>
      <c r="M343" s="134">
        <f>COUNTIFS($K$1:K343,K343,$C$1:C343,C343,$A$1:A343,A343)</f>
        <v>1</v>
      </c>
      <c r="N343" s="13">
        <f t="shared" si="28"/>
        <v>0.43115740740740738</v>
      </c>
      <c r="O343" s="13">
        <f t="shared" si="29"/>
        <v>0.43877314814814811</v>
      </c>
    </row>
    <row r="344" spans="1:15" x14ac:dyDescent="0.25">
      <c r="A344" s="146">
        <v>42406</v>
      </c>
      <c r="B344" s="145" t="s">
        <v>98</v>
      </c>
      <c r="C344" s="145">
        <v>92137</v>
      </c>
      <c r="D344" s="147">
        <v>0.3611111111111111</v>
      </c>
      <c r="E344" s="147">
        <v>0.625</v>
      </c>
      <c r="F344" s="148">
        <v>42406.441469907404</v>
      </c>
      <c r="G344" s="148">
        <v>42406.44872685185</v>
      </c>
      <c r="H344" s="145">
        <v>627</v>
      </c>
      <c r="I344" s="145">
        <v>11</v>
      </c>
      <c r="J344" s="145">
        <v>50</v>
      </c>
      <c r="K344" s="145">
        <v>3</v>
      </c>
      <c r="L344" s="13">
        <f t="shared" si="27"/>
        <v>7.2569444455439225E-3</v>
      </c>
      <c r="M344" s="134">
        <f>COUNTIFS($K$1:K344,K344,$C$1:C344,C344,$A$1:A344,A344)</f>
        <v>1</v>
      </c>
      <c r="N344" s="13">
        <f t="shared" si="28"/>
        <v>0.44146990740740738</v>
      </c>
      <c r="O344" s="13">
        <f t="shared" si="29"/>
        <v>0.44872685185185185</v>
      </c>
    </row>
    <row r="345" spans="1:15" x14ac:dyDescent="0.25">
      <c r="A345" s="146">
        <v>42406</v>
      </c>
      <c r="B345" s="145" t="s">
        <v>24</v>
      </c>
      <c r="C345" s="145">
        <v>92092</v>
      </c>
      <c r="D345" s="147">
        <v>0.36805555555555558</v>
      </c>
      <c r="E345" s="147">
        <v>0.63194444444444442</v>
      </c>
      <c r="F345" s="148">
        <v>42406.444548611114</v>
      </c>
      <c r="G345" s="148">
        <v>42406.451631944445</v>
      </c>
      <c r="H345" s="145">
        <v>612</v>
      </c>
      <c r="I345" s="145">
        <v>10</v>
      </c>
      <c r="J345" s="145">
        <v>50</v>
      </c>
      <c r="K345" s="145">
        <v>3</v>
      </c>
      <c r="L345" s="13">
        <f t="shared" si="27"/>
        <v>7.0833333302289248E-3</v>
      </c>
      <c r="M345" s="134">
        <f>COUNTIFS($K$1:K345,K345,$C$1:C345,C345,$A$1:A345,A345)</f>
        <v>1</v>
      </c>
      <c r="N345" s="13">
        <f t="shared" si="28"/>
        <v>0.44454861111111116</v>
      </c>
      <c r="O345" s="13">
        <f t="shared" si="29"/>
        <v>0.45163194444444449</v>
      </c>
    </row>
    <row r="346" spans="1:15" x14ac:dyDescent="0.25">
      <c r="A346" s="146">
        <v>42406</v>
      </c>
      <c r="B346" s="145" t="s">
        <v>18</v>
      </c>
      <c r="C346" s="145">
        <v>92120</v>
      </c>
      <c r="D346" s="147">
        <v>0.36805555555555558</v>
      </c>
      <c r="E346" s="147">
        <v>0.63194444444444442</v>
      </c>
      <c r="F346" s="148">
        <v>42406.458668981482</v>
      </c>
      <c r="G346" s="148">
        <v>42406.472557870373</v>
      </c>
      <c r="H346" s="145">
        <v>1200</v>
      </c>
      <c r="I346" s="145">
        <v>20</v>
      </c>
      <c r="J346" s="145">
        <v>50</v>
      </c>
      <c r="K346" s="145">
        <v>1</v>
      </c>
      <c r="L346" s="13">
        <f t="shared" si="27"/>
        <v>1.3888888890505768E-2</v>
      </c>
      <c r="M346" s="134">
        <f>COUNTIFS($K$1:K346,K346,$C$1:C346,C346,$A$1:A346,A346)</f>
        <v>1</v>
      </c>
      <c r="N346" s="13">
        <f t="shared" si="28"/>
        <v>0.4586689814814815</v>
      </c>
      <c r="O346" s="13">
        <f t="shared" si="29"/>
        <v>0.47255787037037034</v>
      </c>
    </row>
    <row r="347" spans="1:15" x14ac:dyDescent="0.25">
      <c r="A347" s="146">
        <v>42406</v>
      </c>
      <c r="B347" s="145" t="s">
        <v>115</v>
      </c>
      <c r="C347" s="145">
        <v>92136</v>
      </c>
      <c r="D347" s="147">
        <v>0.3611111111111111</v>
      </c>
      <c r="E347" s="147">
        <v>0.625</v>
      </c>
      <c r="F347" s="148">
        <v>42406.458831018521</v>
      </c>
      <c r="G347" s="148">
        <v>42406.47247685185</v>
      </c>
      <c r="H347" s="145">
        <v>1179</v>
      </c>
      <c r="I347" s="145">
        <v>20</v>
      </c>
      <c r="J347" s="145">
        <v>50</v>
      </c>
      <c r="K347" s="145">
        <v>1</v>
      </c>
      <c r="L347" s="13">
        <f t="shared" si="27"/>
        <v>1.3645833329064772E-2</v>
      </c>
      <c r="M347" s="134">
        <f>COUNTIFS($K$1:K347,K347,$C$1:C347,C347,$A$1:A347,A347)</f>
        <v>1</v>
      </c>
      <c r="N347" s="13">
        <f t="shared" si="28"/>
        <v>0.45883101851851849</v>
      </c>
      <c r="O347" s="13">
        <f t="shared" si="29"/>
        <v>0.47247685185185184</v>
      </c>
    </row>
    <row r="348" spans="1:15" x14ac:dyDescent="0.25">
      <c r="A348" s="146">
        <v>42406</v>
      </c>
      <c r="B348" s="145" t="s">
        <v>21</v>
      </c>
      <c r="C348" s="145">
        <v>92125</v>
      </c>
      <c r="D348" s="147">
        <v>0.36805555555555558</v>
      </c>
      <c r="E348" s="147">
        <v>0.63194444444444442</v>
      </c>
      <c r="F348" s="148">
        <v>42406.472280092596</v>
      </c>
      <c r="G348" s="148">
        <v>42406.486377314817</v>
      </c>
      <c r="H348" s="145">
        <v>1218</v>
      </c>
      <c r="I348" s="145">
        <v>20</v>
      </c>
      <c r="J348" s="145">
        <v>50</v>
      </c>
      <c r="K348" s="145">
        <v>1</v>
      </c>
      <c r="L348" s="13">
        <f t="shared" si="27"/>
        <v>1.4097222221607808E-2</v>
      </c>
      <c r="M348" s="134">
        <f>COUNTIFS($K$1:K348,K348,$C$1:C348,C348,$A$1:A348,A348)</f>
        <v>1</v>
      </c>
      <c r="N348" s="13">
        <f t="shared" si="28"/>
        <v>0.47228009259259257</v>
      </c>
      <c r="O348" s="13">
        <f t="shared" si="29"/>
        <v>0.48637731481481478</v>
      </c>
    </row>
    <row r="349" spans="1:15" x14ac:dyDescent="0.25">
      <c r="A349" s="146">
        <v>42406</v>
      </c>
      <c r="B349" s="145" t="s">
        <v>23</v>
      </c>
      <c r="C349" s="145">
        <v>92044</v>
      </c>
      <c r="D349" s="147">
        <v>0.33333333333333331</v>
      </c>
      <c r="E349" s="147">
        <v>0.59722222222222221</v>
      </c>
      <c r="F349" s="148">
        <v>42406.472488425927</v>
      </c>
      <c r="G349" s="148">
        <v>42406.486793981479</v>
      </c>
      <c r="H349" s="145">
        <v>1236</v>
      </c>
      <c r="I349" s="145">
        <v>20</v>
      </c>
      <c r="J349" s="145">
        <v>50</v>
      </c>
      <c r="K349" s="145">
        <v>1</v>
      </c>
      <c r="L349" s="13">
        <f t="shared" si="27"/>
        <v>1.4305555552709848E-2</v>
      </c>
      <c r="M349" s="134">
        <f>COUNTIFS($K$1:K349,K349,$C$1:C349,C349,$A$1:A349,A349)</f>
        <v>1</v>
      </c>
      <c r="N349" s="13">
        <f t="shared" si="28"/>
        <v>0.47248842592592594</v>
      </c>
      <c r="O349" s="13">
        <f t="shared" si="29"/>
        <v>0.48679398148148145</v>
      </c>
    </row>
    <row r="350" spans="1:15" x14ac:dyDescent="0.25">
      <c r="A350" s="146">
        <v>42406</v>
      </c>
      <c r="B350" s="145" t="s">
        <v>20</v>
      </c>
      <c r="C350" s="145">
        <v>92055</v>
      </c>
      <c r="D350" s="147">
        <v>0.36805555555555558</v>
      </c>
      <c r="E350" s="147">
        <v>0.63194444444444442</v>
      </c>
      <c r="F350" s="148">
        <v>42406.486180555556</v>
      </c>
      <c r="G350" s="148">
        <v>42406.500196759262</v>
      </c>
      <c r="H350" s="145">
        <v>1211</v>
      </c>
      <c r="I350" s="145">
        <v>20</v>
      </c>
      <c r="J350" s="145">
        <v>50</v>
      </c>
      <c r="K350" s="145">
        <v>1</v>
      </c>
      <c r="L350" s="13">
        <f t="shared" si="27"/>
        <v>1.4016203705978114E-2</v>
      </c>
      <c r="M350" s="134">
        <f>COUNTIFS($K$1:K350,K350,$C$1:C350,C350,$A$1:A350,A350)</f>
        <v>1</v>
      </c>
      <c r="N350" s="13">
        <f t="shared" si="28"/>
        <v>0.48618055555555556</v>
      </c>
      <c r="O350" s="13">
        <f t="shared" si="29"/>
        <v>0.50019675925925922</v>
      </c>
    </row>
    <row r="351" spans="1:15" x14ac:dyDescent="0.25">
      <c r="A351" s="146">
        <v>42406</v>
      </c>
      <c r="B351" s="145" t="s">
        <v>24</v>
      </c>
      <c r="C351" s="145">
        <v>92092</v>
      </c>
      <c r="D351" s="147">
        <v>0.36805555555555558</v>
      </c>
      <c r="E351" s="147">
        <v>0.63194444444444442</v>
      </c>
      <c r="F351" s="148">
        <v>42406.493217592593</v>
      </c>
      <c r="G351" s="148">
        <v>42406.507175925923</v>
      </c>
      <c r="H351" s="145">
        <v>1206</v>
      </c>
      <c r="I351" s="145">
        <v>20</v>
      </c>
      <c r="J351" s="145">
        <v>50</v>
      </c>
      <c r="K351" s="145">
        <v>1</v>
      </c>
      <c r="L351" s="13">
        <f t="shared" si="27"/>
        <v>1.395833332935581E-2</v>
      </c>
      <c r="M351" s="134">
        <f>COUNTIFS($K$1:K351,K351,$C$1:C351,C351,$A$1:A351,A351)</f>
        <v>1</v>
      </c>
      <c r="N351" s="13">
        <f t="shared" si="28"/>
        <v>0.49321759259259257</v>
      </c>
      <c r="O351" s="13">
        <f t="shared" si="29"/>
        <v>0.50717592592592597</v>
      </c>
    </row>
    <row r="352" spans="1:15" x14ac:dyDescent="0.25">
      <c r="A352" s="146">
        <v>42406</v>
      </c>
      <c r="B352" s="145" t="s">
        <v>117</v>
      </c>
      <c r="C352" s="145">
        <v>92214</v>
      </c>
      <c r="D352" s="147">
        <v>0.3611111111111111</v>
      </c>
      <c r="E352" s="147">
        <v>0.625</v>
      </c>
      <c r="F352" s="148">
        <v>42406.500034722223</v>
      </c>
      <c r="G352" s="148">
        <v>42406.514305555553</v>
      </c>
      <c r="H352" s="145">
        <v>1233</v>
      </c>
      <c r="I352" s="145">
        <v>20</v>
      </c>
      <c r="J352" s="145">
        <v>50</v>
      </c>
      <c r="K352" s="145">
        <v>1</v>
      </c>
      <c r="L352" s="13">
        <f t="shared" si="27"/>
        <v>1.4270833329646848E-2</v>
      </c>
      <c r="M352" s="134">
        <f>COUNTIFS($K$1:K352,K352,$C$1:C352,C352,$A$1:A352,A352)</f>
        <v>1</v>
      </c>
      <c r="N352" s="13">
        <f t="shared" si="28"/>
        <v>0.50003472222222223</v>
      </c>
      <c r="O352" s="13">
        <f t="shared" si="29"/>
        <v>0.51430555555555557</v>
      </c>
    </row>
    <row r="353" spans="1:15" x14ac:dyDescent="0.25">
      <c r="A353" s="146">
        <v>42406</v>
      </c>
      <c r="B353" s="145" t="s">
        <v>98</v>
      </c>
      <c r="C353" s="145">
        <v>92137</v>
      </c>
      <c r="D353" s="147">
        <v>0.3611111111111111</v>
      </c>
      <c r="E353" s="147">
        <v>0.625</v>
      </c>
      <c r="F353" s="148">
        <v>42406.514687499999</v>
      </c>
      <c r="G353" s="148">
        <v>42406.528807870367</v>
      </c>
      <c r="H353" s="145">
        <v>1220</v>
      </c>
      <c r="I353" s="145">
        <v>20</v>
      </c>
      <c r="J353" s="145">
        <v>50</v>
      </c>
      <c r="K353" s="145">
        <v>1</v>
      </c>
      <c r="L353" s="13">
        <f t="shared" si="27"/>
        <v>1.4120370367891155E-2</v>
      </c>
      <c r="M353" s="134">
        <f>COUNTIFS($K$1:K353,K353,$C$1:C353,C353,$A$1:A353,A353)</f>
        <v>1</v>
      </c>
      <c r="N353" s="13">
        <f t="shared" si="28"/>
        <v>0.51468749999999996</v>
      </c>
      <c r="O353" s="13">
        <f t="shared" si="29"/>
        <v>0.52880787037037036</v>
      </c>
    </row>
    <row r="354" spans="1:15" x14ac:dyDescent="0.25">
      <c r="A354" s="146">
        <v>42406</v>
      </c>
      <c r="B354" s="145" t="s">
        <v>23</v>
      </c>
      <c r="C354" s="145">
        <v>92044</v>
      </c>
      <c r="D354" s="147">
        <v>0.33333333333333331</v>
      </c>
      <c r="E354" s="147">
        <v>0.59722222222222221</v>
      </c>
      <c r="F354" s="148">
        <v>42406.520949074074</v>
      </c>
      <c r="G354" s="148">
        <v>42406.528043981481</v>
      </c>
      <c r="H354" s="145">
        <v>613</v>
      </c>
      <c r="I354" s="145">
        <v>10</v>
      </c>
      <c r="J354" s="145">
        <v>50</v>
      </c>
      <c r="K354" s="145">
        <v>3</v>
      </c>
      <c r="L354" s="13">
        <f t="shared" si="27"/>
        <v>7.0949074070085771E-3</v>
      </c>
      <c r="M354" s="134">
        <f>COUNTIFS($K$1:K354,K354,$C$1:C354,C354,$A$1:A354,A354)</f>
        <v>2</v>
      </c>
      <c r="N354" s="13">
        <f t="shared" si="28"/>
        <v>0.52094907407407409</v>
      </c>
      <c r="O354" s="13">
        <f t="shared" si="29"/>
        <v>0.52804398148148146</v>
      </c>
    </row>
    <row r="355" spans="1:15" x14ac:dyDescent="0.25">
      <c r="A355" s="146">
        <v>42406</v>
      </c>
      <c r="B355" s="145" t="s">
        <v>20</v>
      </c>
      <c r="C355" s="145">
        <v>92055</v>
      </c>
      <c r="D355" s="147">
        <v>0.36805555555555558</v>
      </c>
      <c r="E355" s="147">
        <v>0.63194444444444442</v>
      </c>
      <c r="F355" s="148">
        <v>42406.528124999997</v>
      </c>
      <c r="G355" s="148">
        <v>42406.534988425927</v>
      </c>
      <c r="H355" s="145">
        <v>593</v>
      </c>
      <c r="I355" s="145">
        <v>10</v>
      </c>
      <c r="J355" s="145">
        <v>50</v>
      </c>
      <c r="K355" s="145">
        <v>3</v>
      </c>
      <c r="L355" s="13">
        <f t="shared" si="27"/>
        <v>6.8634259296231903E-3</v>
      </c>
      <c r="M355" s="134">
        <f>COUNTIFS($K$1:K355,K355,$C$1:C355,C355,$A$1:A355,A355)</f>
        <v>2</v>
      </c>
      <c r="N355" s="13">
        <f t="shared" si="28"/>
        <v>0.52812500000000007</v>
      </c>
      <c r="O355" s="13">
        <f t="shared" si="29"/>
        <v>0.53498842592592599</v>
      </c>
    </row>
    <row r="356" spans="1:15" x14ac:dyDescent="0.25">
      <c r="A356" s="146">
        <v>42406</v>
      </c>
      <c r="B356" s="145" t="s">
        <v>19</v>
      </c>
      <c r="C356" s="145">
        <v>95173</v>
      </c>
      <c r="D356" s="147">
        <v>0.4861111111111111</v>
      </c>
      <c r="E356" s="147">
        <v>0.75</v>
      </c>
      <c r="F356" s="148">
        <v>42406.534918981481</v>
      </c>
      <c r="G356" s="148">
        <v>42406.549363425926</v>
      </c>
      <c r="H356" s="145">
        <v>1248</v>
      </c>
      <c r="I356" s="145">
        <v>21</v>
      </c>
      <c r="J356" s="145">
        <v>50</v>
      </c>
      <c r="K356" s="145">
        <v>1</v>
      </c>
      <c r="L356" s="13">
        <f t="shared" si="27"/>
        <v>1.4444444444961846E-2</v>
      </c>
      <c r="M356" s="134">
        <f>COUNTIFS($K$1:K356,K356,$C$1:C356,C356,$A$1:A356,A356)</f>
        <v>1</v>
      </c>
      <c r="N356" s="13">
        <f t="shared" si="28"/>
        <v>0.53491898148148154</v>
      </c>
      <c r="O356" s="13">
        <f t="shared" si="29"/>
        <v>0.54936342592592591</v>
      </c>
    </row>
    <row r="357" spans="1:15" x14ac:dyDescent="0.25">
      <c r="A357" s="146">
        <v>42406</v>
      </c>
      <c r="B357" s="145" t="s">
        <v>115</v>
      </c>
      <c r="C357" s="145">
        <v>92136</v>
      </c>
      <c r="D357" s="147">
        <v>0.3611111111111111</v>
      </c>
      <c r="E357" s="147">
        <v>0.625</v>
      </c>
      <c r="F357" s="148">
        <v>42406.542002314818</v>
      </c>
      <c r="G357" s="148">
        <v>42406.549085648148</v>
      </c>
      <c r="H357" s="145">
        <v>612</v>
      </c>
      <c r="I357" s="145">
        <v>10</v>
      </c>
      <c r="J357" s="145">
        <v>50</v>
      </c>
      <c r="K357" s="145">
        <v>3</v>
      </c>
      <c r="L357" s="13">
        <f t="shared" si="27"/>
        <v>7.0833333302289248E-3</v>
      </c>
      <c r="M357" s="134">
        <f>COUNTIFS($K$1:K357,K357,$C$1:C357,C357,$A$1:A357,A357)</f>
        <v>2</v>
      </c>
      <c r="N357" s="13">
        <f t="shared" si="28"/>
        <v>0.54200231481481487</v>
      </c>
      <c r="O357" s="13">
        <f t="shared" si="29"/>
        <v>0.5490856481481482</v>
      </c>
    </row>
    <row r="358" spans="1:15" x14ac:dyDescent="0.25">
      <c r="A358" s="146">
        <v>42406</v>
      </c>
      <c r="B358" s="145" t="s">
        <v>24</v>
      </c>
      <c r="C358" s="145">
        <v>92092</v>
      </c>
      <c r="D358" s="147">
        <v>0.36805555555555558</v>
      </c>
      <c r="E358" s="147">
        <v>0.63194444444444442</v>
      </c>
      <c r="F358" s="148">
        <v>42406.548680555556</v>
      </c>
      <c r="G358" s="148">
        <v>42406.555821759262</v>
      </c>
      <c r="H358" s="145">
        <v>617</v>
      </c>
      <c r="I358" s="145">
        <v>10</v>
      </c>
      <c r="J358" s="145">
        <v>50</v>
      </c>
      <c r="K358" s="145">
        <v>3</v>
      </c>
      <c r="L358" s="13">
        <f t="shared" si="27"/>
        <v>7.1412037068512291E-3</v>
      </c>
      <c r="M358" s="134">
        <f>COUNTIFS($K$1:K358,K358,$C$1:C358,C358,$A$1:A358,A358)</f>
        <v>2</v>
      </c>
      <c r="N358" s="13">
        <f t="shared" si="28"/>
        <v>0.5486805555555555</v>
      </c>
      <c r="O358" s="13">
        <f t="shared" si="29"/>
        <v>0.55582175925925925</v>
      </c>
    </row>
    <row r="359" spans="1:15" x14ac:dyDescent="0.25">
      <c r="A359" s="146">
        <v>42406</v>
      </c>
      <c r="B359" s="145" t="s">
        <v>21</v>
      </c>
      <c r="C359" s="145">
        <v>92125</v>
      </c>
      <c r="D359" s="147">
        <v>0.36805555555555558</v>
      </c>
      <c r="E359" s="147">
        <v>0.63194444444444442</v>
      </c>
      <c r="F359" s="148">
        <v>42406.550856481481</v>
      </c>
      <c r="G359" s="148">
        <v>42406.557905092595</v>
      </c>
      <c r="H359" s="145">
        <v>609</v>
      </c>
      <c r="I359" s="145">
        <v>10</v>
      </c>
      <c r="J359" s="145">
        <v>50</v>
      </c>
      <c r="K359" s="145">
        <v>3</v>
      </c>
      <c r="L359" s="13">
        <f t="shared" si="27"/>
        <v>7.0486111144418828E-3</v>
      </c>
      <c r="M359" s="134">
        <f>COUNTIFS($K$1:K359,K359,$C$1:C359,C359,$A$1:A359,A359)</f>
        <v>2</v>
      </c>
      <c r="N359" s="13">
        <f t="shared" si="28"/>
        <v>0.55085648148148147</v>
      </c>
      <c r="O359" s="13">
        <f t="shared" si="29"/>
        <v>0.55790509259259258</v>
      </c>
    </row>
    <row r="360" spans="1:15" x14ac:dyDescent="0.25">
      <c r="A360" s="146">
        <v>42406</v>
      </c>
      <c r="B360" s="145" t="s">
        <v>117</v>
      </c>
      <c r="C360" s="145">
        <v>92214</v>
      </c>
      <c r="D360" s="147">
        <v>0.3611111111111111</v>
      </c>
      <c r="E360" s="147">
        <v>0.625</v>
      </c>
      <c r="F360" s="148">
        <v>42406.555601851855</v>
      </c>
      <c r="G360" s="148">
        <v>42406.563252314816</v>
      </c>
      <c r="H360" s="145">
        <v>661</v>
      </c>
      <c r="I360" s="145">
        <v>11</v>
      </c>
      <c r="J360" s="145">
        <v>50</v>
      </c>
      <c r="K360" s="145">
        <v>3</v>
      </c>
      <c r="L360" s="13">
        <f t="shared" si="27"/>
        <v>7.6504629614646547E-3</v>
      </c>
      <c r="M360" s="134">
        <f>COUNTIFS($K$1:K360,K360,$C$1:C360,C360,$A$1:A360,A360)</f>
        <v>2</v>
      </c>
      <c r="N360" s="13">
        <f t="shared" si="28"/>
        <v>0.55560185185185185</v>
      </c>
      <c r="O360" s="13">
        <f t="shared" si="29"/>
        <v>0.56325231481481486</v>
      </c>
    </row>
    <row r="361" spans="1:15" x14ac:dyDescent="0.25">
      <c r="A361" s="146">
        <v>42406</v>
      </c>
      <c r="B361" s="145" t="s">
        <v>18</v>
      </c>
      <c r="C361" s="145">
        <v>92120</v>
      </c>
      <c r="D361" s="147">
        <v>0.36805555555555558</v>
      </c>
      <c r="E361" s="147">
        <v>0.63194444444444442</v>
      </c>
      <c r="F361" s="148">
        <v>42406.555636574078</v>
      </c>
      <c r="G361" s="148">
        <v>42406.562881944446</v>
      </c>
      <c r="H361" s="145">
        <v>626</v>
      </c>
      <c r="I361" s="145">
        <v>10</v>
      </c>
      <c r="J361" s="145">
        <v>50</v>
      </c>
      <c r="K361" s="145">
        <v>3</v>
      </c>
      <c r="L361" s="13">
        <f t="shared" si="27"/>
        <v>7.2453703687642701E-3</v>
      </c>
      <c r="M361" s="134">
        <f>COUNTIFS($K$1:K361,K361,$C$1:C361,C361,$A$1:A361,A361)</f>
        <v>2</v>
      </c>
      <c r="N361" s="13">
        <f t="shared" si="28"/>
        <v>0.55563657407407407</v>
      </c>
      <c r="O361" s="13">
        <f t="shared" si="29"/>
        <v>0.5628819444444445</v>
      </c>
    </row>
    <row r="362" spans="1:15" x14ac:dyDescent="0.25">
      <c r="A362" s="146">
        <v>42406</v>
      </c>
      <c r="B362" s="145" t="s">
        <v>98</v>
      </c>
      <c r="C362" s="145">
        <v>92137</v>
      </c>
      <c r="D362" s="147">
        <v>0.3611111111111111</v>
      </c>
      <c r="E362" s="147">
        <v>0.625</v>
      </c>
      <c r="F362" s="148">
        <v>42406.569490740738</v>
      </c>
      <c r="G362" s="148">
        <v>42406.576967592591</v>
      </c>
      <c r="H362" s="145">
        <v>646</v>
      </c>
      <c r="I362" s="145">
        <v>10</v>
      </c>
      <c r="J362" s="145">
        <v>50</v>
      </c>
      <c r="K362" s="145">
        <v>3</v>
      </c>
      <c r="L362" s="13">
        <f t="shared" si="27"/>
        <v>7.4768518534256145E-3</v>
      </c>
      <c r="M362" s="134">
        <f>COUNTIFS($K$1:K362,K362,$C$1:C362,C362,$A$1:A362,A362)</f>
        <v>2</v>
      </c>
      <c r="N362" s="13">
        <f t="shared" si="28"/>
        <v>0.56949074074074069</v>
      </c>
      <c r="O362" s="13">
        <f t="shared" si="29"/>
        <v>0.57696759259259256</v>
      </c>
    </row>
    <row r="363" spans="1:15" x14ac:dyDescent="0.25">
      <c r="A363" s="146">
        <v>42406</v>
      </c>
      <c r="B363" s="145" t="s">
        <v>19</v>
      </c>
      <c r="C363" s="145">
        <v>95173</v>
      </c>
      <c r="D363" s="147">
        <v>0.4861111111111111</v>
      </c>
      <c r="E363" s="147">
        <v>0.75</v>
      </c>
      <c r="F363" s="148">
        <v>42406.576851851853</v>
      </c>
      <c r="G363" s="148">
        <v>42406.58384259259</v>
      </c>
      <c r="H363" s="145">
        <v>604</v>
      </c>
      <c r="I363" s="145">
        <v>10</v>
      </c>
      <c r="J363" s="145">
        <v>50</v>
      </c>
      <c r="K363" s="145">
        <v>3</v>
      </c>
      <c r="L363" s="13">
        <f t="shared" si="27"/>
        <v>6.9907407378195785E-3</v>
      </c>
      <c r="M363" s="134">
        <f>COUNTIFS($K$1:K363,K363,$C$1:C363,C363,$A$1:A363,A363)</f>
        <v>2</v>
      </c>
      <c r="N363" s="13">
        <f t="shared" si="28"/>
        <v>0.57685185185185184</v>
      </c>
      <c r="O363" s="13">
        <f t="shared" si="29"/>
        <v>0.58384259259259264</v>
      </c>
    </row>
    <row r="364" spans="1:15" x14ac:dyDescent="0.25">
      <c r="A364" s="146">
        <v>42406</v>
      </c>
      <c r="B364" s="145" t="s">
        <v>105</v>
      </c>
      <c r="C364" s="145">
        <v>95049</v>
      </c>
      <c r="D364" s="147">
        <v>0.625</v>
      </c>
      <c r="E364" s="147">
        <v>0.88888888888888884</v>
      </c>
      <c r="F364" s="148">
        <v>42406.632118055553</v>
      </c>
      <c r="G364" s="148">
        <v>42406.638738425929</v>
      </c>
      <c r="H364" s="145">
        <v>572</v>
      </c>
      <c r="I364" s="145">
        <v>9</v>
      </c>
      <c r="J364" s="145">
        <v>50</v>
      </c>
      <c r="K364" s="145">
        <v>3</v>
      </c>
      <c r="L364" s="13">
        <f t="shared" si="27"/>
        <v>6.6203703754581511E-3</v>
      </c>
      <c r="M364" s="134">
        <f>COUNTIFS($K$1:K364,K364,$C$1:C364,C364,$A$1:A364,A364)</f>
        <v>1</v>
      </c>
      <c r="N364" s="13">
        <f t="shared" si="28"/>
        <v>0.63211805555555556</v>
      </c>
      <c r="O364" s="13">
        <f t="shared" si="29"/>
        <v>0.638738425925926</v>
      </c>
    </row>
    <row r="365" spans="1:15" x14ac:dyDescent="0.25">
      <c r="A365" s="146">
        <v>42406</v>
      </c>
      <c r="B365" s="145" t="s">
        <v>25</v>
      </c>
      <c r="C365" s="145">
        <v>95005</v>
      </c>
      <c r="D365" s="147">
        <v>0.58333333333333337</v>
      </c>
      <c r="E365" s="147">
        <v>0.84722222222222221</v>
      </c>
      <c r="F365" s="148">
        <v>42406.640081018515</v>
      </c>
      <c r="G365" s="148">
        <v>42406.647164351853</v>
      </c>
      <c r="H365" s="145">
        <v>612</v>
      </c>
      <c r="I365" s="145">
        <v>10</v>
      </c>
      <c r="J365" s="145">
        <v>50</v>
      </c>
      <c r="K365" s="145">
        <v>3</v>
      </c>
      <c r="L365" s="13">
        <f t="shared" si="27"/>
        <v>7.0833333375048824E-3</v>
      </c>
      <c r="M365" s="134">
        <f>COUNTIFS($K$1:K365,K365,$C$1:C365,C365,$A$1:A365,A365)</f>
        <v>1</v>
      </c>
      <c r="N365" s="13">
        <f t="shared" si="28"/>
        <v>0.64008101851851851</v>
      </c>
      <c r="O365" s="13">
        <f t="shared" si="29"/>
        <v>0.64716435185185184</v>
      </c>
    </row>
    <row r="366" spans="1:15" x14ac:dyDescent="0.25">
      <c r="A366" s="146">
        <v>42406</v>
      </c>
      <c r="B366" s="145" t="s">
        <v>29</v>
      </c>
      <c r="C366" s="145">
        <v>92031</v>
      </c>
      <c r="D366" s="147">
        <v>0.58333333333333337</v>
      </c>
      <c r="E366" s="147">
        <v>0.84722222222222221</v>
      </c>
      <c r="F366" s="148">
        <v>42406.64675925926</v>
      </c>
      <c r="G366" s="148">
        <v>42406.653854166667</v>
      </c>
      <c r="H366" s="145">
        <v>613</v>
      </c>
      <c r="I366" s="145">
        <v>10</v>
      </c>
      <c r="J366" s="145">
        <v>50</v>
      </c>
      <c r="K366" s="145">
        <v>3</v>
      </c>
      <c r="L366" s="13">
        <f t="shared" si="27"/>
        <v>7.0949074070085771E-3</v>
      </c>
      <c r="M366" s="134">
        <f>COUNTIFS($K$1:K366,K366,$C$1:C366,C366,$A$1:A366,A366)</f>
        <v>1</v>
      </c>
      <c r="N366" s="13">
        <f t="shared" si="28"/>
        <v>0.64675925925925926</v>
      </c>
      <c r="O366" s="13">
        <f t="shared" si="29"/>
        <v>0.65385416666666674</v>
      </c>
    </row>
    <row r="367" spans="1:15" x14ac:dyDescent="0.25">
      <c r="A367" s="146">
        <v>42406</v>
      </c>
      <c r="B367" s="145" t="s">
        <v>27</v>
      </c>
      <c r="C367" s="145">
        <v>93346</v>
      </c>
      <c r="D367" s="147">
        <v>0.625</v>
      </c>
      <c r="E367" s="147">
        <v>0.88888888888888884</v>
      </c>
      <c r="F367" s="148">
        <v>42406.670706018522</v>
      </c>
      <c r="G367" s="148">
        <v>42406.677916666667</v>
      </c>
      <c r="H367" s="145">
        <v>623</v>
      </c>
      <c r="I367" s="145">
        <v>11</v>
      </c>
      <c r="J367" s="145">
        <v>50</v>
      </c>
      <c r="K367" s="145">
        <v>3</v>
      </c>
      <c r="L367" s="13">
        <f t="shared" si="27"/>
        <v>7.2106481457012706E-3</v>
      </c>
      <c r="M367" s="134">
        <f>COUNTIFS($K$1:K367,K367,$C$1:C367,C367,$A$1:A367,A367)</f>
        <v>1</v>
      </c>
      <c r="N367" s="13">
        <f t="shared" si="28"/>
        <v>0.67070601851851841</v>
      </c>
      <c r="O367" s="13">
        <f t="shared" si="29"/>
        <v>0.67791666666666661</v>
      </c>
    </row>
    <row r="368" spans="1:15" x14ac:dyDescent="0.25">
      <c r="A368" s="146">
        <v>42406</v>
      </c>
      <c r="B368" s="145" t="s">
        <v>107</v>
      </c>
      <c r="C368" s="145">
        <v>92200</v>
      </c>
      <c r="D368" s="147">
        <v>0.625</v>
      </c>
      <c r="E368" s="147">
        <v>0.88888888888888884</v>
      </c>
      <c r="F368" s="148">
        <v>42406.674942129626</v>
      </c>
      <c r="G368" s="148">
        <v>42406.68178240741</v>
      </c>
      <c r="H368" s="145">
        <v>591</v>
      </c>
      <c r="I368" s="145">
        <v>10</v>
      </c>
      <c r="J368" s="145">
        <v>50</v>
      </c>
      <c r="K368" s="145">
        <v>3</v>
      </c>
      <c r="L368" s="13">
        <f t="shared" si="27"/>
        <v>6.8402777833398432E-3</v>
      </c>
      <c r="M368" s="134">
        <f>COUNTIFS($K$1:K368,K368,$C$1:C368,C368,$A$1:A368,A368)</f>
        <v>1</v>
      </c>
      <c r="N368" s="13">
        <f t="shared" si="28"/>
        <v>0.67494212962962974</v>
      </c>
      <c r="O368" s="13">
        <f t="shared" si="29"/>
        <v>0.68178240740740748</v>
      </c>
    </row>
    <row r="369" spans="1:15" x14ac:dyDescent="0.25">
      <c r="A369" s="146">
        <v>42406</v>
      </c>
      <c r="B369" s="145" t="s">
        <v>30</v>
      </c>
      <c r="C369" s="145">
        <v>92030</v>
      </c>
      <c r="D369" s="147">
        <v>0.625</v>
      </c>
      <c r="E369" s="147">
        <v>0.88888888888888884</v>
      </c>
      <c r="F369" s="148">
        <v>42406.681828703702</v>
      </c>
      <c r="G369" s="148">
        <v>42406.688854166663</v>
      </c>
      <c r="H369" s="145">
        <v>607</v>
      </c>
      <c r="I369" s="145">
        <v>10</v>
      </c>
      <c r="J369" s="145">
        <v>50</v>
      </c>
      <c r="K369" s="145">
        <v>3</v>
      </c>
      <c r="L369" s="13">
        <f t="shared" si="27"/>
        <v>7.025462960882578E-3</v>
      </c>
      <c r="M369" s="134">
        <f>COUNTIFS($K$1:K369,K369,$C$1:C369,C369,$A$1:A369,A369)</f>
        <v>1</v>
      </c>
      <c r="N369" s="13">
        <f t="shared" si="28"/>
        <v>0.68182870370370363</v>
      </c>
      <c r="O369" s="13">
        <f t="shared" si="29"/>
        <v>0.68885416666666666</v>
      </c>
    </row>
    <row r="370" spans="1:15" x14ac:dyDescent="0.25">
      <c r="A370" s="146">
        <v>42406</v>
      </c>
      <c r="B370" s="145" t="s">
        <v>28</v>
      </c>
      <c r="C370" s="145">
        <v>93528</v>
      </c>
      <c r="D370" s="147">
        <v>0.61805555555555558</v>
      </c>
      <c r="E370" s="147">
        <v>0.88194444444444453</v>
      </c>
      <c r="F370" s="148">
        <v>42406.6874537037</v>
      </c>
      <c r="G370" s="148">
        <v>42406.694907407407</v>
      </c>
      <c r="H370" s="145">
        <v>644</v>
      </c>
      <c r="I370" s="145">
        <v>11</v>
      </c>
      <c r="J370" s="145">
        <v>50</v>
      </c>
      <c r="K370" s="145">
        <v>3</v>
      </c>
      <c r="L370" s="13">
        <f t="shared" si="27"/>
        <v>7.4537037071422674E-3</v>
      </c>
      <c r="M370" s="134">
        <f>COUNTIFS($K$1:K370,K370,$C$1:C370,C370,$A$1:A370,A370)</f>
        <v>1</v>
      </c>
      <c r="N370" s="13">
        <f t="shared" si="28"/>
        <v>0.68745370370370373</v>
      </c>
      <c r="O370" s="13">
        <f t="shared" si="29"/>
        <v>0.69490740740740742</v>
      </c>
    </row>
    <row r="371" spans="1:15" x14ac:dyDescent="0.25">
      <c r="A371" s="146">
        <v>42406</v>
      </c>
      <c r="B371" s="145" t="s">
        <v>26</v>
      </c>
      <c r="C371" s="145">
        <v>92065</v>
      </c>
      <c r="D371" s="147">
        <v>0.625</v>
      </c>
      <c r="E371" s="147">
        <v>0.88888888888888884</v>
      </c>
      <c r="F371" s="148">
        <v>42406.694675925923</v>
      </c>
      <c r="G371" s="148">
        <v>42406.701608796298</v>
      </c>
      <c r="H371" s="145">
        <v>599</v>
      </c>
      <c r="I371" s="145">
        <v>10</v>
      </c>
      <c r="J371" s="145">
        <v>50</v>
      </c>
      <c r="K371" s="145">
        <v>3</v>
      </c>
      <c r="L371" s="13">
        <f t="shared" si="27"/>
        <v>6.9328703757491894E-3</v>
      </c>
      <c r="M371" s="134">
        <f>COUNTIFS($K$1:K371,K371,$C$1:C371,C371,$A$1:A371,A371)</f>
        <v>1</v>
      </c>
      <c r="N371" s="13">
        <f t="shared" si="28"/>
        <v>0.69467592592592586</v>
      </c>
      <c r="O371" s="13">
        <f t="shared" si="29"/>
        <v>0.70160879629629624</v>
      </c>
    </row>
    <row r="372" spans="1:15" x14ac:dyDescent="0.25">
      <c r="A372" s="146">
        <v>42406</v>
      </c>
      <c r="B372" s="145" t="s">
        <v>103</v>
      </c>
      <c r="C372" s="145">
        <v>95061</v>
      </c>
      <c r="D372" s="147">
        <v>0.625</v>
      </c>
      <c r="E372" s="147">
        <v>0.88888888888888884</v>
      </c>
      <c r="F372" s="148">
        <v>42406.694872685184</v>
      </c>
      <c r="G372" s="148">
        <v>42406.701678240737</v>
      </c>
      <c r="H372" s="145">
        <v>588</v>
      </c>
      <c r="I372" s="145">
        <v>10</v>
      </c>
      <c r="J372" s="145">
        <v>50</v>
      </c>
      <c r="K372" s="145">
        <v>3</v>
      </c>
      <c r="L372" s="13">
        <f t="shared" si="27"/>
        <v>6.805555553000886E-3</v>
      </c>
      <c r="M372" s="134">
        <f>COUNTIFS($K$1:K372,K372,$C$1:C372,C372,$A$1:A372,A372)</f>
        <v>1</v>
      </c>
      <c r="N372" s="13">
        <f t="shared" si="28"/>
        <v>0.69487268518518519</v>
      </c>
      <c r="O372" s="13">
        <f t="shared" si="29"/>
        <v>0.70167824074074081</v>
      </c>
    </row>
    <row r="373" spans="1:15" x14ac:dyDescent="0.25">
      <c r="A373" s="146">
        <v>42406</v>
      </c>
      <c r="B373" s="145" t="s">
        <v>25</v>
      </c>
      <c r="C373" s="145">
        <v>95005</v>
      </c>
      <c r="D373" s="147">
        <v>0.58333333333333337</v>
      </c>
      <c r="E373" s="147">
        <v>0.84722222222222221</v>
      </c>
      <c r="F373" s="148">
        <v>42406.709560185183</v>
      </c>
      <c r="G373" s="148">
        <v>42406.723113425927</v>
      </c>
      <c r="H373" s="145">
        <v>1171</v>
      </c>
      <c r="I373" s="145">
        <v>20</v>
      </c>
      <c r="J373" s="145">
        <v>50</v>
      </c>
      <c r="K373" s="145">
        <v>1</v>
      </c>
      <c r="L373" s="13">
        <f t="shared" si="27"/>
        <v>1.3553240743931383E-2</v>
      </c>
      <c r="M373" s="134">
        <f>COUNTIFS($K$1:K373,K373,$C$1:C373,C373,$A$1:A373,A373)</f>
        <v>1</v>
      </c>
      <c r="N373" s="13">
        <f t="shared" si="28"/>
        <v>0.70956018518518515</v>
      </c>
      <c r="O373" s="13">
        <f t="shared" si="29"/>
        <v>0.72311342592592587</v>
      </c>
    </row>
    <row r="374" spans="1:15" x14ac:dyDescent="0.25">
      <c r="A374" s="146">
        <v>42406</v>
      </c>
      <c r="B374" s="145" t="s">
        <v>106</v>
      </c>
      <c r="C374" s="145">
        <v>92217</v>
      </c>
      <c r="D374" s="147">
        <v>0.625</v>
      </c>
      <c r="E374" s="147">
        <v>0.88888888888888884</v>
      </c>
      <c r="F374" s="148">
        <v>42406.716782407406</v>
      </c>
      <c r="G374" s="148">
        <v>42406.724710648145</v>
      </c>
      <c r="H374" s="145">
        <v>685</v>
      </c>
      <c r="I374" s="145">
        <v>11</v>
      </c>
      <c r="J374" s="145">
        <v>50</v>
      </c>
      <c r="K374" s="145">
        <v>3</v>
      </c>
      <c r="L374" s="13">
        <f t="shared" si="27"/>
        <v>7.9282407386926934E-3</v>
      </c>
      <c r="M374" s="134">
        <f>COUNTIFS($K$1:K374,K374,$C$1:C374,C374,$A$1:A374,A374)</f>
        <v>1</v>
      </c>
      <c r="N374" s="13">
        <f t="shared" si="28"/>
        <v>0.71678240740740751</v>
      </c>
      <c r="O374" s="13">
        <f t="shared" si="29"/>
        <v>0.72471064814814812</v>
      </c>
    </row>
    <row r="375" spans="1:15" x14ac:dyDescent="0.25">
      <c r="A375" s="146">
        <v>42406</v>
      </c>
      <c r="B375" s="145" t="s">
        <v>105</v>
      </c>
      <c r="C375" s="145">
        <v>95049</v>
      </c>
      <c r="D375" s="147">
        <v>0.625</v>
      </c>
      <c r="E375" s="147">
        <v>0.88888888888888884</v>
      </c>
      <c r="F375" s="148">
        <v>42406.722245370373</v>
      </c>
      <c r="G375" s="148">
        <v>42406.735636574071</v>
      </c>
      <c r="H375" s="145">
        <v>1157</v>
      </c>
      <c r="I375" s="145">
        <v>19</v>
      </c>
      <c r="J375" s="145">
        <v>50</v>
      </c>
      <c r="K375" s="145">
        <v>1</v>
      </c>
      <c r="L375" s="13">
        <f t="shared" si="27"/>
        <v>1.339120369812008E-2</v>
      </c>
      <c r="M375" s="134">
        <f>COUNTIFS($K$1:K375,K375,$C$1:C375,C375,$A$1:A375,A375)</f>
        <v>1</v>
      </c>
      <c r="N375" s="13">
        <f t="shared" si="28"/>
        <v>0.7222453703703704</v>
      </c>
      <c r="O375" s="13">
        <f t="shared" si="29"/>
        <v>0.73563657407407401</v>
      </c>
    </row>
    <row r="376" spans="1:15" x14ac:dyDescent="0.25">
      <c r="A376" s="146">
        <v>42406</v>
      </c>
      <c r="B376" s="145" t="s">
        <v>27</v>
      </c>
      <c r="C376" s="145">
        <v>93346</v>
      </c>
      <c r="D376" s="147">
        <v>0.625</v>
      </c>
      <c r="E376" s="147">
        <v>0.88888888888888884</v>
      </c>
      <c r="F376" s="148">
        <v>42406.75037037037</v>
      </c>
      <c r="G376" s="148">
        <v>42406.764907407407</v>
      </c>
      <c r="H376" s="145">
        <v>1256</v>
      </c>
      <c r="I376" s="145">
        <v>21</v>
      </c>
      <c r="J376" s="145">
        <v>50</v>
      </c>
      <c r="K376" s="145">
        <v>1</v>
      </c>
      <c r="L376" s="13">
        <f t="shared" si="27"/>
        <v>1.4537037037371192E-2</v>
      </c>
      <c r="M376" s="134">
        <f>COUNTIFS($K$1:K376,K376,$C$1:C376,C376,$A$1:A376,A376)</f>
        <v>1</v>
      </c>
      <c r="N376" s="13">
        <f t="shared" si="28"/>
        <v>0.75037037037037047</v>
      </c>
      <c r="O376" s="13">
        <f t="shared" si="29"/>
        <v>0.76490740740740737</v>
      </c>
    </row>
    <row r="377" spans="1:15" x14ac:dyDescent="0.25">
      <c r="A377" s="146">
        <v>42406</v>
      </c>
      <c r="B377" s="145" t="s">
        <v>26</v>
      </c>
      <c r="C377" s="145">
        <v>92065</v>
      </c>
      <c r="D377" s="147">
        <v>0.625</v>
      </c>
      <c r="E377" s="147">
        <v>0.88888888888888884</v>
      </c>
      <c r="F377" s="148">
        <v>42406.764178240737</v>
      </c>
      <c r="G377" s="148">
        <v>42406.777997685182</v>
      </c>
      <c r="H377" s="145">
        <v>1194</v>
      </c>
      <c r="I377" s="145">
        <v>20</v>
      </c>
      <c r="J377" s="145">
        <v>50</v>
      </c>
      <c r="K377" s="145">
        <v>1</v>
      </c>
      <c r="L377" s="13">
        <f t="shared" si="27"/>
        <v>1.3819444444379769E-2</v>
      </c>
      <c r="M377" s="134">
        <f>COUNTIFS($K$1:K377,K377,$C$1:C377,C377,$A$1:A377,A377)</f>
        <v>1</v>
      </c>
      <c r="N377" s="13">
        <f t="shared" si="28"/>
        <v>0.76417824074074081</v>
      </c>
      <c r="O377" s="13">
        <f t="shared" si="29"/>
        <v>0.77799768518518519</v>
      </c>
    </row>
    <row r="378" spans="1:15" x14ac:dyDescent="0.25">
      <c r="A378" s="146">
        <v>42406</v>
      </c>
      <c r="B378" s="145" t="s">
        <v>107</v>
      </c>
      <c r="C378" s="145">
        <v>92200</v>
      </c>
      <c r="D378" s="147">
        <v>0.625</v>
      </c>
      <c r="E378" s="147">
        <v>0.88888888888888884</v>
      </c>
      <c r="F378" s="148">
        <v>42406.771932870368</v>
      </c>
      <c r="G378" s="148">
        <v>42406.785787037035</v>
      </c>
      <c r="H378" s="145">
        <v>1197</v>
      </c>
      <c r="I378" s="145">
        <v>20</v>
      </c>
      <c r="J378" s="145">
        <v>50</v>
      </c>
      <c r="K378" s="145">
        <v>1</v>
      </c>
      <c r="L378" s="13">
        <f t="shared" si="27"/>
        <v>1.3854166667442769E-2</v>
      </c>
      <c r="M378" s="134">
        <f>COUNTIFS($K$1:K378,K378,$C$1:C378,C378,$A$1:A378,A378)</f>
        <v>1</v>
      </c>
      <c r="N378" s="13">
        <f t="shared" si="28"/>
        <v>0.77193287037037039</v>
      </c>
      <c r="O378" s="13">
        <f t="shared" si="29"/>
        <v>0.78578703703703701</v>
      </c>
    </row>
    <row r="379" spans="1:15" x14ac:dyDescent="0.25">
      <c r="A379" s="146">
        <v>42406</v>
      </c>
      <c r="B379" s="145" t="s">
        <v>28</v>
      </c>
      <c r="C379" s="145">
        <v>93528</v>
      </c>
      <c r="D379" s="147">
        <v>0.61805555555555558</v>
      </c>
      <c r="E379" s="147">
        <v>0.88194444444444453</v>
      </c>
      <c r="F379" s="148">
        <v>42406.778148148151</v>
      </c>
      <c r="G379" s="148">
        <v>42406.793900462966</v>
      </c>
      <c r="H379" s="145">
        <v>1361</v>
      </c>
      <c r="I379" s="145">
        <v>23</v>
      </c>
      <c r="J379" s="145">
        <v>50</v>
      </c>
      <c r="K379" s="145">
        <v>1</v>
      </c>
      <c r="L379" s="13">
        <f t="shared" si="27"/>
        <v>1.5752314815472346E-2</v>
      </c>
      <c r="M379" s="134">
        <f>COUNTIFS($K$1:K379,K379,$C$1:C379,C379,$A$1:A379,A379)</f>
        <v>1</v>
      </c>
      <c r="N379" s="13">
        <f t="shared" si="28"/>
        <v>0.77814814814814814</v>
      </c>
      <c r="O379" s="13">
        <f t="shared" si="29"/>
        <v>0.79390046296296291</v>
      </c>
    </row>
    <row r="380" spans="1:15" x14ac:dyDescent="0.25">
      <c r="A380" s="146">
        <v>42406</v>
      </c>
      <c r="B380" s="145" t="s">
        <v>25</v>
      </c>
      <c r="C380" s="145">
        <v>95005</v>
      </c>
      <c r="D380" s="147">
        <v>0.58333333333333337</v>
      </c>
      <c r="E380" s="147">
        <v>0.84722222222222221</v>
      </c>
      <c r="F380" s="148">
        <v>42406.791331018518</v>
      </c>
      <c r="G380" s="148">
        <v>42406.799224537041</v>
      </c>
      <c r="H380" s="145">
        <v>682</v>
      </c>
      <c r="I380" s="145">
        <v>11</v>
      </c>
      <c r="J380" s="145">
        <v>50</v>
      </c>
      <c r="K380" s="145">
        <v>3</v>
      </c>
      <c r="L380" s="13">
        <f t="shared" si="27"/>
        <v>7.8935185229056515E-3</v>
      </c>
      <c r="M380" s="134">
        <f>COUNTIFS($K$1:K380,K380,$C$1:C380,C380,$A$1:A380,A380)</f>
        <v>2</v>
      </c>
      <c r="N380" s="13">
        <f t="shared" si="28"/>
        <v>0.79133101851851861</v>
      </c>
      <c r="O380" s="13">
        <f t="shared" si="29"/>
        <v>0.79922453703703711</v>
      </c>
    </row>
    <row r="381" spans="1:15" x14ac:dyDescent="0.25">
      <c r="A381" s="146">
        <v>42406</v>
      </c>
      <c r="B381" s="145" t="s">
        <v>106</v>
      </c>
      <c r="C381" s="145">
        <v>92217</v>
      </c>
      <c r="D381" s="147">
        <v>0.625</v>
      </c>
      <c r="E381" s="147">
        <v>0.88888888888888884</v>
      </c>
      <c r="F381" s="148">
        <v>42406.791990740741</v>
      </c>
      <c r="G381" s="148">
        <v>42406.805937500001</v>
      </c>
      <c r="H381" s="145">
        <v>1205</v>
      </c>
      <c r="I381" s="145">
        <v>20</v>
      </c>
      <c r="J381" s="145">
        <v>50</v>
      </c>
      <c r="K381" s="145">
        <v>1</v>
      </c>
      <c r="L381" s="13">
        <f t="shared" si="27"/>
        <v>1.3946759259852115E-2</v>
      </c>
      <c r="M381" s="134">
        <f>COUNTIFS($K$1:K381,K381,$C$1:C381,C381,$A$1:A381,A381)</f>
        <v>1</v>
      </c>
      <c r="N381" s="13">
        <f t="shared" si="28"/>
        <v>0.79199074074074083</v>
      </c>
      <c r="O381" s="13">
        <f t="shared" si="29"/>
        <v>0.80593750000000008</v>
      </c>
    </row>
    <row r="382" spans="1:15" x14ac:dyDescent="0.25">
      <c r="A382" s="146">
        <v>42406</v>
      </c>
      <c r="B382" s="145" t="s">
        <v>105</v>
      </c>
      <c r="C382" s="145">
        <v>95049</v>
      </c>
      <c r="D382" s="147">
        <v>0.625</v>
      </c>
      <c r="E382" s="147">
        <v>0.88888888888888884</v>
      </c>
      <c r="F382" s="148">
        <v>42406.798634259256</v>
      </c>
      <c r="G382" s="148">
        <v>42406.804976851854</v>
      </c>
      <c r="H382" s="145">
        <v>548</v>
      </c>
      <c r="I382" s="145">
        <v>9</v>
      </c>
      <c r="J382" s="145">
        <v>50</v>
      </c>
      <c r="K382" s="145">
        <v>3</v>
      </c>
      <c r="L382" s="13">
        <f t="shared" si="27"/>
        <v>6.3425925982301123E-3</v>
      </c>
      <c r="M382" s="134">
        <f>COUNTIFS($K$1:K382,K382,$C$1:C382,C382,$A$1:A382,A382)</f>
        <v>2</v>
      </c>
      <c r="N382" s="13">
        <f t="shared" si="28"/>
        <v>0.79863425925925924</v>
      </c>
      <c r="O382" s="13">
        <f t="shared" si="29"/>
        <v>0.80497685185185175</v>
      </c>
    </row>
    <row r="383" spans="1:15" x14ac:dyDescent="0.25">
      <c r="A383" s="146">
        <v>42406</v>
      </c>
      <c r="B383" s="145" t="s">
        <v>103</v>
      </c>
      <c r="C383" s="145">
        <v>95061</v>
      </c>
      <c r="D383" s="147">
        <v>0.625</v>
      </c>
      <c r="E383" s="147">
        <v>0.88888888888888884</v>
      </c>
      <c r="F383" s="148">
        <v>42406.798784722225</v>
      </c>
      <c r="G383" s="148">
        <v>42406.812731481485</v>
      </c>
      <c r="H383" s="145">
        <v>1205</v>
      </c>
      <c r="I383" s="145">
        <v>20</v>
      </c>
      <c r="J383" s="145">
        <v>50</v>
      </c>
      <c r="K383" s="145">
        <v>1</v>
      </c>
      <c r="L383" s="13">
        <f t="shared" si="27"/>
        <v>1.3946759259852115E-2</v>
      </c>
      <c r="M383" s="134">
        <f>COUNTIFS($K$1:K383,K383,$C$1:C383,C383,$A$1:A383,A383)</f>
        <v>1</v>
      </c>
      <c r="N383" s="13">
        <f t="shared" si="28"/>
        <v>0.7987847222222223</v>
      </c>
      <c r="O383" s="13">
        <f t="shared" si="29"/>
        <v>0.81273148148148155</v>
      </c>
    </row>
    <row r="384" spans="1:15" x14ac:dyDescent="0.25">
      <c r="A384" s="146">
        <v>42406</v>
      </c>
      <c r="B384" s="145" t="s">
        <v>30</v>
      </c>
      <c r="C384" s="145">
        <v>92030</v>
      </c>
      <c r="D384" s="147">
        <v>0.625</v>
      </c>
      <c r="E384" s="147">
        <v>0.88888888888888884</v>
      </c>
      <c r="F384" s="148">
        <v>42406.798946759256</v>
      </c>
      <c r="G384" s="148">
        <v>42406.812604166669</v>
      </c>
      <c r="H384" s="145">
        <v>1180</v>
      </c>
      <c r="I384" s="145">
        <v>20</v>
      </c>
      <c r="J384" s="145">
        <v>50</v>
      </c>
      <c r="K384" s="145">
        <v>1</v>
      </c>
      <c r="L384" s="13">
        <f t="shared" si="27"/>
        <v>1.3657407413120382E-2</v>
      </c>
      <c r="M384" s="134">
        <f>COUNTIFS($K$1:K384,K384,$C$1:C384,C384,$A$1:A384,A384)</f>
        <v>1</v>
      </c>
      <c r="N384" s="13">
        <f t="shared" si="28"/>
        <v>0.79894675925925929</v>
      </c>
      <c r="O384" s="13">
        <f t="shared" si="29"/>
        <v>0.81260416666666668</v>
      </c>
    </row>
    <row r="385" spans="1:15" x14ac:dyDescent="0.25">
      <c r="A385" s="146">
        <v>42406</v>
      </c>
      <c r="B385" s="145" t="s">
        <v>29</v>
      </c>
      <c r="C385" s="145">
        <v>92031</v>
      </c>
      <c r="D385" s="147">
        <v>0.58333333333333337</v>
      </c>
      <c r="E385" s="147">
        <v>0.84722222222222221</v>
      </c>
      <c r="F385" s="148">
        <v>42406.80568287037</v>
      </c>
      <c r="G385" s="148">
        <v>42406.812731481485</v>
      </c>
      <c r="H385" s="145">
        <v>609</v>
      </c>
      <c r="I385" s="145">
        <v>10</v>
      </c>
      <c r="J385" s="145">
        <v>50</v>
      </c>
      <c r="K385" s="145">
        <v>3</v>
      </c>
      <c r="L385" s="13">
        <f t="shared" si="27"/>
        <v>7.0486111144418828E-3</v>
      </c>
      <c r="M385" s="134">
        <f>COUNTIFS($K$1:K385,K385,$C$1:C385,C385,$A$1:A385,A385)</f>
        <v>2</v>
      </c>
      <c r="N385" s="13">
        <f t="shared" si="28"/>
        <v>0.80568287037037034</v>
      </c>
      <c r="O385" s="13">
        <f t="shared" si="29"/>
        <v>0.81273148148148155</v>
      </c>
    </row>
    <row r="386" spans="1:15" x14ac:dyDescent="0.25">
      <c r="A386" s="146">
        <v>42406</v>
      </c>
      <c r="B386" s="145" t="s">
        <v>107</v>
      </c>
      <c r="C386" s="145">
        <v>92200</v>
      </c>
      <c r="D386" s="147">
        <v>0.625</v>
      </c>
      <c r="E386" s="147">
        <v>0.88888888888888884</v>
      </c>
      <c r="F386" s="148">
        <v>42406.8128125</v>
      </c>
      <c r="G386" s="148">
        <v>42406.819525462961</v>
      </c>
      <c r="H386" s="145">
        <v>580</v>
      </c>
      <c r="I386" s="145">
        <v>10</v>
      </c>
      <c r="J386" s="145">
        <v>50</v>
      </c>
      <c r="K386" s="145">
        <v>3</v>
      </c>
      <c r="L386" s="13">
        <f t="shared" si="27"/>
        <v>6.7129629605915397E-3</v>
      </c>
      <c r="M386" s="134">
        <f>COUNTIFS($K$1:K386,K386,$C$1:C386,C386,$A$1:A386,A386)</f>
        <v>2</v>
      </c>
      <c r="N386" s="13">
        <f t="shared" si="28"/>
        <v>0.81281250000000005</v>
      </c>
      <c r="O386" s="13">
        <f t="shared" si="29"/>
        <v>0.81952546296296302</v>
      </c>
    </row>
    <row r="387" spans="1:15" x14ac:dyDescent="0.25">
      <c r="A387" s="146">
        <v>42406</v>
      </c>
      <c r="B387" s="145" t="s">
        <v>27</v>
      </c>
      <c r="C387" s="145">
        <v>93346</v>
      </c>
      <c r="D387" s="147">
        <v>0.625</v>
      </c>
      <c r="E387" s="147">
        <v>0.88888888888888884</v>
      </c>
      <c r="F387" s="148">
        <v>42406.812847222223</v>
      </c>
      <c r="G387" s="148">
        <v>42406.820428240739</v>
      </c>
      <c r="H387" s="145">
        <v>655</v>
      </c>
      <c r="I387" s="145">
        <v>11</v>
      </c>
      <c r="J387" s="145">
        <v>50</v>
      </c>
      <c r="K387" s="145">
        <v>3</v>
      </c>
      <c r="L387" s="13">
        <f t="shared" si="27"/>
        <v>7.5810185153386556E-3</v>
      </c>
      <c r="M387" s="134">
        <f>COUNTIFS($K$1:K387,K387,$C$1:C387,C387,$A$1:A387,A387)</f>
        <v>2</v>
      </c>
      <c r="N387" s="13">
        <f t="shared" si="28"/>
        <v>0.81284722222222217</v>
      </c>
      <c r="O387" s="13">
        <f t="shared" si="29"/>
        <v>0.82042824074074072</v>
      </c>
    </row>
    <row r="388" spans="1:15" x14ac:dyDescent="0.25">
      <c r="A388" s="146">
        <v>42406</v>
      </c>
      <c r="B388" s="145" t="s">
        <v>28</v>
      </c>
      <c r="C388" s="145">
        <v>93528</v>
      </c>
      <c r="D388" s="147">
        <v>0.61805555555555558</v>
      </c>
      <c r="E388" s="147">
        <v>0.88194444444444453</v>
      </c>
      <c r="F388" s="148">
        <v>42406.826666666668</v>
      </c>
      <c r="G388" s="148">
        <v>42406.833854166667</v>
      </c>
      <c r="H388" s="145">
        <v>621</v>
      </c>
      <c r="I388" s="145">
        <v>10</v>
      </c>
      <c r="J388" s="145">
        <v>50</v>
      </c>
      <c r="K388" s="145">
        <v>3</v>
      </c>
      <c r="L388" s="13">
        <f t="shared" si="27"/>
        <v>7.1874999994179234E-3</v>
      </c>
      <c r="M388" s="134">
        <f>COUNTIFS($K$1:K388,K388,$C$1:C388,C388,$A$1:A388,A388)</f>
        <v>2</v>
      </c>
      <c r="N388" s="13">
        <f t="shared" si="28"/>
        <v>0.82666666666666666</v>
      </c>
      <c r="O388" s="13">
        <f t="shared" si="29"/>
        <v>0.83385416666666667</v>
      </c>
    </row>
    <row r="389" spans="1:15" x14ac:dyDescent="0.25">
      <c r="A389" s="146">
        <v>42406</v>
      </c>
      <c r="B389" s="145" t="s">
        <v>106</v>
      </c>
      <c r="C389" s="145">
        <v>92217</v>
      </c>
      <c r="D389" s="147">
        <v>0.625</v>
      </c>
      <c r="E389" s="147">
        <v>0.88888888888888884</v>
      </c>
      <c r="F389" s="148">
        <v>42406.827048611114</v>
      </c>
      <c r="G389" s="148">
        <v>42406.833715277775</v>
      </c>
      <c r="H389" s="145">
        <v>576</v>
      </c>
      <c r="I389" s="145">
        <v>10</v>
      </c>
      <c r="J389" s="145">
        <v>50</v>
      </c>
      <c r="K389" s="145">
        <v>3</v>
      </c>
      <c r="L389" s="13">
        <f t="shared" ref="L389:L393" si="30">G389-F389</f>
        <v>6.6666666607488878E-3</v>
      </c>
      <c r="M389" s="134">
        <f>COUNTIFS($K$1:K389,K389,$C$1:C389,C389,$A$1:A389,A389)</f>
        <v>2</v>
      </c>
      <c r="N389" s="13">
        <f t="shared" ref="N389:N393" si="31">TIME(HOUR(F389),MINUTE(F389),SECOND(F389))</f>
        <v>0.82704861111111105</v>
      </c>
      <c r="O389" s="13">
        <f t="shared" ref="O389:O393" si="32">TIME(HOUR(G389),MINUTE(G389),SECOND(G389))</f>
        <v>0.83371527777777776</v>
      </c>
    </row>
    <row r="390" spans="1:15" x14ac:dyDescent="0.25">
      <c r="A390" s="146">
        <v>42406</v>
      </c>
      <c r="B390" s="145" t="s">
        <v>26</v>
      </c>
      <c r="C390" s="145">
        <v>92065</v>
      </c>
      <c r="D390" s="147">
        <v>0.625</v>
      </c>
      <c r="E390" s="147">
        <v>0.88888888888888884</v>
      </c>
      <c r="F390" s="148">
        <v>42406.828310185185</v>
      </c>
      <c r="G390" s="148">
        <v>42406.835648148146</v>
      </c>
      <c r="H390" s="145">
        <v>634</v>
      </c>
      <c r="I390" s="145">
        <v>11</v>
      </c>
      <c r="J390" s="145">
        <v>50</v>
      </c>
      <c r="K390" s="145">
        <v>3</v>
      </c>
      <c r="L390" s="13">
        <f t="shared" si="30"/>
        <v>7.3379629611736163E-3</v>
      </c>
      <c r="M390" s="134">
        <f>COUNTIFS($K$1:K390,K390,$C$1:C390,C390,$A$1:A390,A390)</f>
        <v>2</v>
      </c>
      <c r="N390" s="13">
        <f t="shared" si="31"/>
        <v>0.82831018518518518</v>
      </c>
      <c r="O390" s="13">
        <f t="shared" si="32"/>
        <v>0.83564814814814825</v>
      </c>
    </row>
    <row r="391" spans="1:15" x14ac:dyDescent="0.25">
      <c r="A391" s="146">
        <v>42406</v>
      </c>
      <c r="B391" s="145" t="s">
        <v>103</v>
      </c>
      <c r="C391" s="145">
        <v>95061</v>
      </c>
      <c r="D391" s="147">
        <v>0.625</v>
      </c>
      <c r="E391" s="147">
        <v>0.88888888888888884</v>
      </c>
      <c r="F391" s="148">
        <v>42406.833368055559</v>
      </c>
      <c r="G391" s="148">
        <v>42406.840648148151</v>
      </c>
      <c r="H391" s="145">
        <v>629</v>
      </c>
      <c r="I391" s="145">
        <v>10</v>
      </c>
      <c r="J391" s="145">
        <v>50</v>
      </c>
      <c r="K391" s="145">
        <v>3</v>
      </c>
      <c r="L391" s="13">
        <f t="shared" si="30"/>
        <v>7.2800925918272696E-3</v>
      </c>
      <c r="M391" s="134">
        <f>COUNTIFS($K$1:K391,K391,$C$1:C391,C391,$A$1:A391,A391)</f>
        <v>2</v>
      </c>
      <c r="N391" s="13">
        <f t="shared" si="31"/>
        <v>0.83336805555555549</v>
      </c>
      <c r="O391" s="13">
        <f t="shared" si="32"/>
        <v>0.84064814814814814</v>
      </c>
    </row>
    <row r="392" spans="1:15" x14ac:dyDescent="0.25">
      <c r="A392" s="146">
        <v>42406</v>
      </c>
      <c r="B392" s="145" t="s">
        <v>30</v>
      </c>
      <c r="C392" s="145">
        <v>92030</v>
      </c>
      <c r="D392" s="147">
        <v>0.625</v>
      </c>
      <c r="E392" s="147">
        <v>0.88888888888888884</v>
      </c>
      <c r="F392" s="148">
        <v>42406.84034722222</v>
      </c>
      <c r="G392" s="148">
        <v>42406.847291666665</v>
      </c>
      <c r="H392" s="145">
        <v>600</v>
      </c>
      <c r="I392" s="145">
        <v>10</v>
      </c>
      <c r="J392" s="145">
        <v>50</v>
      </c>
      <c r="K392" s="145">
        <v>3</v>
      </c>
      <c r="L392" s="13">
        <f t="shared" si="30"/>
        <v>6.9444444452528842E-3</v>
      </c>
      <c r="M392" s="134">
        <f>COUNTIFS($K$1:K392,K392,$C$1:C392,C392,$A$1:A392,A392)</f>
        <v>2</v>
      </c>
      <c r="N392" s="13">
        <f t="shared" si="31"/>
        <v>0.84034722222222225</v>
      </c>
      <c r="O392" s="13">
        <f t="shared" si="32"/>
        <v>0.84729166666666667</v>
      </c>
    </row>
    <row r="393" spans="1:15" x14ac:dyDescent="0.25">
      <c r="A393" s="146">
        <v>42406</v>
      </c>
      <c r="B393" s="145" t="s">
        <v>25</v>
      </c>
      <c r="C393" s="145">
        <v>95005</v>
      </c>
      <c r="D393" s="147">
        <v>0.58333333333333337</v>
      </c>
      <c r="E393" s="147">
        <v>0.84722222222222221</v>
      </c>
      <c r="F393" s="148">
        <v>42406.846145833333</v>
      </c>
      <c r="G393" s="148">
        <v>42406.847430555557</v>
      </c>
      <c r="H393" s="145">
        <v>111</v>
      </c>
      <c r="I393" s="145">
        <v>2</v>
      </c>
      <c r="J393" s="145">
        <v>50</v>
      </c>
      <c r="K393" s="145">
        <v>1</v>
      </c>
      <c r="L393" s="13">
        <f t="shared" si="30"/>
        <v>1.2847222242271528E-3</v>
      </c>
      <c r="M393" s="134">
        <f>COUNTIFS($K$1:K393,K393,$C$1:C393,C393,$A$1:A393,A393)</f>
        <v>2</v>
      </c>
      <c r="N393" s="13">
        <f t="shared" si="31"/>
        <v>0.84614583333333337</v>
      </c>
      <c r="O393" s="13">
        <f t="shared" si="32"/>
        <v>0.84743055555555558</v>
      </c>
    </row>
    <row r="394" spans="1:15" x14ac:dyDescent="0.25">
      <c r="A394" s="155">
        <v>42408</v>
      </c>
      <c r="B394" s="154" t="s">
        <v>21</v>
      </c>
      <c r="C394" s="154">
        <v>92125</v>
      </c>
      <c r="D394" s="156">
        <v>0.36805555555555558</v>
      </c>
      <c r="E394" s="156">
        <v>0.63194444444444442</v>
      </c>
      <c r="F394" s="157">
        <v>42408.409756944442</v>
      </c>
      <c r="G394" s="157">
        <v>42408.417222222219</v>
      </c>
      <c r="H394" s="154">
        <v>645</v>
      </c>
      <c r="I394" s="154">
        <v>10</v>
      </c>
      <c r="J394" s="154">
        <v>50</v>
      </c>
      <c r="K394" s="154">
        <v>3</v>
      </c>
      <c r="L394" s="13">
        <f t="shared" ref="L394:L424" si="33">G394-F394</f>
        <v>7.4652777766459621E-3</v>
      </c>
      <c r="M394" s="144">
        <f>COUNTIFS($K$1:K394,K394,$C$1:C394,C394,$A$1:A394,A394)</f>
        <v>1</v>
      </c>
      <c r="N394" s="13">
        <f t="shared" ref="N394:N424" si="34">TIME(HOUR(F394),MINUTE(F394),SECOND(F394))</f>
        <v>0.40975694444444444</v>
      </c>
      <c r="O394" s="13">
        <f t="shared" ref="O394:O424" si="35">TIME(HOUR(G394),MINUTE(G394),SECOND(G394))</f>
        <v>0.41722222222222222</v>
      </c>
    </row>
    <row r="395" spans="1:15" x14ac:dyDescent="0.25">
      <c r="A395" s="155">
        <v>42408</v>
      </c>
      <c r="B395" s="154" t="s">
        <v>115</v>
      </c>
      <c r="C395" s="154">
        <v>92136</v>
      </c>
      <c r="D395" s="156">
        <v>0.3611111111111111</v>
      </c>
      <c r="E395" s="156">
        <v>0.625</v>
      </c>
      <c r="F395" s="157">
        <v>42408.416770833333</v>
      </c>
      <c r="G395" s="157">
        <v>42408.424722222226</v>
      </c>
      <c r="H395" s="154">
        <v>687</v>
      </c>
      <c r="I395" s="154">
        <v>11</v>
      </c>
      <c r="J395" s="154">
        <v>50</v>
      </c>
      <c r="K395" s="154">
        <v>3</v>
      </c>
      <c r="L395" s="13">
        <f t="shared" si="33"/>
        <v>7.9513888922519982E-3</v>
      </c>
      <c r="M395" s="144">
        <f>COUNTIFS($K$1:K395,K395,$C$1:C395,C395,$A$1:A395,A395)</f>
        <v>1</v>
      </c>
      <c r="N395" s="13">
        <f t="shared" si="34"/>
        <v>0.41677083333333331</v>
      </c>
      <c r="O395" s="13">
        <f t="shared" si="35"/>
        <v>0.42472222222222222</v>
      </c>
    </row>
    <row r="396" spans="1:15" x14ac:dyDescent="0.25">
      <c r="A396" s="155">
        <v>42408</v>
      </c>
      <c r="B396" s="154" t="s">
        <v>18</v>
      </c>
      <c r="C396" s="154">
        <v>92120</v>
      </c>
      <c r="D396" s="156">
        <v>0.36805555555555558</v>
      </c>
      <c r="E396" s="156">
        <v>0.63194444444444442</v>
      </c>
      <c r="F396" s="157">
        <v>42408.424421296295</v>
      </c>
      <c r="G396" s="157">
        <v>42408.431504629632</v>
      </c>
      <c r="H396" s="154">
        <v>612</v>
      </c>
      <c r="I396" s="154">
        <v>10</v>
      </c>
      <c r="J396" s="154">
        <v>50</v>
      </c>
      <c r="K396" s="154">
        <v>3</v>
      </c>
      <c r="L396" s="13">
        <f t="shared" si="33"/>
        <v>7.0833333375048824E-3</v>
      </c>
      <c r="M396" s="144">
        <f>COUNTIFS($K$1:K396,K396,$C$1:C396,C396,$A$1:A396,A396)</f>
        <v>1</v>
      </c>
      <c r="N396" s="13">
        <f t="shared" si="34"/>
        <v>0.42442129629629632</v>
      </c>
      <c r="O396" s="13">
        <f t="shared" si="35"/>
        <v>0.43150462962962965</v>
      </c>
    </row>
    <row r="397" spans="1:15" x14ac:dyDescent="0.25">
      <c r="A397" s="155">
        <v>42408</v>
      </c>
      <c r="B397" s="154" t="s">
        <v>98</v>
      </c>
      <c r="C397" s="154">
        <v>92137</v>
      </c>
      <c r="D397" s="156">
        <v>0.3611111111111111</v>
      </c>
      <c r="E397" s="156">
        <v>0.625</v>
      </c>
      <c r="F397" s="157">
        <v>42408.430601851855</v>
      </c>
      <c r="G397" s="157">
        <v>42408.438287037039</v>
      </c>
      <c r="H397" s="154">
        <v>664</v>
      </c>
      <c r="I397" s="154">
        <v>11</v>
      </c>
      <c r="J397" s="154">
        <v>50</v>
      </c>
      <c r="K397" s="154">
        <v>3</v>
      </c>
      <c r="L397" s="13">
        <f t="shared" si="33"/>
        <v>7.6851851845276542E-3</v>
      </c>
      <c r="M397" s="144">
        <f>COUNTIFS($K$1:K397,K397,$C$1:C397,C397,$A$1:A397,A397)</f>
        <v>1</v>
      </c>
      <c r="N397" s="13">
        <f t="shared" si="34"/>
        <v>0.4306018518518519</v>
      </c>
      <c r="O397" s="13">
        <f t="shared" si="35"/>
        <v>0.43828703703703703</v>
      </c>
    </row>
    <row r="398" spans="1:15" x14ac:dyDescent="0.25">
      <c r="A398" s="155">
        <v>42408</v>
      </c>
      <c r="B398" s="154" t="s">
        <v>24</v>
      </c>
      <c r="C398" s="154">
        <v>92092</v>
      </c>
      <c r="D398" s="156">
        <v>0.36805555555555558</v>
      </c>
      <c r="E398" s="156">
        <v>0.63194444444444442</v>
      </c>
      <c r="F398" s="157">
        <v>42408.444560185184</v>
      </c>
      <c r="G398" s="157">
        <v>42408.451689814814</v>
      </c>
      <c r="H398" s="154">
        <v>616</v>
      </c>
      <c r="I398" s="154">
        <v>10</v>
      </c>
      <c r="J398" s="154">
        <v>50</v>
      </c>
      <c r="K398" s="154">
        <v>3</v>
      </c>
      <c r="L398" s="13">
        <f t="shared" si="33"/>
        <v>7.1296296300715767E-3</v>
      </c>
      <c r="M398" s="144">
        <f>COUNTIFS($K$1:K398,K398,$C$1:C398,C398,$A$1:A398,A398)</f>
        <v>1</v>
      </c>
      <c r="N398" s="13">
        <f t="shared" si="34"/>
        <v>0.4445601851851852</v>
      </c>
      <c r="O398" s="13">
        <f t="shared" si="35"/>
        <v>0.45168981481481479</v>
      </c>
    </row>
    <row r="399" spans="1:15" x14ac:dyDescent="0.25">
      <c r="A399" s="155">
        <v>42408</v>
      </c>
      <c r="B399" s="154" t="s">
        <v>18</v>
      </c>
      <c r="C399" s="154">
        <v>92120</v>
      </c>
      <c r="D399" s="156">
        <v>0.36805555555555558</v>
      </c>
      <c r="E399" s="156">
        <v>0.63194444444444442</v>
      </c>
      <c r="F399" s="157">
        <v>42408.452291666668</v>
      </c>
      <c r="G399" s="157">
        <v>42408.49863425926</v>
      </c>
      <c r="H399" s="154">
        <v>4004</v>
      </c>
      <c r="I399" s="154">
        <v>67</v>
      </c>
      <c r="J399" s="154">
        <v>50</v>
      </c>
      <c r="K399" s="154">
        <v>6</v>
      </c>
      <c r="L399" s="13">
        <f t="shared" si="33"/>
        <v>4.634259259182727E-2</v>
      </c>
      <c r="M399" s="144">
        <f>COUNTIFS($K$1:K399,K399,$C$1:C399,C399,$A$1:A399,A399)</f>
        <v>1</v>
      </c>
      <c r="N399" s="13">
        <f t="shared" si="34"/>
        <v>0.4522916666666667</v>
      </c>
      <c r="O399" s="13">
        <f t="shared" si="35"/>
        <v>0.49863425925925925</v>
      </c>
    </row>
    <row r="400" spans="1:15" x14ac:dyDescent="0.25">
      <c r="A400" s="155">
        <v>42408</v>
      </c>
      <c r="B400" s="154" t="s">
        <v>115</v>
      </c>
      <c r="C400" s="154">
        <v>92136</v>
      </c>
      <c r="D400" s="156">
        <v>0.3611111111111111</v>
      </c>
      <c r="E400" s="156">
        <v>0.625</v>
      </c>
      <c r="F400" s="157">
        <v>42408.458379629628</v>
      </c>
      <c r="G400" s="157">
        <v>42408.472569444442</v>
      </c>
      <c r="H400" s="154">
        <v>1226</v>
      </c>
      <c r="I400" s="154">
        <v>20</v>
      </c>
      <c r="J400" s="154">
        <v>50</v>
      </c>
      <c r="K400" s="154">
        <v>1</v>
      </c>
      <c r="L400" s="13">
        <f t="shared" si="33"/>
        <v>1.4189814814017154E-2</v>
      </c>
      <c r="M400" s="144">
        <f>COUNTIFS($K$1:K400,K400,$C$1:C400,C400,$A$1:A400,A400)</f>
        <v>1</v>
      </c>
      <c r="N400" s="13">
        <f t="shared" si="34"/>
        <v>0.45837962962962964</v>
      </c>
      <c r="O400" s="13">
        <f t="shared" si="35"/>
        <v>0.47256944444444443</v>
      </c>
    </row>
    <row r="401" spans="1:15" x14ac:dyDescent="0.25">
      <c r="A401" s="155">
        <v>42408</v>
      </c>
      <c r="B401" s="154" t="s">
        <v>21</v>
      </c>
      <c r="C401" s="154">
        <v>92125</v>
      </c>
      <c r="D401" s="156">
        <v>0.36805555555555558</v>
      </c>
      <c r="E401" s="156">
        <v>0.63194444444444442</v>
      </c>
      <c r="F401" s="157">
        <v>42408.473854166667</v>
      </c>
      <c r="G401" s="157">
        <v>42408.487824074073</v>
      </c>
      <c r="H401" s="154">
        <v>1207</v>
      </c>
      <c r="I401" s="154">
        <v>20</v>
      </c>
      <c r="J401" s="154">
        <v>50</v>
      </c>
      <c r="K401" s="154">
        <v>1</v>
      </c>
      <c r="L401" s="13">
        <f t="shared" si="33"/>
        <v>1.3969907406135462E-2</v>
      </c>
      <c r="M401" s="144">
        <f>COUNTIFS($K$1:K401,K401,$C$1:C401,C401,$A$1:A401,A401)</f>
        <v>1</v>
      </c>
      <c r="N401" s="13">
        <f t="shared" si="34"/>
        <v>0.47385416666666669</v>
      </c>
      <c r="O401" s="13">
        <f t="shared" si="35"/>
        <v>0.48782407407407408</v>
      </c>
    </row>
    <row r="402" spans="1:15" x14ac:dyDescent="0.25">
      <c r="A402" s="155">
        <v>42408</v>
      </c>
      <c r="B402" s="154" t="s">
        <v>24</v>
      </c>
      <c r="C402" s="154">
        <v>92092</v>
      </c>
      <c r="D402" s="156">
        <v>0.36805555555555558</v>
      </c>
      <c r="E402" s="156">
        <v>0.63194444444444442</v>
      </c>
      <c r="F402" s="157">
        <v>42408.493125000001</v>
      </c>
      <c r="G402" s="157">
        <v>42408.507013888891</v>
      </c>
      <c r="H402" s="154">
        <v>1200</v>
      </c>
      <c r="I402" s="154">
        <v>20</v>
      </c>
      <c r="J402" s="154">
        <v>50</v>
      </c>
      <c r="K402" s="154">
        <v>1</v>
      </c>
      <c r="L402" s="13">
        <f t="shared" si="33"/>
        <v>1.3888888890505768E-2</v>
      </c>
      <c r="M402" s="144">
        <f>COUNTIFS($K$1:K402,K402,$C$1:C402,C402,$A$1:A402,A402)</f>
        <v>1</v>
      </c>
      <c r="N402" s="13">
        <f t="shared" si="34"/>
        <v>0.49312500000000004</v>
      </c>
      <c r="O402" s="13">
        <f t="shared" si="35"/>
        <v>0.50701388888888888</v>
      </c>
    </row>
    <row r="403" spans="1:15" x14ac:dyDescent="0.25">
      <c r="A403" s="155">
        <v>42408</v>
      </c>
      <c r="B403" s="154" t="s">
        <v>18</v>
      </c>
      <c r="C403" s="154">
        <v>92120</v>
      </c>
      <c r="D403" s="156">
        <v>0.36805555555555558</v>
      </c>
      <c r="E403" s="156">
        <v>0.63194444444444442</v>
      </c>
      <c r="F403" s="157">
        <v>42408.499189814815</v>
      </c>
      <c r="G403" s="157">
        <v>42408.513622685183</v>
      </c>
      <c r="H403" s="154">
        <v>1247</v>
      </c>
      <c r="I403" s="154">
        <v>21</v>
      </c>
      <c r="J403" s="154">
        <v>50</v>
      </c>
      <c r="K403" s="154">
        <v>1</v>
      </c>
      <c r="L403" s="13">
        <f t="shared" si="33"/>
        <v>1.4432870368182193E-2</v>
      </c>
      <c r="M403" s="144">
        <f>COUNTIFS($K$1:K403,K403,$C$1:C403,C403,$A$1:A403,A403)</f>
        <v>1</v>
      </c>
      <c r="N403" s="13">
        <f t="shared" si="34"/>
        <v>0.49918981481481484</v>
      </c>
      <c r="O403" s="13">
        <f t="shared" si="35"/>
        <v>0.51362268518518517</v>
      </c>
    </row>
    <row r="404" spans="1:15" x14ac:dyDescent="0.25">
      <c r="A404" s="155">
        <v>42408</v>
      </c>
      <c r="B404" s="154" t="s">
        <v>98</v>
      </c>
      <c r="C404" s="154">
        <v>92137</v>
      </c>
      <c r="D404" s="156">
        <v>0.3611111111111111</v>
      </c>
      <c r="E404" s="156">
        <v>0.625</v>
      </c>
      <c r="F404" s="157">
        <v>42408.513958333337</v>
      </c>
      <c r="G404" s="157">
        <v>42408.528067129628</v>
      </c>
      <c r="H404" s="154">
        <v>1219</v>
      </c>
      <c r="I404" s="154">
        <v>20</v>
      </c>
      <c r="J404" s="154">
        <v>50</v>
      </c>
      <c r="K404" s="154">
        <v>1</v>
      </c>
      <c r="L404" s="13">
        <f t="shared" si="33"/>
        <v>1.4108796291111503E-2</v>
      </c>
      <c r="M404" s="144">
        <f>COUNTIFS($K$1:K404,K404,$C$1:C404,C404,$A$1:A404,A404)</f>
        <v>1</v>
      </c>
      <c r="N404" s="13">
        <f t="shared" si="34"/>
        <v>0.51395833333333341</v>
      </c>
      <c r="O404" s="13">
        <f t="shared" si="35"/>
        <v>0.52806712962962965</v>
      </c>
    </row>
    <row r="405" spans="1:15" x14ac:dyDescent="0.25">
      <c r="A405" s="155">
        <v>42408</v>
      </c>
      <c r="B405" s="154" t="s">
        <v>115</v>
      </c>
      <c r="C405" s="154">
        <v>92136</v>
      </c>
      <c r="D405" s="156">
        <v>0.3611111111111111</v>
      </c>
      <c r="E405" s="156">
        <v>0.625</v>
      </c>
      <c r="F405" s="157">
        <v>42408.541724537034</v>
      </c>
      <c r="G405" s="157">
        <v>42408.549004629633</v>
      </c>
      <c r="H405" s="154">
        <v>629</v>
      </c>
      <c r="I405" s="154">
        <v>10</v>
      </c>
      <c r="J405" s="154">
        <v>50</v>
      </c>
      <c r="K405" s="154">
        <v>3</v>
      </c>
      <c r="L405" s="13">
        <f t="shared" si="33"/>
        <v>7.2800925991032273E-3</v>
      </c>
      <c r="M405" s="144">
        <f>COUNTIFS($K$1:K405,K405,$C$1:C405,C405,$A$1:A405,A405)</f>
        <v>2</v>
      </c>
      <c r="N405" s="13">
        <f t="shared" si="34"/>
        <v>0.54172453703703705</v>
      </c>
      <c r="O405" s="13">
        <f t="shared" si="35"/>
        <v>0.5490046296296297</v>
      </c>
    </row>
    <row r="406" spans="1:15" x14ac:dyDescent="0.25">
      <c r="A406" s="155">
        <v>42408</v>
      </c>
      <c r="B406" s="154" t="s">
        <v>24</v>
      </c>
      <c r="C406" s="154">
        <v>92092</v>
      </c>
      <c r="D406" s="156">
        <v>0.36805555555555558</v>
      </c>
      <c r="E406" s="156">
        <v>0.63194444444444442</v>
      </c>
      <c r="F406" s="157">
        <v>42408.548703703702</v>
      </c>
      <c r="G406" s="157">
        <v>42408.555914351855</v>
      </c>
      <c r="H406" s="154">
        <v>623</v>
      </c>
      <c r="I406" s="154">
        <v>10</v>
      </c>
      <c r="J406" s="154">
        <v>50</v>
      </c>
      <c r="K406" s="154">
        <v>3</v>
      </c>
      <c r="L406" s="13">
        <f t="shared" si="33"/>
        <v>7.2106481529772282E-3</v>
      </c>
      <c r="M406" s="144">
        <f>COUNTIFS($K$1:K406,K406,$C$1:C406,C406,$A$1:A406,A406)</f>
        <v>2</v>
      </c>
      <c r="N406" s="13">
        <f t="shared" si="34"/>
        <v>0.54870370370370369</v>
      </c>
      <c r="O406" s="13">
        <f t="shared" si="35"/>
        <v>0.55591435185185178</v>
      </c>
    </row>
    <row r="407" spans="1:15" x14ac:dyDescent="0.25">
      <c r="A407" s="155">
        <v>42408</v>
      </c>
      <c r="B407" s="154" t="s">
        <v>21</v>
      </c>
      <c r="C407" s="154">
        <v>92125</v>
      </c>
      <c r="D407" s="156">
        <v>0.36805555555555558</v>
      </c>
      <c r="E407" s="156">
        <v>0.63194444444444442</v>
      </c>
      <c r="F407" s="157">
        <v>42408.548784722225</v>
      </c>
      <c r="G407" s="157">
        <v>42408.555879629632</v>
      </c>
      <c r="H407" s="154">
        <v>613</v>
      </c>
      <c r="I407" s="154">
        <v>10</v>
      </c>
      <c r="J407" s="154">
        <v>50</v>
      </c>
      <c r="K407" s="154">
        <v>3</v>
      </c>
      <c r="L407" s="13">
        <f t="shared" si="33"/>
        <v>7.0949074070085771E-3</v>
      </c>
      <c r="M407" s="144">
        <f>COUNTIFS($K$1:K407,K407,$C$1:C407,C407,$A$1:A407,A407)</f>
        <v>2</v>
      </c>
      <c r="N407" s="13">
        <f t="shared" si="34"/>
        <v>0.54878472222222219</v>
      </c>
      <c r="O407" s="13">
        <f t="shared" si="35"/>
        <v>0.55587962962962967</v>
      </c>
    </row>
    <row r="408" spans="1:15" x14ac:dyDescent="0.25">
      <c r="A408" s="155">
        <v>42408</v>
      </c>
      <c r="B408" s="154" t="s">
        <v>18</v>
      </c>
      <c r="C408" s="154">
        <v>92120</v>
      </c>
      <c r="D408" s="156">
        <v>0.36805555555555558</v>
      </c>
      <c r="E408" s="156">
        <v>0.63194444444444442</v>
      </c>
      <c r="F408" s="157">
        <v>42408.556076388886</v>
      </c>
      <c r="G408" s="157">
        <v>42408.562777777777</v>
      </c>
      <c r="H408" s="154">
        <v>579</v>
      </c>
      <c r="I408" s="154">
        <v>10</v>
      </c>
      <c r="J408" s="154">
        <v>50</v>
      </c>
      <c r="K408" s="154">
        <v>3</v>
      </c>
      <c r="L408" s="13">
        <f t="shared" si="33"/>
        <v>6.701388891087845E-3</v>
      </c>
      <c r="M408" s="144">
        <f>COUNTIFS($K$1:K408,K408,$C$1:C408,C408,$A$1:A408,A408)</f>
        <v>2</v>
      </c>
      <c r="N408" s="13">
        <f t="shared" si="34"/>
        <v>0.55607638888888888</v>
      </c>
      <c r="O408" s="13">
        <f t="shared" si="35"/>
        <v>0.56277777777777771</v>
      </c>
    </row>
    <row r="409" spans="1:15" x14ac:dyDescent="0.25">
      <c r="A409" s="155">
        <v>42408</v>
      </c>
      <c r="B409" s="154" t="s">
        <v>98</v>
      </c>
      <c r="C409" s="154">
        <v>92137</v>
      </c>
      <c r="D409" s="156">
        <v>0.3611111111111111</v>
      </c>
      <c r="E409" s="156">
        <v>0.625</v>
      </c>
      <c r="F409" s="157">
        <v>42408.570798611108</v>
      </c>
      <c r="G409" s="157">
        <v>42408.577974537038</v>
      </c>
      <c r="H409" s="154">
        <v>620</v>
      </c>
      <c r="I409" s="154">
        <v>11</v>
      </c>
      <c r="J409" s="154">
        <v>50</v>
      </c>
      <c r="K409" s="154">
        <v>3</v>
      </c>
      <c r="L409" s="13">
        <f t="shared" si="33"/>
        <v>7.1759259299142286E-3</v>
      </c>
      <c r="M409" s="144">
        <f>COUNTIFS($K$1:K409,K409,$C$1:C409,C409,$A$1:A409,A409)</f>
        <v>2</v>
      </c>
      <c r="N409" s="13">
        <f t="shared" si="34"/>
        <v>0.57079861111111108</v>
      </c>
      <c r="O409" s="13">
        <f t="shared" si="35"/>
        <v>0.57797453703703705</v>
      </c>
    </row>
    <row r="410" spans="1:15" x14ac:dyDescent="0.25">
      <c r="A410" s="155">
        <v>42408</v>
      </c>
      <c r="B410" s="154" t="s">
        <v>105</v>
      </c>
      <c r="C410" s="154">
        <v>95049</v>
      </c>
      <c r="D410" s="156">
        <v>0.625</v>
      </c>
      <c r="E410" s="156">
        <v>0.88888888888888884</v>
      </c>
      <c r="F410" s="157">
        <v>42408.632800925923</v>
      </c>
      <c r="G410" s="157">
        <v>42408.639768518522</v>
      </c>
      <c r="H410" s="154">
        <v>602</v>
      </c>
      <c r="I410" s="154">
        <v>10</v>
      </c>
      <c r="J410" s="154">
        <v>50</v>
      </c>
      <c r="K410" s="154">
        <v>3</v>
      </c>
      <c r="L410" s="13">
        <f t="shared" si="33"/>
        <v>6.967592598812189E-3</v>
      </c>
      <c r="M410" s="144">
        <f>COUNTIFS($K$1:K410,K410,$C$1:C410,C410,$A$1:A410,A410)</f>
        <v>1</v>
      </c>
      <c r="N410" s="13">
        <f t="shared" si="34"/>
        <v>0.63280092592592596</v>
      </c>
      <c r="O410" s="13">
        <f t="shared" si="35"/>
        <v>0.63976851851851857</v>
      </c>
    </row>
    <row r="411" spans="1:15" x14ac:dyDescent="0.25">
      <c r="A411" s="155">
        <v>42408</v>
      </c>
      <c r="B411" s="154" t="s">
        <v>25</v>
      </c>
      <c r="C411" s="154">
        <v>95005</v>
      </c>
      <c r="D411" s="156">
        <v>0.58333333333333337</v>
      </c>
      <c r="E411" s="156">
        <v>0.84722222222222221</v>
      </c>
      <c r="F411" s="157">
        <v>42408.640393518515</v>
      </c>
      <c r="G411" s="157">
        <v>42408.647581018522</v>
      </c>
      <c r="H411" s="154">
        <v>621</v>
      </c>
      <c r="I411" s="154">
        <v>10</v>
      </c>
      <c r="J411" s="154">
        <v>50</v>
      </c>
      <c r="K411" s="154">
        <v>3</v>
      </c>
      <c r="L411" s="13">
        <f t="shared" si="33"/>
        <v>7.187500006693881E-3</v>
      </c>
      <c r="M411" s="144">
        <f>COUNTIFS($K$1:K411,K411,$C$1:C411,C411,$A$1:A411,A411)</f>
        <v>1</v>
      </c>
      <c r="N411" s="13">
        <f t="shared" si="34"/>
        <v>0.64039351851851845</v>
      </c>
      <c r="O411" s="13">
        <f t="shared" si="35"/>
        <v>0.64758101851851857</v>
      </c>
    </row>
    <row r="412" spans="1:15" x14ac:dyDescent="0.25">
      <c r="A412" s="155">
        <v>42408</v>
      </c>
      <c r="B412" s="154" t="s">
        <v>28</v>
      </c>
      <c r="C412" s="154">
        <v>93528</v>
      </c>
      <c r="D412" s="156">
        <v>0.61805555555555558</v>
      </c>
      <c r="E412" s="156">
        <v>0.88194444444444453</v>
      </c>
      <c r="F412" s="157">
        <v>42408.693252314813</v>
      </c>
      <c r="G412" s="157">
        <v>42408.700648148151</v>
      </c>
      <c r="H412" s="154">
        <v>639</v>
      </c>
      <c r="I412" s="154">
        <v>10</v>
      </c>
      <c r="J412" s="154">
        <v>50</v>
      </c>
      <c r="K412" s="154">
        <v>3</v>
      </c>
      <c r="L412" s="13">
        <f t="shared" si="33"/>
        <v>7.3958333377959207E-3</v>
      </c>
      <c r="M412" s="144">
        <f>COUNTIFS($K$1:K412,K412,$C$1:C412,C412,$A$1:A412,A412)</f>
        <v>1</v>
      </c>
      <c r="N412" s="13">
        <f t="shared" si="34"/>
        <v>0.69325231481481486</v>
      </c>
      <c r="O412" s="13">
        <f t="shared" si="35"/>
        <v>0.70064814814814813</v>
      </c>
    </row>
    <row r="413" spans="1:15" x14ac:dyDescent="0.25">
      <c r="A413" s="155">
        <v>42408</v>
      </c>
      <c r="B413" s="154" t="s">
        <v>103</v>
      </c>
      <c r="C413" s="154">
        <v>95061</v>
      </c>
      <c r="D413" s="156">
        <v>0.625</v>
      </c>
      <c r="E413" s="156">
        <v>0.88888888888888884</v>
      </c>
      <c r="F413" s="157">
        <v>42408.694675925923</v>
      </c>
      <c r="G413" s="157">
        <v>42408.701666666668</v>
      </c>
      <c r="H413" s="154">
        <v>604</v>
      </c>
      <c r="I413" s="154">
        <v>10</v>
      </c>
      <c r="J413" s="154">
        <v>50</v>
      </c>
      <c r="K413" s="154">
        <v>3</v>
      </c>
      <c r="L413" s="13">
        <f t="shared" si="33"/>
        <v>6.9907407450955361E-3</v>
      </c>
      <c r="M413" s="144">
        <f>COUNTIFS($K$1:K413,K413,$C$1:C413,C413,$A$1:A413,A413)</f>
        <v>1</v>
      </c>
      <c r="N413" s="13">
        <f t="shared" si="34"/>
        <v>0.69467592592592586</v>
      </c>
      <c r="O413" s="13">
        <f t="shared" si="35"/>
        <v>0.70166666666666666</v>
      </c>
    </row>
    <row r="414" spans="1:15" x14ac:dyDescent="0.25">
      <c r="A414" s="155">
        <v>42408</v>
      </c>
      <c r="B414" s="154" t="s">
        <v>105</v>
      </c>
      <c r="C414" s="154">
        <v>95049</v>
      </c>
      <c r="D414" s="156">
        <v>0.625</v>
      </c>
      <c r="E414" s="156">
        <v>0.88888888888888884</v>
      </c>
      <c r="F414" s="157">
        <v>42408.715555555558</v>
      </c>
      <c r="G414" s="157">
        <v>42408.729363425926</v>
      </c>
      <c r="H414" s="154">
        <v>1193</v>
      </c>
      <c r="I414" s="154">
        <v>20</v>
      </c>
      <c r="J414" s="154">
        <v>50</v>
      </c>
      <c r="K414" s="154">
        <v>1</v>
      </c>
      <c r="L414" s="13">
        <f t="shared" si="33"/>
        <v>1.3807870367600117E-2</v>
      </c>
      <c r="M414" s="144">
        <f>COUNTIFS($K$1:K414,K414,$C$1:C414,C414,$A$1:A414,A414)</f>
        <v>1</v>
      </c>
      <c r="N414" s="13">
        <f t="shared" si="34"/>
        <v>0.7155555555555555</v>
      </c>
      <c r="O414" s="13">
        <f t="shared" si="35"/>
        <v>0.72936342592592596</v>
      </c>
    </row>
    <row r="415" spans="1:15" x14ac:dyDescent="0.25">
      <c r="A415" s="155">
        <v>42408</v>
      </c>
      <c r="B415" s="154" t="s">
        <v>106</v>
      </c>
      <c r="C415" s="154">
        <v>92217</v>
      </c>
      <c r="D415" s="156">
        <v>0.625</v>
      </c>
      <c r="E415" s="156">
        <v>0.88888888888888884</v>
      </c>
      <c r="F415" s="157">
        <v>42408.722430555557</v>
      </c>
      <c r="G415" s="157">
        <v>42408.729583333334</v>
      </c>
      <c r="H415" s="154">
        <v>618</v>
      </c>
      <c r="I415" s="154">
        <v>10</v>
      </c>
      <c r="J415" s="154">
        <v>50</v>
      </c>
      <c r="K415" s="154">
        <v>3</v>
      </c>
      <c r="L415" s="13">
        <f t="shared" si="33"/>
        <v>7.1527777763549238E-3</v>
      </c>
      <c r="M415" s="144">
        <f>COUNTIFS($K$1:K415,K415,$C$1:C415,C415,$A$1:A415,A415)</f>
        <v>1</v>
      </c>
      <c r="N415" s="13">
        <f t="shared" si="34"/>
        <v>0.72243055555555558</v>
      </c>
      <c r="O415" s="13">
        <f t="shared" si="35"/>
        <v>0.72958333333333336</v>
      </c>
    </row>
    <row r="416" spans="1:15" x14ac:dyDescent="0.25">
      <c r="A416" s="155">
        <v>42408</v>
      </c>
      <c r="B416" s="154" t="s">
        <v>25</v>
      </c>
      <c r="C416" s="154">
        <v>95005</v>
      </c>
      <c r="D416" s="156">
        <v>0.58333333333333337</v>
      </c>
      <c r="E416" s="156">
        <v>0.84722222222222221</v>
      </c>
      <c r="F416" s="157">
        <v>42408.73060185185</v>
      </c>
      <c r="G416" s="157">
        <v>42408.743854166663</v>
      </c>
      <c r="H416" s="154">
        <v>1145</v>
      </c>
      <c r="I416" s="154">
        <v>19</v>
      </c>
      <c r="J416" s="154">
        <v>50</v>
      </c>
      <c r="K416" s="154">
        <v>1</v>
      </c>
      <c r="L416" s="13">
        <f t="shared" si="33"/>
        <v>1.3252314813144039E-2</v>
      </c>
      <c r="M416" s="144">
        <f>COUNTIFS($K$1:K416,K416,$C$1:C416,C416,$A$1:A416,A416)</f>
        <v>1</v>
      </c>
      <c r="N416" s="13">
        <f t="shared" si="34"/>
        <v>0.73060185185185189</v>
      </c>
      <c r="O416" s="13">
        <f t="shared" si="35"/>
        <v>0.74385416666666659</v>
      </c>
    </row>
    <row r="417" spans="1:15" x14ac:dyDescent="0.25">
      <c r="A417" s="155">
        <v>42408</v>
      </c>
      <c r="B417" s="154" t="s">
        <v>28</v>
      </c>
      <c r="C417" s="154">
        <v>93528</v>
      </c>
      <c r="D417" s="156">
        <v>0.61805555555555558</v>
      </c>
      <c r="E417" s="156">
        <v>0.88194444444444453</v>
      </c>
      <c r="F417" s="157">
        <v>42408.781469907408</v>
      </c>
      <c r="G417" s="157">
        <v>42408.795613425929</v>
      </c>
      <c r="H417" s="154">
        <v>1222</v>
      </c>
      <c r="I417" s="154">
        <v>20</v>
      </c>
      <c r="J417" s="154">
        <v>50</v>
      </c>
      <c r="K417" s="154">
        <v>1</v>
      </c>
      <c r="L417" s="13">
        <f t="shared" si="33"/>
        <v>1.414351852145046E-2</v>
      </c>
      <c r="M417" s="144">
        <f>COUNTIFS($K$1:K417,K417,$C$1:C417,C417,$A$1:A417,A417)</f>
        <v>1</v>
      </c>
      <c r="N417" s="13">
        <f t="shared" si="34"/>
        <v>0.7814699074074074</v>
      </c>
      <c r="O417" s="13">
        <f t="shared" si="35"/>
        <v>0.79561342592592599</v>
      </c>
    </row>
    <row r="418" spans="1:15" x14ac:dyDescent="0.25">
      <c r="A418" s="155">
        <v>42408</v>
      </c>
      <c r="B418" s="154" t="s">
        <v>106</v>
      </c>
      <c r="C418" s="154">
        <v>92217</v>
      </c>
      <c r="D418" s="156">
        <v>0.625</v>
      </c>
      <c r="E418" s="156">
        <v>0.88888888888888884</v>
      </c>
      <c r="F418" s="157">
        <v>42408.795439814814</v>
      </c>
      <c r="G418" s="157">
        <v>42408.808125000003</v>
      </c>
      <c r="H418" s="154">
        <v>1096</v>
      </c>
      <c r="I418" s="154">
        <v>18</v>
      </c>
      <c r="J418" s="154">
        <v>50</v>
      </c>
      <c r="K418" s="154">
        <v>1</v>
      </c>
      <c r="L418" s="13">
        <f t="shared" si="33"/>
        <v>1.2685185189184267E-2</v>
      </c>
      <c r="M418" s="144">
        <f>COUNTIFS($K$1:K418,K418,$C$1:C418,C418,$A$1:A418,A418)</f>
        <v>1</v>
      </c>
      <c r="N418" s="13">
        <f t="shared" si="34"/>
        <v>0.79543981481481485</v>
      </c>
      <c r="O418" s="13">
        <f t="shared" si="35"/>
        <v>0.80812499999999998</v>
      </c>
    </row>
    <row r="419" spans="1:15" x14ac:dyDescent="0.25">
      <c r="A419" s="155">
        <v>42408</v>
      </c>
      <c r="B419" s="154" t="s">
        <v>103</v>
      </c>
      <c r="C419" s="154">
        <v>95061</v>
      </c>
      <c r="D419" s="156">
        <v>0.625</v>
      </c>
      <c r="E419" s="156">
        <v>0.88888888888888884</v>
      </c>
      <c r="F419" s="157">
        <v>42408.798761574071</v>
      </c>
      <c r="G419" s="157">
        <v>42408.813206018516</v>
      </c>
      <c r="H419" s="154">
        <v>1248</v>
      </c>
      <c r="I419" s="154">
        <v>21</v>
      </c>
      <c r="J419" s="154">
        <v>50</v>
      </c>
      <c r="K419" s="154">
        <v>1</v>
      </c>
      <c r="L419" s="13">
        <f t="shared" si="33"/>
        <v>1.4444444444961846E-2</v>
      </c>
      <c r="M419" s="144">
        <f>COUNTIFS($K$1:K419,K419,$C$1:C419,C419,$A$1:A419,A419)</f>
        <v>1</v>
      </c>
      <c r="N419" s="13">
        <f t="shared" si="34"/>
        <v>0.798761574074074</v>
      </c>
      <c r="O419" s="13">
        <f t="shared" si="35"/>
        <v>0.81320601851851848</v>
      </c>
    </row>
    <row r="420" spans="1:15" x14ac:dyDescent="0.25">
      <c r="A420" s="155">
        <v>42408</v>
      </c>
      <c r="B420" s="154" t="s">
        <v>105</v>
      </c>
      <c r="C420" s="154">
        <v>95049</v>
      </c>
      <c r="D420" s="156">
        <v>0.625</v>
      </c>
      <c r="E420" s="156">
        <v>0.88888888888888884</v>
      </c>
      <c r="F420" s="157">
        <v>42408.799085648148</v>
      </c>
      <c r="G420" s="157">
        <v>42408.805324074077</v>
      </c>
      <c r="H420" s="154">
        <v>539</v>
      </c>
      <c r="I420" s="154">
        <v>9</v>
      </c>
      <c r="J420" s="154">
        <v>50</v>
      </c>
      <c r="K420" s="154">
        <v>3</v>
      </c>
      <c r="L420" s="13">
        <f t="shared" si="33"/>
        <v>6.2384259290411137E-3</v>
      </c>
      <c r="M420" s="144">
        <f>COUNTIFS($K$1:K420,K420,$C$1:C420,C420,$A$1:A420,A420)</f>
        <v>2</v>
      </c>
      <c r="N420" s="13">
        <f t="shared" si="34"/>
        <v>0.7990856481481482</v>
      </c>
      <c r="O420" s="13">
        <f t="shared" si="35"/>
        <v>0.80532407407407414</v>
      </c>
    </row>
    <row r="421" spans="1:15" x14ac:dyDescent="0.25">
      <c r="A421" s="155">
        <v>42408</v>
      </c>
      <c r="B421" s="154" t="s">
        <v>25</v>
      </c>
      <c r="C421" s="154">
        <v>95005</v>
      </c>
      <c r="D421" s="156">
        <v>0.58333333333333337</v>
      </c>
      <c r="E421" s="156">
        <v>0.84722222222222221</v>
      </c>
      <c r="F421" s="157">
        <v>42408.805173611108</v>
      </c>
      <c r="G421" s="157">
        <v>42408.812465277777</v>
      </c>
      <c r="H421" s="154">
        <v>630</v>
      </c>
      <c r="I421" s="154">
        <v>10</v>
      </c>
      <c r="J421" s="154">
        <v>50</v>
      </c>
      <c r="K421" s="154">
        <v>3</v>
      </c>
      <c r="L421" s="13">
        <f t="shared" si="33"/>
        <v>7.291666668606922E-3</v>
      </c>
      <c r="M421" s="144">
        <f>COUNTIFS($K$1:K421,K421,$C$1:C421,C421,$A$1:A421,A421)</f>
        <v>2</v>
      </c>
      <c r="N421" s="13">
        <f t="shared" si="34"/>
        <v>0.80517361111111108</v>
      </c>
      <c r="O421" s="13">
        <f t="shared" si="35"/>
        <v>0.81246527777777777</v>
      </c>
    </row>
    <row r="422" spans="1:15" x14ac:dyDescent="0.25">
      <c r="A422" s="155">
        <v>42408</v>
      </c>
      <c r="B422" s="154" t="s">
        <v>28</v>
      </c>
      <c r="C422" s="154">
        <v>93528</v>
      </c>
      <c r="D422" s="156">
        <v>0.61805555555555558</v>
      </c>
      <c r="E422" s="156">
        <v>0.88194444444444453</v>
      </c>
      <c r="F422" s="157">
        <v>42408.831921296296</v>
      </c>
      <c r="G422" s="157">
        <v>42408.83934027778</v>
      </c>
      <c r="H422" s="154">
        <v>641</v>
      </c>
      <c r="I422" s="154">
        <v>11</v>
      </c>
      <c r="J422" s="154">
        <v>50</v>
      </c>
      <c r="K422" s="154">
        <v>3</v>
      </c>
      <c r="L422" s="13">
        <f t="shared" si="33"/>
        <v>7.4189814840792678E-3</v>
      </c>
      <c r="M422" s="144">
        <f>COUNTIFS($K$1:K422,K422,$C$1:C422,C422,$A$1:A422,A422)</f>
        <v>2</v>
      </c>
      <c r="N422" s="13">
        <f t="shared" si="34"/>
        <v>0.8319212962962963</v>
      </c>
      <c r="O422" s="13">
        <f t="shared" si="35"/>
        <v>0.83934027777777775</v>
      </c>
    </row>
    <row r="423" spans="1:15" x14ac:dyDescent="0.25">
      <c r="A423" s="155">
        <v>42408</v>
      </c>
      <c r="B423" s="154" t="s">
        <v>103</v>
      </c>
      <c r="C423" s="154">
        <v>95061</v>
      </c>
      <c r="D423" s="156">
        <v>0.625</v>
      </c>
      <c r="E423" s="156">
        <v>0.88888888888888884</v>
      </c>
      <c r="F423" s="157">
        <v>42408.833101851851</v>
      </c>
      <c r="G423" s="157">
        <v>42408.840312499997</v>
      </c>
      <c r="H423" s="154">
        <v>623</v>
      </c>
      <c r="I423" s="154">
        <v>11</v>
      </c>
      <c r="J423" s="154">
        <v>50</v>
      </c>
      <c r="K423" s="154">
        <v>3</v>
      </c>
      <c r="L423" s="13">
        <f t="shared" si="33"/>
        <v>7.2106481457012706E-3</v>
      </c>
      <c r="M423" s="144">
        <f>COUNTIFS($K$1:K423,K423,$C$1:C423,C423,$A$1:A423,A423)</f>
        <v>2</v>
      </c>
      <c r="N423" s="13">
        <f t="shared" si="34"/>
        <v>0.83310185185185182</v>
      </c>
      <c r="O423" s="13">
        <f t="shared" si="35"/>
        <v>0.84031250000000002</v>
      </c>
    </row>
    <row r="424" spans="1:15" x14ac:dyDescent="0.25">
      <c r="A424" s="155">
        <v>42408</v>
      </c>
      <c r="B424" s="154" t="s">
        <v>106</v>
      </c>
      <c r="C424" s="154">
        <v>92217</v>
      </c>
      <c r="D424" s="156">
        <v>0.625</v>
      </c>
      <c r="E424" s="156">
        <v>0.88888888888888884</v>
      </c>
      <c r="F424" s="157">
        <v>42408.840486111112</v>
      </c>
      <c r="G424" s="157">
        <v>42408.847696759258</v>
      </c>
      <c r="H424" s="154">
        <v>623</v>
      </c>
      <c r="I424" s="154">
        <v>10</v>
      </c>
      <c r="J424" s="154">
        <v>50</v>
      </c>
      <c r="K424" s="154">
        <v>3</v>
      </c>
      <c r="L424" s="13">
        <f t="shared" si="33"/>
        <v>7.2106481457012706E-3</v>
      </c>
      <c r="M424" s="144">
        <f>COUNTIFS($K$1:K424,K424,$C$1:C424,C424,$A$1:A424,A424)</f>
        <v>2</v>
      </c>
      <c r="N424" s="13">
        <f t="shared" si="34"/>
        <v>0.84048611111111116</v>
      </c>
      <c r="O424" s="13">
        <f t="shared" si="35"/>
        <v>0.84769675925925936</v>
      </c>
    </row>
    <row r="425" spans="1:15" x14ac:dyDescent="0.25">
      <c r="A425" s="171">
        <v>42410</v>
      </c>
      <c r="B425" s="170" t="s">
        <v>23</v>
      </c>
      <c r="C425" s="170">
        <v>92044</v>
      </c>
      <c r="D425" s="172">
        <v>0.33333333333333331</v>
      </c>
      <c r="E425" s="172">
        <v>0.59722222222222221</v>
      </c>
      <c r="F425" s="173">
        <v>42410.388923611114</v>
      </c>
      <c r="G425" s="173">
        <v>42410.395972222221</v>
      </c>
      <c r="H425" s="170">
        <v>609</v>
      </c>
      <c r="I425" s="170">
        <v>10</v>
      </c>
      <c r="J425" s="170">
        <v>50</v>
      </c>
      <c r="K425" s="170">
        <v>3</v>
      </c>
      <c r="L425" s="13">
        <f t="shared" ref="L425:L482" si="36">G425-F425</f>
        <v>7.0486111071659252E-3</v>
      </c>
      <c r="M425" s="163">
        <f>COUNTIFS($K$1:K425,K425,$C$1:C425,C425,$A$1:A425,A425)</f>
        <v>1</v>
      </c>
      <c r="N425" s="13">
        <f t="shared" ref="N425:N482" si="37">TIME(HOUR(F425),MINUTE(F425),SECOND(F425))</f>
        <v>0.38892361111111112</v>
      </c>
      <c r="O425" s="13">
        <f t="shared" ref="O425:O482" si="38">TIME(HOUR(G425),MINUTE(G425),SECOND(G425))</f>
        <v>0.39597222222222223</v>
      </c>
    </row>
    <row r="426" spans="1:15" x14ac:dyDescent="0.25">
      <c r="A426" s="171">
        <v>42410</v>
      </c>
      <c r="B426" s="170" t="s">
        <v>20</v>
      </c>
      <c r="C426" s="170">
        <v>92055</v>
      </c>
      <c r="D426" s="172">
        <v>0.36805555555555558</v>
      </c>
      <c r="E426" s="172">
        <v>0.63194444444444442</v>
      </c>
      <c r="F426" s="173">
        <v>42410.397175925929</v>
      </c>
      <c r="G426" s="173">
        <v>42410.403333333335</v>
      </c>
      <c r="H426" s="170">
        <v>532</v>
      </c>
      <c r="I426" s="170">
        <v>9</v>
      </c>
      <c r="J426" s="170">
        <v>50</v>
      </c>
      <c r="K426" s="170">
        <v>3</v>
      </c>
      <c r="L426" s="13">
        <f t="shared" si="36"/>
        <v>6.1574074061354622E-3</v>
      </c>
      <c r="M426" s="163">
        <f>COUNTIFS($K$1:K426,K426,$C$1:C426,C426,$A$1:A426,A426)</f>
        <v>1</v>
      </c>
      <c r="N426" s="13">
        <f t="shared" si="37"/>
        <v>0.39717592592592593</v>
      </c>
      <c r="O426" s="13">
        <f t="shared" si="38"/>
        <v>0.40333333333333332</v>
      </c>
    </row>
    <row r="427" spans="1:15" x14ac:dyDescent="0.25">
      <c r="A427" s="171">
        <v>42410</v>
      </c>
      <c r="B427" s="170" t="s">
        <v>21</v>
      </c>
      <c r="C427" s="170">
        <v>92125</v>
      </c>
      <c r="D427" s="172">
        <v>0.36805555555555558</v>
      </c>
      <c r="E427" s="172">
        <v>0.63194444444444442</v>
      </c>
      <c r="F427" s="173">
        <v>42410.410069444442</v>
      </c>
      <c r="G427" s="173">
        <v>42410.416944444441</v>
      </c>
      <c r="H427" s="170">
        <v>594</v>
      </c>
      <c r="I427" s="170">
        <v>10</v>
      </c>
      <c r="J427" s="170">
        <v>50</v>
      </c>
      <c r="K427" s="170">
        <v>3</v>
      </c>
      <c r="L427" s="13">
        <f t="shared" si="36"/>
        <v>6.8749999991268851E-3</v>
      </c>
      <c r="M427" s="163">
        <f>COUNTIFS($K$1:K427,K427,$C$1:C427,C427,$A$1:A427,A427)</f>
        <v>1</v>
      </c>
      <c r="N427" s="13">
        <f t="shared" si="37"/>
        <v>0.41006944444444443</v>
      </c>
      <c r="O427" s="13">
        <f t="shared" si="38"/>
        <v>0.4169444444444444</v>
      </c>
    </row>
    <row r="428" spans="1:15" x14ac:dyDescent="0.25">
      <c r="A428" s="171">
        <v>42410</v>
      </c>
      <c r="B428" s="170" t="s">
        <v>115</v>
      </c>
      <c r="C428" s="170">
        <v>92136</v>
      </c>
      <c r="D428" s="172">
        <v>0.3611111111111111</v>
      </c>
      <c r="E428" s="172">
        <v>0.625</v>
      </c>
      <c r="F428" s="173">
        <v>42410.421689814815</v>
      </c>
      <c r="G428" s="173">
        <v>42410.428726851853</v>
      </c>
      <c r="H428" s="170">
        <v>608</v>
      </c>
      <c r="I428" s="170">
        <v>10</v>
      </c>
      <c r="J428" s="170">
        <v>50</v>
      </c>
      <c r="K428" s="170">
        <v>3</v>
      </c>
      <c r="L428" s="13">
        <f t="shared" si="36"/>
        <v>7.0370370376622304E-3</v>
      </c>
      <c r="M428" s="163">
        <f>COUNTIFS($K$1:K428,K428,$C$1:C428,C428,$A$1:A428,A428)</f>
        <v>1</v>
      </c>
      <c r="N428" s="13">
        <f t="shared" si="37"/>
        <v>0.42168981481481477</v>
      </c>
      <c r="O428" s="13">
        <f t="shared" si="38"/>
        <v>0.42872685185185189</v>
      </c>
    </row>
    <row r="429" spans="1:15" x14ac:dyDescent="0.25">
      <c r="A429" s="171">
        <v>42410</v>
      </c>
      <c r="B429" s="170" t="s">
        <v>19</v>
      </c>
      <c r="C429" s="170">
        <v>95173</v>
      </c>
      <c r="D429" s="172">
        <v>0.4861111111111111</v>
      </c>
      <c r="E429" s="172">
        <v>0.75</v>
      </c>
      <c r="F429" s="173">
        <v>42410.424062500002</v>
      </c>
      <c r="G429" s="173">
        <v>42410.431307870371</v>
      </c>
      <c r="H429" s="170">
        <v>626</v>
      </c>
      <c r="I429" s="170">
        <v>11</v>
      </c>
      <c r="J429" s="170">
        <v>50</v>
      </c>
      <c r="K429" s="170">
        <v>3</v>
      </c>
      <c r="L429" s="13">
        <f t="shared" si="36"/>
        <v>7.2453703687642701E-3</v>
      </c>
      <c r="M429" s="163">
        <f>COUNTIFS($K$1:K429,K429,$C$1:C429,C429,$A$1:A429,A429)</f>
        <v>1</v>
      </c>
      <c r="N429" s="13">
        <f t="shared" si="37"/>
        <v>0.42406250000000001</v>
      </c>
      <c r="O429" s="13">
        <f t="shared" si="38"/>
        <v>0.43130787037037038</v>
      </c>
    </row>
    <row r="430" spans="1:15" x14ac:dyDescent="0.25">
      <c r="A430" s="171">
        <v>42410</v>
      </c>
      <c r="B430" s="170" t="s">
        <v>18</v>
      </c>
      <c r="C430" s="170">
        <v>92120</v>
      </c>
      <c r="D430" s="172">
        <v>0.36805555555555558</v>
      </c>
      <c r="E430" s="172">
        <v>0.63194444444444442</v>
      </c>
      <c r="F430" s="173">
        <v>42410.424166666664</v>
      </c>
      <c r="G430" s="173">
        <v>42410.431145833332</v>
      </c>
      <c r="H430" s="170">
        <v>603</v>
      </c>
      <c r="I430" s="170">
        <v>10</v>
      </c>
      <c r="J430" s="170">
        <v>50</v>
      </c>
      <c r="K430" s="170">
        <v>3</v>
      </c>
      <c r="L430" s="13">
        <f t="shared" si="36"/>
        <v>6.9791666683158837E-3</v>
      </c>
      <c r="M430" s="163">
        <f>COUNTIFS($K$1:K430,K430,$C$1:C430,C430,$A$1:A430,A430)</f>
        <v>1</v>
      </c>
      <c r="N430" s="13">
        <f t="shared" si="37"/>
        <v>0.42416666666666664</v>
      </c>
      <c r="O430" s="13">
        <f t="shared" si="38"/>
        <v>0.43114583333333334</v>
      </c>
    </row>
    <row r="431" spans="1:15" x14ac:dyDescent="0.25">
      <c r="A431" s="171">
        <v>42410</v>
      </c>
      <c r="B431" s="170" t="s">
        <v>98</v>
      </c>
      <c r="C431" s="170">
        <v>92137</v>
      </c>
      <c r="D431" s="172">
        <v>0.3611111111111111</v>
      </c>
      <c r="E431" s="172">
        <v>0.625</v>
      </c>
      <c r="F431" s="173">
        <v>42410.430613425924</v>
      </c>
      <c r="G431" s="173">
        <v>42410.437673611108</v>
      </c>
      <c r="H431" s="170">
        <v>610</v>
      </c>
      <c r="I431" s="170">
        <v>10</v>
      </c>
      <c r="J431" s="170">
        <v>50</v>
      </c>
      <c r="K431" s="170">
        <v>3</v>
      </c>
      <c r="L431" s="13">
        <f t="shared" si="36"/>
        <v>7.0601851839455776E-3</v>
      </c>
      <c r="M431" s="163">
        <f>COUNTIFS($K$1:K431,K431,$C$1:C431,C431,$A$1:A431,A431)</f>
        <v>1</v>
      </c>
      <c r="N431" s="13">
        <f t="shared" si="37"/>
        <v>0.43061342592592594</v>
      </c>
      <c r="O431" s="13">
        <f t="shared" si="38"/>
        <v>0.43767361111111108</v>
      </c>
    </row>
    <row r="432" spans="1:15" x14ac:dyDescent="0.25">
      <c r="A432" s="171">
        <v>42410</v>
      </c>
      <c r="B432" s="170" t="s">
        <v>117</v>
      </c>
      <c r="C432" s="170">
        <v>92214</v>
      </c>
      <c r="D432" s="172">
        <v>0.3611111111111111</v>
      </c>
      <c r="E432" s="172">
        <v>0.625</v>
      </c>
      <c r="F432" s="173">
        <v>42410.434675925928</v>
      </c>
      <c r="G432" s="173">
        <v>42410.441921296297</v>
      </c>
      <c r="H432" s="170">
        <v>626</v>
      </c>
      <c r="I432" s="170">
        <v>11</v>
      </c>
      <c r="J432" s="170">
        <v>50</v>
      </c>
      <c r="K432" s="170">
        <v>3</v>
      </c>
      <c r="L432" s="13">
        <f t="shared" si="36"/>
        <v>7.2453703687642701E-3</v>
      </c>
      <c r="M432" s="163">
        <f>COUNTIFS($K$1:K432,K432,$C$1:C432,C432,$A$1:A432,A432)</f>
        <v>1</v>
      </c>
      <c r="N432" s="13">
        <f t="shared" si="37"/>
        <v>0.43467592592592591</v>
      </c>
      <c r="O432" s="13">
        <f t="shared" si="38"/>
        <v>0.44192129629629634</v>
      </c>
    </row>
    <row r="433" spans="1:15" x14ac:dyDescent="0.25">
      <c r="A433" s="171">
        <v>42410</v>
      </c>
      <c r="B433" s="170" t="s">
        <v>117</v>
      </c>
      <c r="C433" s="170">
        <v>92214</v>
      </c>
      <c r="D433" s="172">
        <v>0.3611111111111111</v>
      </c>
      <c r="E433" s="172">
        <v>0.625</v>
      </c>
      <c r="F433" s="173">
        <v>42410.445798611108</v>
      </c>
      <c r="G433" s="173">
        <v>42410.446620370371</v>
      </c>
      <c r="H433" s="170">
        <v>71</v>
      </c>
      <c r="I433" s="170">
        <v>2</v>
      </c>
      <c r="J433" s="170">
        <v>50</v>
      </c>
      <c r="K433" s="170">
        <v>7</v>
      </c>
      <c r="L433" s="13">
        <f t="shared" si="36"/>
        <v>8.217592621804215E-4</v>
      </c>
      <c r="M433" s="163">
        <f>COUNTIFS($K$1:K433,K433,$C$1:C433,C433,$A$1:A433,A433)</f>
        <v>1</v>
      </c>
      <c r="N433" s="13">
        <f t="shared" si="37"/>
        <v>0.44579861111111113</v>
      </c>
      <c r="O433" s="13">
        <f t="shared" si="38"/>
        <v>0.44662037037037039</v>
      </c>
    </row>
    <row r="434" spans="1:15" x14ac:dyDescent="0.25">
      <c r="A434" s="171">
        <v>42410</v>
      </c>
      <c r="B434" s="170" t="s">
        <v>24</v>
      </c>
      <c r="C434" s="170">
        <v>92092</v>
      </c>
      <c r="D434" s="172">
        <v>0.36805555555555558</v>
      </c>
      <c r="E434" s="172">
        <v>0.63194444444444442</v>
      </c>
      <c r="F434" s="173">
        <v>42410.447002314817</v>
      </c>
      <c r="G434" s="173">
        <v>42410.453946759262</v>
      </c>
      <c r="H434" s="170">
        <v>600</v>
      </c>
      <c r="I434" s="170">
        <v>10</v>
      </c>
      <c r="J434" s="170">
        <v>50</v>
      </c>
      <c r="K434" s="170">
        <v>3</v>
      </c>
      <c r="L434" s="13">
        <f t="shared" si="36"/>
        <v>6.9444444452528842E-3</v>
      </c>
      <c r="M434" s="163">
        <f>COUNTIFS($K$1:K434,K434,$C$1:C434,C434,$A$1:A434,A434)</f>
        <v>1</v>
      </c>
      <c r="N434" s="13">
        <f t="shared" si="37"/>
        <v>0.44700231481481478</v>
      </c>
      <c r="O434" s="13">
        <f t="shared" si="38"/>
        <v>0.45394675925925926</v>
      </c>
    </row>
    <row r="435" spans="1:15" x14ac:dyDescent="0.25">
      <c r="A435" s="171">
        <v>42410</v>
      </c>
      <c r="B435" s="170" t="s">
        <v>21</v>
      </c>
      <c r="C435" s="170">
        <v>92125</v>
      </c>
      <c r="D435" s="172">
        <v>0.36805555555555558</v>
      </c>
      <c r="E435" s="172">
        <v>0.63194444444444442</v>
      </c>
      <c r="F435" s="173">
        <v>42410.448078703703</v>
      </c>
      <c r="G435" s="173">
        <v>42410.449780092589</v>
      </c>
      <c r="H435" s="170">
        <v>147</v>
      </c>
      <c r="I435" s="170">
        <v>2</v>
      </c>
      <c r="J435" s="170">
        <v>50</v>
      </c>
      <c r="K435" s="170">
        <v>7</v>
      </c>
      <c r="L435" s="13">
        <f t="shared" si="36"/>
        <v>1.7013888864312321E-3</v>
      </c>
      <c r="M435" s="163">
        <f>COUNTIFS($K$1:K435,K435,$C$1:C435,C435,$A$1:A435,A435)</f>
        <v>1</v>
      </c>
      <c r="N435" s="13">
        <f t="shared" si="37"/>
        <v>0.44807870370370373</v>
      </c>
      <c r="O435" s="13">
        <f t="shared" si="38"/>
        <v>0.44978009259259261</v>
      </c>
    </row>
    <row r="436" spans="1:15" x14ac:dyDescent="0.25">
      <c r="A436" s="171">
        <v>42410</v>
      </c>
      <c r="B436" s="170" t="s">
        <v>19</v>
      </c>
      <c r="C436" s="170">
        <v>95173</v>
      </c>
      <c r="D436" s="172">
        <v>0.4861111111111111</v>
      </c>
      <c r="E436" s="172">
        <v>0.75</v>
      </c>
      <c r="F436" s="173">
        <v>42410.455185185187</v>
      </c>
      <c r="G436" s="173">
        <v>42410.456724537034</v>
      </c>
      <c r="H436" s="170">
        <v>133</v>
      </c>
      <c r="I436" s="170">
        <v>2</v>
      </c>
      <c r="J436" s="170">
        <v>50</v>
      </c>
      <c r="K436" s="170">
        <v>7</v>
      </c>
      <c r="L436" s="13">
        <f t="shared" si="36"/>
        <v>1.5393518478958867E-3</v>
      </c>
      <c r="M436" s="163">
        <f>COUNTIFS($K$1:K436,K436,$C$1:C436,C436,$A$1:A436,A436)</f>
        <v>1</v>
      </c>
      <c r="N436" s="13">
        <f t="shared" si="37"/>
        <v>0.45518518518518519</v>
      </c>
      <c r="O436" s="13">
        <f t="shared" si="38"/>
        <v>0.45672453703703703</v>
      </c>
    </row>
    <row r="437" spans="1:15" x14ac:dyDescent="0.25">
      <c r="A437" s="171">
        <v>42410</v>
      </c>
      <c r="B437" s="170" t="s">
        <v>115</v>
      </c>
      <c r="C437" s="170">
        <v>92136</v>
      </c>
      <c r="D437" s="172">
        <v>0.3611111111111111</v>
      </c>
      <c r="E437" s="172">
        <v>0.625</v>
      </c>
      <c r="F437" s="173">
        <v>42410.458506944444</v>
      </c>
      <c r="G437" s="173">
        <v>42410.472615740742</v>
      </c>
      <c r="H437" s="170">
        <v>1219</v>
      </c>
      <c r="I437" s="170">
        <v>20</v>
      </c>
      <c r="J437" s="170">
        <v>50</v>
      </c>
      <c r="K437" s="170">
        <v>1</v>
      </c>
      <c r="L437" s="13">
        <f t="shared" si="36"/>
        <v>1.410879629838746E-2</v>
      </c>
      <c r="M437" s="163">
        <f>COUNTIFS($K$1:K437,K437,$C$1:C437,C437,$A$1:A437,A437)</f>
        <v>1</v>
      </c>
      <c r="N437" s="13">
        <f t="shared" si="37"/>
        <v>0.45850694444444445</v>
      </c>
      <c r="O437" s="13">
        <f t="shared" si="38"/>
        <v>0.47261574074074075</v>
      </c>
    </row>
    <row r="438" spans="1:15" x14ac:dyDescent="0.25">
      <c r="A438" s="171">
        <v>42410</v>
      </c>
      <c r="B438" s="170" t="s">
        <v>18</v>
      </c>
      <c r="C438" s="170">
        <v>92120</v>
      </c>
      <c r="D438" s="172">
        <v>0.36805555555555558</v>
      </c>
      <c r="E438" s="172">
        <v>0.63194444444444442</v>
      </c>
      <c r="F438" s="173">
        <v>42410.458634259259</v>
      </c>
      <c r="G438" s="173">
        <v>42410.472731481481</v>
      </c>
      <c r="H438" s="170">
        <v>1218</v>
      </c>
      <c r="I438" s="170">
        <v>20</v>
      </c>
      <c r="J438" s="170">
        <v>50</v>
      </c>
      <c r="K438" s="170">
        <v>1</v>
      </c>
      <c r="L438" s="13">
        <f t="shared" si="36"/>
        <v>1.4097222221607808E-2</v>
      </c>
      <c r="M438" s="163">
        <f>COUNTIFS($K$1:K438,K438,$C$1:C438,C438,$A$1:A438,A438)</f>
        <v>1</v>
      </c>
      <c r="N438" s="13">
        <f t="shared" si="37"/>
        <v>0.45863425925925921</v>
      </c>
      <c r="O438" s="13">
        <f t="shared" si="38"/>
        <v>0.47273148148148153</v>
      </c>
    </row>
    <row r="439" spans="1:15" x14ac:dyDescent="0.25">
      <c r="A439" s="171">
        <v>42410</v>
      </c>
      <c r="B439" s="170" t="s">
        <v>98</v>
      </c>
      <c r="C439" s="170">
        <v>92137</v>
      </c>
      <c r="D439" s="172">
        <v>0.3611111111111111</v>
      </c>
      <c r="E439" s="172">
        <v>0.625</v>
      </c>
      <c r="F439" s="173">
        <v>42410.46533564815</v>
      </c>
      <c r="G439" s="173">
        <v>42410.467858796299</v>
      </c>
      <c r="H439" s="170">
        <v>218</v>
      </c>
      <c r="I439" s="170">
        <v>3</v>
      </c>
      <c r="J439" s="170">
        <v>50</v>
      </c>
      <c r="K439" s="170">
        <v>7</v>
      </c>
      <c r="L439" s="13">
        <f t="shared" si="36"/>
        <v>2.5231481486116536E-3</v>
      </c>
      <c r="M439" s="163">
        <f>COUNTIFS($K$1:K439,K439,$C$1:C439,C439,$A$1:A439,A439)</f>
        <v>1</v>
      </c>
      <c r="N439" s="13">
        <f t="shared" si="37"/>
        <v>0.46533564814814815</v>
      </c>
      <c r="O439" s="13">
        <f t="shared" si="38"/>
        <v>0.46785879629629629</v>
      </c>
    </row>
    <row r="440" spans="1:15" x14ac:dyDescent="0.25">
      <c r="A440" s="171">
        <v>42410</v>
      </c>
      <c r="B440" s="170" t="s">
        <v>23</v>
      </c>
      <c r="C440" s="170">
        <v>92044</v>
      </c>
      <c r="D440" s="172">
        <v>0.33333333333333331</v>
      </c>
      <c r="E440" s="172">
        <v>0.59722222222222221</v>
      </c>
      <c r="F440" s="173">
        <v>42410.472337962965</v>
      </c>
      <c r="G440" s="173">
        <v>42410.486516203702</v>
      </c>
      <c r="H440" s="170">
        <v>1225</v>
      </c>
      <c r="I440" s="170">
        <v>20</v>
      </c>
      <c r="J440" s="170">
        <v>50</v>
      </c>
      <c r="K440" s="170">
        <v>1</v>
      </c>
      <c r="L440" s="13">
        <f t="shared" si="36"/>
        <v>1.4178240737237502E-2</v>
      </c>
      <c r="M440" s="163">
        <f>COUNTIFS($K$1:K440,K440,$C$1:C440,C440,$A$1:A440,A440)</f>
        <v>1</v>
      </c>
      <c r="N440" s="13">
        <f t="shared" si="37"/>
        <v>0.47233796296296293</v>
      </c>
      <c r="O440" s="13">
        <f t="shared" si="38"/>
        <v>0.48651620370370369</v>
      </c>
    </row>
    <row r="441" spans="1:15" x14ac:dyDescent="0.25">
      <c r="A441" s="171">
        <v>42410</v>
      </c>
      <c r="B441" s="170" t="s">
        <v>21</v>
      </c>
      <c r="C441" s="170">
        <v>92125</v>
      </c>
      <c r="D441" s="172">
        <v>0.36805555555555558</v>
      </c>
      <c r="E441" s="172">
        <v>0.63194444444444442</v>
      </c>
      <c r="F441" s="173">
        <v>42410.474652777775</v>
      </c>
      <c r="G441" s="173">
        <v>42410.488449074073</v>
      </c>
      <c r="H441" s="170">
        <v>1192</v>
      </c>
      <c r="I441" s="170">
        <v>20</v>
      </c>
      <c r="J441" s="170">
        <v>50</v>
      </c>
      <c r="K441" s="170">
        <v>1</v>
      </c>
      <c r="L441" s="13">
        <f t="shared" si="36"/>
        <v>1.3796296298096422E-2</v>
      </c>
      <c r="M441" s="163">
        <f>COUNTIFS($K$1:K441,K441,$C$1:C441,C441,$A$1:A441,A441)</f>
        <v>1</v>
      </c>
      <c r="N441" s="13">
        <f t="shared" si="37"/>
        <v>0.47465277777777781</v>
      </c>
      <c r="O441" s="13">
        <f t="shared" si="38"/>
        <v>0.48844907407407406</v>
      </c>
    </row>
    <row r="442" spans="1:15" x14ac:dyDescent="0.25">
      <c r="A442" s="171">
        <v>42410</v>
      </c>
      <c r="B442" s="170" t="s">
        <v>20</v>
      </c>
      <c r="C442" s="170">
        <v>92055</v>
      </c>
      <c r="D442" s="172">
        <v>0.36805555555555558</v>
      </c>
      <c r="E442" s="172">
        <v>0.63194444444444442</v>
      </c>
      <c r="F442" s="173">
        <v>42410.489525462966</v>
      </c>
      <c r="G442" s="173">
        <v>42410.503587962965</v>
      </c>
      <c r="H442" s="170">
        <v>1215</v>
      </c>
      <c r="I442" s="170">
        <v>21</v>
      </c>
      <c r="J442" s="170">
        <v>50</v>
      </c>
      <c r="K442" s="170">
        <v>1</v>
      </c>
      <c r="L442" s="13">
        <f t="shared" si="36"/>
        <v>1.4062499998544808E-2</v>
      </c>
      <c r="M442" s="163">
        <f>COUNTIFS($K$1:K442,K442,$C$1:C442,C442,$A$1:A442,A442)</f>
        <v>1</v>
      </c>
      <c r="N442" s="13">
        <f t="shared" si="37"/>
        <v>0.48952546296296301</v>
      </c>
      <c r="O442" s="13">
        <f t="shared" si="38"/>
        <v>0.50358796296296293</v>
      </c>
    </row>
    <row r="443" spans="1:15" x14ac:dyDescent="0.25">
      <c r="A443" s="171">
        <v>42410</v>
      </c>
      <c r="B443" s="170" t="s">
        <v>24</v>
      </c>
      <c r="C443" s="170">
        <v>92092</v>
      </c>
      <c r="D443" s="172">
        <v>0.36805555555555558</v>
      </c>
      <c r="E443" s="172">
        <v>0.63194444444444442</v>
      </c>
      <c r="F443" s="173">
        <v>42410.493113425924</v>
      </c>
      <c r="G443" s="173">
        <v>42410.507199074076</v>
      </c>
      <c r="H443" s="170">
        <v>1217</v>
      </c>
      <c r="I443" s="170">
        <v>20</v>
      </c>
      <c r="J443" s="170">
        <v>50</v>
      </c>
      <c r="K443" s="170">
        <v>1</v>
      </c>
      <c r="L443" s="13">
        <f t="shared" si="36"/>
        <v>1.4085648152104113E-2</v>
      </c>
      <c r="M443" s="163">
        <f>COUNTIFS($K$1:K443,K443,$C$1:C443,C443,$A$1:A443,A443)</f>
        <v>1</v>
      </c>
      <c r="N443" s="13">
        <f t="shared" si="37"/>
        <v>0.49311342592592594</v>
      </c>
      <c r="O443" s="13">
        <f t="shared" si="38"/>
        <v>0.50719907407407405</v>
      </c>
    </row>
    <row r="444" spans="1:15" x14ac:dyDescent="0.25">
      <c r="A444" s="171">
        <v>42410</v>
      </c>
      <c r="B444" s="170" t="s">
        <v>117</v>
      </c>
      <c r="C444" s="170">
        <v>92214</v>
      </c>
      <c r="D444" s="172">
        <v>0.3611111111111111</v>
      </c>
      <c r="E444" s="172">
        <v>0.625</v>
      </c>
      <c r="F444" s="173">
        <v>42410.500416666669</v>
      </c>
      <c r="G444" s="173">
        <v>42410.514282407406</v>
      </c>
      <c r="H444" s="170">
        <v>1198</v>
      </c>
      <c r="I444" s="170">
        <v>20</v>
      </c>
      <c r="J444" s="170">
        <v>50</v>
      </c>
      <c r="K444" s="170">
        <v>1</v>
      </c>
      <c r="L444" s="13">
        <f t="shared" si="36"/>
        <v>1.3865740736946464E-2</v>
      </c>
      <c r="M444" s="163">
        <f>COUNTIFS($K$1:K444,K444,$C$1:C444,C444,$A$1:A444,A444)</f>
        <v>1</v>
      </c>
      <c r="N444" s="13">
        <f t="shared" si="37"/>
        <v>0.50041666666666662</v>
      </c>
      <c r="O444" s="13">
        <f t="shared" si="38"/>
        <v>0.51428240740740738</v>
      </c>
    </row>
    <row r="445" spans="1:15" x14ac:dyDescent="0.25">
      <c r="A445" s="171">
        <v>42410</v>
      </c>
      <c r="B445" s="170" t="s">
        <v>98</v>
      </c>
      <c r="C445" s="170">
        <v>92137</v>
      </c>
      <c r="D445" s="172">
        <v>0.3611111111111111</v>
      </c>
      <c r="E445" s="172">
        <v>0.625</v>
      </c>
      <c r="F445" s="173">
        <v>42410.513958333337</v>
      </c>
      <c r="G445" s="173">
        <v>42410.528333333335</v>
      </c>
      <c r="H445" s="170">
        <v>1242</v>
      </c>
      <c r="I445" s="170">
        <v>20</v>
      </c>
      <c r="J445" s="170">
        <v>50</v>
      </c>
      <c r="K445" s="170">
        <v>1</v>
      </c>
      <c r="L445" s="13">
        <f t="shared" si="36"/>
        <v>1.4374999998835847E-2</v>
      </c>
      <c r="M445" s="163">
        <f>COUNTIFS($K$1:K445,K445,$C$1:C445,C445,$A$1:A445,A445)</f>
        <v>1</v>
      </c>
      <c r="N445" s="13">
        <f t="shared" si="37"/>
        <v>0.51395833333333341</v>
      </c>
      <c r="O445" s="13">
        <f t="shared" si="38"/>
        <v>0.52833333333333332</v>
      </c>
    </row>
    <row r="446" spans="1:15" x14ac:dyDescent="0.25">
      <c r="A446" s="171">
        <v>42410</v>
      </c>
      <c r="B446" s="170" t="s">
        <v>23</v>
      </c>
      <c r="C446" s="170">
        <v>92044</v>
      </c>
      <c r="D446" s="172">
        <v>0.33333333333333331</v>
      </c>
      <c r="E446" s="172">
        <v>0.59722222222222221</v>
      </c>
      <c r="F446" s="173">
        <v>42410.520925925928</v>
      </c>
      <c r="G446" s="173">
        <v>42410.528043981481</v>
      </c>
      <c r="H446" s="170">
        <v>615</v>
      </c>
      <c r="I446" s="170">
        <v>10</v>
      </c>
      <c r="J446" s="170">
        <v>50</v>
      </c>
      <c r="K446" s="170">
        <v>3</v>
      </c>
      <c r="L446" s="13">
        <f t="shared" si="36"/>
        <v>7.1180555532919243E-3</v>
      </c>
      <c r="M446" s="163">
        <f>COUNTIFS($K$1:K446,K446,$C$1:C446,C446,$A$1:A446,A446)</f>
        <v>2</v>
      </c>
      <c r="N446" s="13">
        <f t="shared" si="37"/>
        <v>0.5209259259259259</v>
      </c>
      <c r="O446" s="13">
        <f t="shared" si="38"/>
        <v>0.52804398148148146</v>
      </c>
    </row>
    <row r="447" spans="1:15" x14ac:dyDescent="0.25">
      <c r="A447" s="171">
        <v>42410</v>
      </c>
      <c r="B447" s="170" t="s">
        <v>19</v>
      </c>
      <c r="C447" s="170">
        <v>95173</v>
      </c>
      <c r="D447" s="172">
        <v>0.4861111111111111</v>
      </c>
      <c r="E447" s="172">
        <v>0.75</v>
      </c>
      <c r="F447" s="173">
        <v>42410.523148148146</v>
      </c>
      <c r="G447" s="173">
        <v>42410.532199074078</v>
      </c>
      <c r="H447" s="170">
        <v>782</v>
      </c>
      <c r="I447" s="170">
        <v>13</v>
      </c>
      <c r="J447" s="170">
        <v>50</v>
      </c>
      <c r="K447" s="170">
        <v>7</v>
      </c>
      <c r="L447" s="13">
        <f t="shared" si="36"/>
        <v>9.0509259316604584E-3</v>
      </c>
      <c r="M447" s="163">
        <f>COUNTIFS($K$1:K447,K447,$C$1:C447,C447,$A$1:A447,A447)</f>
        <v>2</v>
      </c>
      <c r="N447" s="13">
        <f t="shared" si="37"/>
        <v>0.52314814814814814</v>
      </c>
      <c r="O447" s="13">
        <f t="shared" si="38"/>
        <v>0.53219907407407407</v>
      </c>
    </row>
    <row r="448" spans="1:15" x14ac:dyDescent="0.25">
      <c r="A448" s="171">
        <v>42410</v>
      </c>
      <c r="B448" s="170" t="s">
        <v>20</v>
      </c>
      <c r="C448" s="170">
        <v>92055</v>
      </c>
      <c r="D448" s="172">
        <v>0.36805555555555558</v>
      </c>
      <c r="E448" s="172">
        <v>0.63194444444444442</v>
      </c>
      <c r="F448" s="173">
        <v>42410.529907407406</v>
      </c>
      <c r="G448" s="173">
        <v>42410.53670138889</v>
      </c>
      <c r="H448" s="170">
        <v>587</v>
      </c>
      <c r="I448" s="170">
        <v>9</v>
      </c>
      <c r="J448" s="170">
        <v>50</v>
      </c>
      <c r="K448" s="170">
        <v>3</v>
      </c>
      <c r="L448" s="13">
        <f t="shared" si="36"/>
        <v>6.7939814834971912E-3</v>
      </c>
      <c r="M448" s="163">
        <f>COUNTIFS($K$1:K448,K448,$C$1:C448,C448,$A$1:A448,A448)</f>
        <v>2</v>
      </c>
      <c r="N448" s="13">
        <f t="shared" si="37"/>
        <v>0.52990740740740738</v>
      </c>
      <c r="O448" s="13">
        <f t="shared" si="38"/>
        <v>0.53670138888888885</v>
      </c>
    </row>
    <row r="449" spans="1:15" x14ac:dyDescent="0.25">
      <c r="A449" s="171">
        <v>42410</v>
      </c>
      <c r="B449" s="170" t="s">
        <v>19</v>
      </c>
      <c r="C449" s="170">
        <v>95173</v>
      </c>
      <c r="D449" s="172">
        <v>0.4861111111111111</v>
      </c>
      <c r="E449" s="172">
        <v>0.75</v>
      </c>
      <c r="F449" s="173">
        <v>42410.534803240742</v>
      </c>
      <c r="G449" s="173">
        <v>42410.54886574074</v>
      </c>
      <c r="H449" s="170">
        <v>1215</v>
      </c>
      <c r="I449" s="170">
        <v>20</v>
      </c>
      <c r="J449" s="170">
        <v>50</v>
      </c>
      <c r="K449" s="170">
        <v>1</v>
      </c>
      <c r="L449" s="13">
        <f t="shared" si="36"/>
        <v>1.4062499998544808E-2</v>
      </c>
      <c r="M449" s="163">
        <f>COUNTIFS($K$1:K449,K449,$C$1:C449,C449,$A$1:A449,A449)</f>
        <v>1</v>
      </c>
      <c r="N449" s="13">
        <f t="shared" si="37"/>
        <v>0.5348032407407407</v>
      </c>
      <c r="O449" s="13">
        <f t="shared" si="38"/>
        <v>0.54886574074074079</v>
      </c>
    </row>
    <row r="450" spans="1:15" x14ac:dyDescent="0.25">
      <c r="A450" s="171">
        <v>42410</v>
      </c>
      <c r="B450" s="170" t="s">
        <v>115</v>
      </c>
      <c r="C450" s="170">
        <v>92136</v>
      </c>
      <c r="D450" s="172">
        <v>0.3611111111111111</v>
      </c>
      <c r="E450" s="172">
        <v>0.625</v>
      </c>
      <c r="F450" s="173">
        <v>42410.541712962964</v>
      </c>
      <c r="G450" s="173">
        <v>42410.548807870371</v>
      </c>
      <c r="H450" s="170">
        <v>613</v>
      </c>
      <c r="I450" s="170">
        <v>10</v>
      </c>
      <c r="J450" s="170">
        <v>50</v>
      </c>
      <c r="K450" s="170">
        <v>3</v>
      </c>
      <c r="L450" s="13">
        <f t="shared" si="36"/>
        <v>7.0949074070085771E-3</v>
      </c>
      <c r="M450" s="163">
        <f>COUNTIFS($K$1:K450,K450,$C$1:C450,C450,$A$1:A450,A450)</f>
        <v>2</v>
      </c>
      <c r="N450" s="13">
        <f t="shared" si="37"/>
        <v>0.54171296296296301</v>
      </c>
      <c r="O450" s="13">
        <f t="shared" si="38"/>
        <v>0.54880787037037038</v>
      </c>
    </row>
    <row r="451" spans="1:15" x14ac:dyDescent="0.25">
      <c r="A451" s="171">
        <v>42410</v>
      </c>
      <c r="B451" s="170" t="s">
        <v>24</v>
      </c>
      <c r="C451" s="170">
        <v>92092</v>
      </c>
      <c r="D451" s="172">
        <v>0.36805555555555558</v>
      </c>
      <c r="E451" s="172">
        <v>0.63194444444444442</v>
      </c>
      <c r="F451" s="173">
        <v>42410.548692129632</v>
      </c>
      <c r="G451" s="173">
        <v>42410.555752314816</v>
      </c>
      <c r="H451" s="170">
        <v>610</v>
      </c>
      <c r="I451" s="170">
        <v>10</v>
      </c>
      <c r="J451" s="170">
        <v>50</v>
      </c>
      <c r="K451" s="170">
        <v>3</v>
      </c>
      <c r="L451" s="13">
        <f t="shared" si="36"/>
        <v>7.0601851839455776E-3</v>
      </c>
      <c r="M451" s="163">
        <f>COUNTIFS($K$1:K451,K451,$C$1:C451,C451,$A$1:A451,A451)</f>
        <v>2</v>
      </c>
      <c r="N451" s="13">
        <f t="shared" si="37"/>
        <v>0.54869212962962965</v>
      </c>
      <c r="O451" s="13">
        <f t="shared" si="38"/>
        <v>0.5557523148148148</v>
      </c>
    </row>
    <row r="452" spans="1:15" x14ac:dyDescent="0.25">
      <c r="A452" s="171">
        <v>42410</v>
      </c>
      <c r="B452" s="170" t="s">
        <v>18</v>
      </c>
      <c r="C452" s="170">
        <v>92120</v>
      </c>
      <c r="D452" s="172">
        <v>0.36805555555555558</v>
      </c>
      <c r="E452" s="172">
        <v>0.63194444444444442</v>
      </c>
      <c r="F452" s="173">
        <v>42410.555752314816</v>
      </c>
      <c r="G452" s="173">
        <v>42410.562858796293</v>
      </c>
      <c r="H452" s="170">
        <v>614</v>
      </c>
      <c r="I452" s="170">
        <v>10</v>
      </c>
      <c r="J452" s="170">
        <v>50</v>
      </c>
      <c r="K452" s="170">
        <v>3</v>
      </c>
      <c r="L452" s="13">
        <f t="shared" si="36"/>
        <v>7.1064814765122719E-3</v>
      </c>
      <c r="M452" s="163">
        <f>COUNTIFS($K$1:K452,K452,$C$1:C452,C452,$A$1:A452,A452)</f>
        <v>2</v>
      </c>
      <c r="N452" s="13">
        <f t="shared" si="37"/>
        <v>0.5557523148148148</v>
      </c>
      <c r="O452" s="13">
        <f t="shared" si="38"/>
        <v>0.56285879629629632</v>
      </c>
    </row>
    <row r="453" spans="1:15" x14ac:dyDescent="0.25">
      <c r="A453" s="171">
        <v>42410</v>
      </c>
      <c r="B453" s="170" t="s">
        <v>21</v>
      </c>
      <c r="C453" s="170">
        <v>92125</v>
      </c>
      <c r="D453" s="172">
        <v>0.36805555555555558</v>
      </c>
      <c r="E453" s="172">
        <v>0.63194444444444442</v>
      </c>
      <c r="F453" s="173">
        <v>42410.564421296294</v>
      </c>
      <c r="G453" s="173">
        <v>42410.571168981478</v>
      </c>
      <c r="H453" s="170">
        <v>583</v>
      </c>
      <c r="I453" s="170">
        <v>10</v>
      </c>
      <c r="J453" s="170">
        <v>50</v>
      </c>
      <c r="K453" s="170">
        <v>3</v>
      </c>
      <c r="L453" s="13">
        <f t="shared" si="36"/>
        <v>6.7476851836545393E-3</v>
      </c>
      <c r="M453" s="163">
        <f>COUNTIFS($K$1:K453,K453,$C$1:C453,C453,$A$1:A453,A453)</f>
        <v>2</v>
      </c>
      <c r="N453" s="13">
        <f t="shared" si="37"/>
        <v>0.56442129629629634</v>
      </c>
      <c r="O453" s="13">
        <f t="shared" si="38"/>
        <v>0.57116898148148143</v>
      </c>
    </row>
    <row r="454" spans="1:15" x14ac:dyDescent="0.25">
      <c r="A454" s="171">
        <v>42410</v>
      </c>
      <c r="B454" s="170" t="s">
        <v>19</v>
      </c>
      <c r="C454" s="170">
        <v>95173</v>
      </c>
      <c r="D454" s="172">
        <v>0.4861111111111111</v>
      </c>
      <c r="E454" s="172">
        <v>0.75</v>
      </c>
      <c r="F454" s="173">
        <v>42410.577418981484</v>
      </c>
      <c r="G454" s="173">
        <v>42410.584675925929</v>
      </c>
      <c r="H454" s="170">
        <v>627</v>
      </c>
      <c r="I454" s="170">
        <v>10</v>
      </c>
      <c r="J454" s="170">
        <v>50</v>
      </c>
      <c r="K454" s="170">
        <v>3</v>
      </c>
      <c r="L454" s="13">
        <f t="shared" si="36"/>
        <v>7.2569444455439225E-3</v>
      </c>
      <c r="M454" s="163">
        <f>COUNTIFS($K$1:K454,K454,$C$1:C454,C454,$A$1:A454,A454)</f>
        <v>2</v>
      </c>
      <c r="N454" s="13">
        <f t="shared" si="37"/>
        <v>0.57741898148148152</v>
      </c>
      <c r="O454" s="13">
        <f t="shared" si="38"/>
        <v>0.58467592592592588</v>
      </c>
    </row>
    <row r="455" spans="1:15" x14ac:dyDescent="0.25">
      <c r="A455" s="171">
        <v>42410</v>
      </c>
      <c r="B455" s="170" t="s">
        <v>19</v>
      </c>
      <c r="C455" s="170">
        <v>95173</v>
      </c>
      <c r="D455" s="172">
        <v>0.4861111111111111</v>
      </c>
      <c r="E455" s="172">
        <v>0.75</v>
      </c>
      <c r="F455" s="173">
        <v>42410.599594907406</v>
      </c>
      <c r="G455" s="173">
        <v>42410.600694444445</v>
      </c>
      <c r="H455" s="170">
        <v>95</v>
      </c>
      <c r="I455" s="170">
        <v>2</v>
      </c>
      <c r="J455" s="170">
        <v>50</v>
      </c>
      <c r="K455" s="170">
        <v>7</v>
      </c>
      <c r="L455" s="13">
        <f t="shared" si="36"/>
        <v>1.0995370394084603E-3</v>
      </c>
      <c r="M455" s="163">
        <f>COUNTIFS($K$1:K455,K455,$C$1:C455,C455,$A$1:A455,A455)</f>
        <v>3</v>
      </c>
      <c r="N455" s="13">
        <f t="shared" si="37"/>
        <v>0.5995949074074074</v>
      </c>
      <c r="O455" s="13">
        <f t="shared" si="38"/>
        <v>0.60069444444444442</v>
      </c>
    </row>
    <row r="456" spans="1:15" x14ac:dyDescent="0.25">
      <c r="A456" s="171">
        <v>42410</v>
      </c>
      <c r="B456" s="170" t="s">
        <v>105</v>
      </c>
      <c r="C456" s="170">
        <v>95049</v>
      </c>
      <c r="D456" s="172">
        <v>0.625</v>
      </c>
      <c r="E456" s="172">
        <v>0.88888888888888884</v>
      </c>
      <c r="F456" s="173">
        <v>42410.632060185184</v>
      </c>
      <c r="G456" s="173">
        <v>42410.638796296298</v>
      </c>
      <c r="H456" s="170">
        <v>582</v>
      </c>
      <c r="I456" s="170">
        <v>9</v>
      </c>
      <c r="J456" s="170">
        <v>50</v>
      </c>
      <c r="K456" s="170">
        <v>3</v>
      </c>
      <c r="L456" s="13">
        <f t="shared" si="36"/>
        <v>6.7361111141508445E-3</v>
      </c>
      <c r="M456" s="163">
        <f>COUNTIFS($K$1:K456,K456,$C$1:C456,C456,$A$1:A456,A456)</f>
        <v>1</v>
      </c>
      <c r="N456" s="13">
        <f t="shared" si="37"/>
        <v>0.63206018518518514</v>
      </c>
      <c r="O456" s="13">
        <f t="shared" si="38"/>
        <v>0.63879629629629631</v>
      </c>
    </row>
    <row r="457" spans="1:15" x14ac:dyDescent="0.25">
      <c r="A457" s="171">
        <v>42410</v>
      </c>
      <c r="B457" s="170" t="s">
        <v>25</v>
      </c>
      <c r="C457" s="170">
        <v>95005</v>
      </c>
      <c r="D457" s="172">
        <v>0.58333333333333337</v>
      </c>
      <c r="E457" s="172">
        <v>0.84722222222222221</v>
      </c>
      <c r="F457" s="173">
        <v>42410.642858796295</v>
      </c>
      <c r="G457" s="173">
        <v>42410.649791666663</v>
      </c>
      <c r="H457" s="170">
        <v>599</v>
      </c>
      <c r="I457" s="170">
        <v>10</v>
      </c>
      <c r="J457" s="170">
        <v>50</v>
      </c>
      <c r="K457" s="170">
        <v>3</v>
      </c>
      <c r="L457" s="13">
        <f t="shared" si="36"/>
        <v>6.9328703684732318E-3</v>
      </c>
      <c r="M457" s="163">
        <f>COUNTIFS($K$1:K457,K457,$C$1:C457,C457,$A$1:A457,A457)</f>
        <v>1</v>
      </c>
      <c r="N457" s="13">
        <f t="shared" si="37"/>
        <v>0.64285879629629628</v>
      </c>
      <c r="O457" s="13">
        <f t="shared" si="38"/>
        <v>0.64979166666666666</v>
      </c>
    </row>
    <row r="458" spans="1:15" x14ac:dyDescent="0.25">
      <c r="A458" s="171">
        <v>42410</v>
      </c>
      <c r="B458" s="170" t="s">
        <v>29</v>
      </c>
      <c r="C458" s="170">
        <v>92031</v>
      </c>
      <c r="D458" s="172">
        <v>0.58333333333333337</v>
      </c>
      <c r="E458" s="172">
        <v>0.84722222222222221</v>
      </c>
      <c r="F458" s="173">
        <v>42410.646944444445</v>
      </c>
      <c r="G458" s="173">
        <v>42410.653993055559</v>
      </c>
      <c r="H458" s="170">
        <v>609</v>
      </c>
      <c r="I458" s="170">
        <v>10</v>
      </c>
      <c r="J458" s="170">
        <v>50</v>
      </c>
      <c r="K458" s="170">
        <v>3</v>
      </c>
      <c r="L458" s="13">
        <f t="shared" si="36"/>
        <v>7.0486111144418828E-3</v>
      </c>
      <c r="M458" s="163">
        <f>COUNTIFS($K$1:K458,K458,$C$1:C458,C458,$A$1:A458,A458)</f>
        <v>1</v>
      </c>
      <c r="N458" s="13">
        <f t="shared" si="37"/>
        <v>0.64694444444444443</v>
      </c>
      <c r="O458" s="13">
        <f t="shared" si="38"/>
        <v>0.65399305555555554</v>
      </c>
    </row>
    <row r="459" spans="1:15" x14ac:dyDescent="0.25">
      <c r="A459" s="171">
        <v>42410</v>
      </c>
      <c r="B459" s="170" t="s">
        <v>27</v>
      </c>
      <c r="C459" s="170">
        <v>93346</v>
      </c>
      <c r="D459" s="172">
        <v>0.625</v>
      </c>
      <c r="E459" s="172">
        <v>0.88888888888888884</v>
      </c>
      <c r="F459" s="173">
        <v>42410.667407407411</v>
      </c>
      <c r="G459" s="173">
        <v>42410.674479166664</v>
      </c>
      <c r="H459" s="170">
        <v>611</v>
      </c>
      <c r="I459" s="170">
        <v>10</v>
      </c>
      <c r="J459" s="170">
        <v>50</v>
      </c>
      <c r="K459" s="170">
        <v>3</v>
      </c>
      <c r="L459" s="13">
        <f t="shared" si="36"/>
        <v>7.0717592534492724E-3</v>
      </c>
      <c r="M459" s="163">
        <f>COUNTIFS($K$1:K459,K459,$C$1:C459,C459,$A$1:A459,A459)</f>
        <v>1</v>
      </c>
      <c r="N459" s="13">
        <f t="shared" si="37"/>
        <v>0.66740740740740734</v>
      </c>
      <c r="O459" s="13">
        <f t="shared" si="38"/>
        <v>0.67447916666666663</v>
      </c>
    </row>
    <row r="460" spans="1:15" x14ac:dyDescent="0.25">
      <c r="A460" s="171">
        <v>42410</v>
      </c>
      <c r="B460" s="170" t="s">
        <v>107</v>
      </c>
      <c r="C460" s="170">
        <v>92200</v>
      </c>
      <c r="D460" s="172">
        <v>0.625</v>
      </c>
      <c r="E460" s="172">
        <v>0.88888888888888884</v>
      </c>
      <c r="F460" s="173">
        <v>42410.680879629632</v>
      </c>
      <c r="G460" s="173">
        <v>42410.687326388892</v>
      </c>
      <c r="H460" s="170">
        <v>557</v>
      </c>
      <c r="I460" s="170">
        <v>9</v>
      </c>
      <c r="J460" s="170">
        <v>50</v>
      </c>
      <c r="K460" s="170">
        <v>3</v>
      </c>
      <c r="L460" s="13">
        <f t="shared" si="36"/>
        <v>6.4467592601431534E-3</v>
      </c>
      <c r="M460" s="163">
        <f>COUNTIFS($K$1:K460,K460,$C$1:C460,C460,$A$1:A460,A460)</f>
        <v>1</v>
      </c>
      <c r="N460" s="13">
        <f t="shared" si="37"/>
        <v>0.68087962962962967</v>
      </c>
      <c r="O460" s="13">
        <f t="shared" si="38"/>
        <v>0.68732638888888886</v>
      </c>
    </row>
    <row r="461" spans="1:15" x14ac:dyDescent="0.25">
      <c r="A461" s="171">
        <v>42410</v>
      </c>
      <c r="B461" s="170" t="s">
        <v>28</v>
      </c>
      <c r="C461" s="170">
        <v>93528</v>
      </c>
      <c r="D461" s="172">
        <v>0.61805555555555558</v>
      </c>
      <c r="E461" s="172">
        <v>0.88194444444444453</v>
      </c>
      <c r="F461" s="173">
        <v>42410.687604166669</v>
      </c>
      <c r="G461" s="173">
        <v>42410.694768518515</v>
      </c>
      <c r="H461" s="170">
        <v>619</v>
      </c>
      <c r="I461" s="170">
        <v>10</v>
      </c>
      <c r="J461" s="170">
        <v>50</v>
      </c>
      <c r="K461" s="170">
        <v>3</v>
      </c>
      <c r="L461" s="13">
        <f t="shared" si="36"/>
        <v>7.1643518458586186E-3</v>
      </c>
      <c r="M461" s="163">
        <f>COUNTIFS($K$1:K461,K461,$C$1:C461,C461,$A$1:A461,A461)</f>
        <v>1</v>
      </c>
      <c r="N461" s="13">
        <f t="shared" si="37"/>
        <v>0.68760416666666668</v>
      </c>
      <c r="O461" s="13">
        <f t="shared" si="38"/>
        <v>0.69476851851851851</v>
      </c>
    </row>
    <row r="462" spans="1:15" x14ac:dyDescent="0.25">
      <c r="A462" s="171">
        <v>42410</v>
      </c>
      <c r="B462" s="170" t="s">
        <v>30</v>
      </c>
      <c r="C462" s="170">
        <v>92030</v>
      </c>
      <c r="D462" s="172">
        <v>0.625</v>
      </c>
      <c r="E462" s="172">
        <v>0.88888888888888884</v>
      </c>
      <c r="F462" s="173">
        <v>42410.690613425926</v>
      </c>
      <c r="G462" s="173">
        <v>42410.697696759256</v>
      </c>
      <c r="H462" s="170">
        <v>612</v>
      </c>
      <c r="I462" s="170">
        <v>10</v>
      </c>
      <c r="J462" s="170">
        <v>50</v>
      </c>
      <c r="K462" s="170">
        <v>3</v>
      </c>
      <c r="L462" s="13">
        <f t="shared" si="36"/>
        <v>7.0833333302289248E-3</v>
      </c>
      <c r="M462" s="163">
        <f>COUNTIFS($K$1:K462,K462,$C$1:C462,C462,$A$1:A462,A462)</f>
        <v>1</v>
      </c>
      <c r="N462" s="13">
        <f t="shared" si="37"/>
        <v>0.69061342592592589</v>
      </c>
      <c r="O462" s="13">
        <f t="shared" si="38"/>
        <v>0.69769675925925922</v>
      </c>
    </row>
    <row r="463" spans="1:15" x14ac:dyDescent="0.25">
      <c r="A463" s="171">
        <v>42410</v>
      </c>
      <c r="B463" s="170" t="s">
        <v>26</v>
      </c>
      <c r="C463" s="170">
        <v>92065</v>
      </c>
      <c r="D463" s="172">
        <v>0.625</v>
      </c>
      <c r="E463" s="172">
        <v>0.88888888888888884</v>
      </c>
      <c r="F463" s="173">
        <v>42410.694513888891</v>
      </c>
      <c r="G463" s="173">
        <v>42410.701863425929</v>
      </c>
      <c r="H463" s="170">
        <v>635</v>
      </c>
      <c r="I463" s="170">
        <v>10</v>
      </c>
      <c r="J463" s="170">
        <v>50</v>
      </c>
      <c r="K463" s="170">
        <v>3</v>
      </c>
      <c r="L463" s="13">
        <f t="shared" si="36"/>
        <v>7.3495370379532687E-3</v>
      </c>
      <c r="M463" s="163">
        <f>COUNTIFS($K$1:K463,K463,$C$1:C463,C463,$A$1:A463,A463)</f>
        <v>1</v>
      </c>
      <c r="N463" s="13">
        <f t="shared" si="37"/>
        <v>0.69451388888888888</v>
      </c>
      <c r="O463" s="13">
        <f t="shared" si="38"/>
        <v>0.70186342592592599</v>
      </c>
    </row>
    <row r="464" spans="1:15" x14ac:dyDescent="0.25">
      <c r="A464" s="171">
        <v>42410</v>
      </c>
      <c r="B464" s="170" t="s">
        <v>103</v>
      </c>
      <c r="C464" s="170">
        <v>95061</v>
      </c>
      <c r="D464" s="172">
        <v>0.625</v>
      </c>
      <c r="E464" s="172">
        <v>0.88888888888888884</v>
      </c>
      <c r="F464" s="173">
        <v>42410.694652777776</v>
      </c>
      <c r="G464" s="173">
        <v>42410.701747685183</v>
      </c>
      <c r="H464" s="170">
        <v>613</v>
      </c>
      <c r="I464" s="170">
        <v>10</v>
      </c>
      <c r="J464" s="170">
        <v>50</v>
      </c>
      <c r="K464" s="170">
        <v>3</v>
      </c>
      <c r="L464" s="13">
        <f t="shared" si="36"/>
        <v>7.0949074070085771E-3</v>
      </c>
      <c r="M464" s="163">
        <f>COUNTIFS($K$1:K464,K464,$C$1:C464,C464,$A$1:A464,A464)</f>
        <v>1</v>
      </c>
      <c r="N464" s="13">
        <f t="shared" si="37"/>
        <v>0.69465277777777779</v>
      </c>
      <c r="O464" s="13">
        <f t="shared" si="38"/>
        <v>0.70174768518518515</v>
      </c>
    </row>
    <row r="465" spans="1:15" x14ac:dyDescent="0.25">
      <c r="A465" s="171">
        <v>42410</v>
      </c>
      <c r="B465" s="170" t="s">
        <v>106</v>
      </c>
      <c r="C465" s="170">
        <v>92217</v>
      </c>
      <c r="D465" s="172">
        <v>0.625</v>
      </c>
      <c r="E465" s="172">
        <v>0.88888888888888884</v>
      </c>
      <c r="F465" s="173">
        <v>42410.701539351852</v>
      </c>
      <c r="G465" s="173">
        <v>42410.708634259259</v>
      </c>
      <c r="H465" s="170">
        <v>613</v>
      </c>
      <c r="I465" s="170">
        <v>10</v>
      </c>
      <c r="J465" s="170">
        <v>50</v>
      </c>
      <c r="K465" s="170">
        <v>3</v>
      </c>
      <c r="L465" s="13">
        <f t="shared" si="36"/>
        <v>7.0949074070085771E-3</v>
      </c>
      <c r="M465" s="163">
        <f>COUNTIFS($K$1:K465,K465,$C$1:C465,C465,$A$1:A465,A465)</f>
        <v>1</v>
      </c>
      <c r="N465" s="13">
        <f t="shared" si="37"/>
        <v>0.7015393518518519</v>
      </c>
      <c r="O465" s="13">
        <f t="shared" si="38"/>
        <v>0.70863425925925927</v>
      </c>
    </row>
    <row r="466" spans="1:15" x14ac:dyDescent="0.25">
      <c r="A466" s="171">
        <v>42410</v>
      </c>
      <c r="B466" s="170" t="s">
        <v>25</v>
      </c>
      <c r="C466" s="170">
        <v>95005</v>
      </c>
      <c r="D466" s="172">
        <v>0.58333333333333337</v>
      </c>
      <c r="E466" s="172">
        <v>0.84722222222222221</v>
      </c>
      <c r="F466" s="173">
        <v>42410.708553240744</v>
      </c>
      <c r="G466" s="173">
        <v>42410.723402777781</v>
      </c>
      <c r="H466" s="170">
        <v>1283</v>
      </c>
      <c r="I466" s="170">
        <v>21</v>
      </c>
      <c r="J466" s="170">
        <v>50</v>
      </c>
      <c r="K466" s="170">
        <v>1</v>
      </c>
      <c r="L466" s="13">
        <f t="shared" si="36"/>
        <v>1.484953703766223E-2</v>
      </c>
      <c r="M466" s="163">
        <f>COUNTIFS($K$1:K466,K466,$C$1:C466,C466,$A$1:A466,A466)</f>
        <v>1</v>
      </c>
      <c r="N466" s="13">
        <f t="shared" si="37"/>
        <v>0.70855324074074078</v>
      </c>
      <c r="O466" s="13">
        <f t="shared" si="38"/>
        <v>0.72340277777777784</v>
      </c>
    </row>
    <row r="467" spans="1:15" x14ac:dyDescent="0.25">
      <c r="A467" s="171">
        <v>42410</v>
      </c>
      <c r="B467" s="170" t="s">
        <v>105</v>
      </c>
      <c r="C467" s="170">
        <v>95049</v>
      </c>
      <c r="D467" s="172">
        <v>0.625</v>
      </c>
      <c r="E467" s="172">
        <v>0.88888888888888884</v>
      </c>
      <c r="F467" s="173">
        <v>42410.722662037035</v>
      </c>
      <c r="G467" s="173">
        <v>42410.735671296294</v>
      </c>
      <c r="H467" s="170">
        <v>1124</v>
      </c>
      <c r="I467" s="170">
        <v>19</v>
      </c>
      <c r="J467" s="170">
        <v>50</v>
      </c>
      <c r="K467" s="170">
        <v>1</v>
      </c>
      <c r="L467" s="13">
        <f t="shared" si="36"/>
        <v>1.3009259258979E-2</v>
      </c>
      <c r="M467" s="163">
        <f>COUNTIFS($K$1:K467,K467,$C$1:C467,C467,$A$1:A467,A467)</f>
        <v>1</v>
      </c>
      <c r="N467" s="13">
        <f t="shared" si="37"/>
        <v>0.72266203703703702</v>
      </c>
      <c r="O467" s="13">
        <f t="shared" si="38"/>
        <v>0.73567129629629635</v>
      </c>
    </row>
    <row r="468" spans="1:15" x14ac:dyDescent="0.25">
      <c r="A468" s="171">
        <v>42410</v>
      </c>
      <c r="B468" s="170" t="s">
        <v>29</v>
      </c>
      <c r="C468" s="170">
        <v>92031</v>
      </c>
      <c r="D468" s="172">
        <v>0.58333333333333337</v>
      </c>
      <c r="E468" s="172">
        <v>0.84722222222222221</v>
      </c>
      <c r="F468" s="173">
        <v>42410.737222222226</v>
      </c>
      <c r="G468" s="173">
        <v>42410.751469907409</v>
      </c>
      <c r="H468" s="170">
        <v>1231</v>
      </c>
      <c r="I468" s="170">
        <v>21</v>
      </c>
      <c r="J468" s="170">
        <v>50</v>
      </c>
      <c r="K468" s="170">
        <v>1</v>
      </c>
      <c r="L468" s="13">
        <f t="shared" si="36"/>
        <v>1.4247685183363501E-2</v>
      </c>
      <c r="M468" s="163">
        <f>COUNTIFS($K$1:K468,K468,$C$1:C468,C468,$A$1:A468,A468)</f>
        <v>1</v>
      </c>
      <c r="N468" s="13">
        <f t="shared" si="37"/>
        <v>0.73722222222222233</v>
      </c>
      <c r="O468" s="13">
        <f t="shared" si="38"/>
        <v>0.75146990740740749</v>
      </c>
    </row>
    <row r="469" spans="1:15" x14ac:dyDescent="0.25">
      <c r="A469" s="171">
        <v>42410</v>
      </c>
      <c r="B469" s="170" t="s">
        <v>27</v>
      </c>
      <c r="C469" s="170">
        <v>93346</v>
      </c>
      <c r="D469" s="172">
        <v>0.625</v>
      </c>
      <c r="E469" s="172">
        <v>0.88888888888888884</v>
      </c>
      <c r="F469" s="173">
        <v>42410.750428240739</v>
      </c>
      <c r="G469" s="173">
        <v>42410.766875000001</v>
      </c>
      <c r="H469" s="170">
        <v>1421</v>
      </c>
      <c r="I469" s="170">
        <v>24</v>
      </c>
      <c r="J469" s="170">
        <v>50</v>
      </c>
      <c r="K469" s="170">
        <v>1</v>
      </c>
      <c r="L469" s="13">
        <f t="shared" si="36"/>
        <v>1.6446759262180422E-2</v>
      </c>
      <c r="M469" s="163">
        <f>COUNTIFS($K$1:K469,K469,$C$1:C469,C469,$A$1:A469,A469)</f>
        <v>1</v>
      </c>
      <c r="N469" s="13">
        <f t="shared" si="37"/>
        <v>0.75042824074074066</v>
      </c>
      <c r="O469" s="13">
        <f t="shared" si="38"/>
        <v>0.76687500000000008</v>
      </c>
    </row>
    <row r="470" spans="1:15" x14ac:dyDescent="0.25">
      <c r="A470" s="171">
        <v>42410</v>
      </c>
      <c r="B470" s="170" t="s">
        <v>107</v>
      </c>
      <c r="C470" s="170">
        <v>92200</v>
      </c>
      <c r="D470" s="172">
        <v>0.625</v>
      </c>
      <c r="E470" s="172">
        <v>0.88888888888888884</v>
      </c>
      <c r="F470" s="173">
        <v>42410.764780092592</v>
      </c>
      <c r="G470" s="173">
        <v>42410.778668981482</v>
      </c>
      <c r="H470" s="170">
        <v>1200</v>
      </c>
      <c r="I470" s="170">
        <v>20</v>
      </c>
      <c r="J470" s="170">
        <v>50</v>
      </c>
      <c r="K470" s="170">
        <v>1</v>
      </c>
      <c r="L470" s="13">
        <f t="shared" si="36"/>
        <v>1.3888888890505768E-2</v>
      </c>
      <c r="M470" s="163">
        <f>COUNTIFS($K$1:K470,K470,$C$1:C470,C470,$A$1:A470,A470)</f>
        <v>1</v>
      </c>
      <c r="N470" s="13">
        <f t="shared" si="37"/>
        <v>0.76478009259259261</v>
      </c>
      <c r="O470" s="13">
        <f t="shared" si="38"/>
        <v>0.77866898148148145</v>
      </c>
    </row>
    <row r="471" spans="1:15" x14ac:dyDescent="0.25">
      <c r="A471" s="171">
        <v>42410</v>
      </c>
      <c r="B471" s="170" t="s">
        <v>26</v>
      </c>
      <c r="C471" s="170">
        <v>92065</v>
      </c>
      <c r="D471" s="172">
        <v>0.625</v>
      </c>
      <c r="E471" s="172">
        <v>0.88888888888888884</v>
      </c>
      <c r="F471" s="173">
        <v>42410.765219907407</v>
      </c>
      <c r="G471" s="173">
        <v>42410.777997685182</v>
      </c>
      <c r="H471" s="170">
        <v>1104</v>
      </c>
      <c r="I471" s="170">
        <v>19</v>
      </c>
      <c r="J471" s="170">
        <v>50</v>
      </c>
      <c r="K471" s="170">
        <v>1</v>
      </c>
      <c r="L471" s="13">
        <f t="shared" si="36"/>
        <v>1.2777777774317656E-2</v>
      </c>
      <c r="M471" s="163">
        <f>COUNTIFS($K$1:K471,K471,$C$1:C471,C471,$A$1:A471,A471)</f>
        <v>1</v>
      </c>
      <c r="N471" s="13">
        <f t="shared" si="37"/>
        <v>0.76521990740740742</v>
      </c>
      <c r="O471" s="13">
        <f t="shared" si="38"/>
        <v>0.77799768518518519</v>
      </c>
    </row>
    <row r="472" spans="1:15" x14ac:dyDescent="0.25">
      <c r="A472" s="171">
        <v>42410</v>
      </c>
      <c r="B472" s="170" t="s">
        <v>28</v>
      </c>
      <c r="C472" s="170">
        <v>93528</v>
      </c>
      <c r="D472" s="172">
        <v>0.61805555555555558</v>
      </c>
      <c r="E472" s="172">
        <v>0.88194444444444453</v>
      </c>
      <c r="F472" s="173">
        <v>42410.778020833335</v>
      </c>
      <c r="G472" s="173">
        <v>42410.792812500003</v>
      </c>
      <c r="H472" s="170">
        <v>1278</v>
      </c>
      <c r="I472" s="170">
        <v>21</v>
      </c>
      <c r="J472" s="170">
        <v>50</v>
      </c>
      <c r="K472" s="170">
        <v>1</v>
      </c>
      <c r="L472" s="13">
        <f t="shared" si="36"/>
        <v>1.4791666668315884E-2</v>
      </c>
      <c r="M472" s="163">
        <f>COUNTIFS($K$1:K472,K472,$C$1:C472,C472,$A$1:A472,A472)</f>
        <v>1</v>
      </c>
      <c r="N472" s="13">
        <f t="shared" si="37"/>
        <v>0.77802083333333327</v>
      </c>
      <c r="O472" s="13">
        <f t="shared" si="38"/>
        <v>0.79281250000000003</v>
      </c>
    </row>
    <row r="473" spans="1:15" x14ac:dyDescent="0.25">
      <c r="A473" s="171">
        <v>42410</v>
      </c>
      <c r="B473" s="170" t="s">
        <v>106</v>
      </c>
      <c r="C473" s="170">
        <v>92217</v>
      </c>
      <c r="D473" s="172">
        <v>0.625</v>
      </c>
      <c r="E473" s="172">
        <v>0.88888888888888884</v>
      </c>
      <c r="F473" s="173">
        <v>42410.795486111114</v>
      </c>
      <c r="G473" s="173">
        <v>42410.809374999997</v>
      </c>
      <c r="H473" s="170">
        <v>1200</v>
      </c>
      <c r="I473" s="170">
        <v>20</v>
      </c>
      <c r="J473" s="170">
        <v>50</v>
      </c>
      <c r="K473" s="170">
        <v>1</v>
      </c>
      <c r="L473" s="13">
        <f t="shared" si="36"/>
        <v>1.3888888883229811E-2</v>
      </c>
      <c r="M473" s="163">
        <f>COUNTIFS($K$1:K473,K473,$C$1:C473,C473,$A$1:A473,A473)</f>
        <v>1</v>
      </c>
      <c r="N473" s="13">
        <f t="shared" si="37"/>
        <v>0.79548611111111101</v>
      </c>
      <c r="O473" s="13">
        <f t="shared" si="38"/>
        <v>0.80937500000000007</v>
      </c>
    </row>
    <row r="474" spans="1:15" x14ac:dyDescent="0.25">
      <c r="A474" s="171">
        <v>42410</v>
      </c>
      <c r="B474" s="170" t="s">
        <v>103</v>
      </c>
      <c r="C474" s="170">
        <v>95061</v>
      </c>
      <c r="D474" s="172">
        <v>0.625</v>
      </c>
      <c r="E474" s="172">
        <v>0.88888888888888884</v>
      </c>
      <c r="F474" s="173">
        <v>42410.798645833333</v>
      </c>
      <c r="G474" s="173">
        <v>42410.812581018516</v>
      </c>
      <c r="H474" s="170">
        <v>1204</v>
      </c>
      <c r="I474" s="170">
        <v>20</v>
      </c>
      <c r="J474" s="170">
        <v>50</v>
      </c>
      <c r="K474" s="170">
        <v>1</v>
      </c>
      <c r="L474" s="13">
        <f t="shared" si="36"/>
        <v>1.3935185183072463E-2</v>
      </c>
      <c r="M474" s="163">
        <f>COUNTIFS($K$1:K474,K474,$C$1:C474,C474,$A$1:A474,A474)</f>
        <v>1</v>
      </c>
      <c r="N474" s="13">
        <f t="shared" si="37"/>
        <v>0.79864583333333339</v>
      </c>
      <c r="O474" s="13">
        <f t="shared" si="38"/>
        <v>0.81258101851851849</v>
      </c>
    </row>
    <row r="475" spans="1:15" x14ac:dyDescent="0.25">
      <c r="A475" s="171">
        <v>42410</v>
      </c>
      <c r="B475" s="170" t="s">
        <v>105</v>
      </c>
      <c r="C475" s="170">
        <v>95049</v>
      </c>
      <c r="D475" s="172">
        <v>0.625</v>
      </c>
      <c r="E475" s="172">
        <v>0.88888888888888884</v>
      </c>
      <c r="F475" s="173">
        <v>42410.798726851855</v>
      </c>
      <c r="G475" s="173">
        <v>42410.805324074077</v>
      </c>
      <c r="H475" s="170">
        <v>570</v>
      </c>
      <c r="I475" s="170">
        <v>9</v>
      </c>
      <c r="J475" s="170">
        <v>50</v>
      </c>
      <c r="K475" s="170">
        <v>3</v>
      </c>
      <c r="L475" s="13">
        <f t="shared" si="36"/>
        <v>6.5972222218988463E-3</v>
      </c>
      <c r="M475" s="163">
        <f>COUNTIFS($K$1:K475,K475,$C$1:C475,C475,$A$1:A475,A475)</f>
        <v>2</v>
      </c>
      <c r="N475" s="13">
        <f t="shared" si="37"/>
        <v>0.79872685185185188</v>
      </c>
      <c r="O475" s="13">
        <f t="shared" si="38"/>
        <v>0.80532407407407414</v>
      </c>
    </row>
    <row r="476" spans="1:15" x14ac:dyDescent="0.25">
      <c r="A476" s="171">
        <v>42410</v>
      </c>
      <c r="B476" s="170" t="s">
        <v>29</v>
      </c>
      <c r="C476" s="170">
        <v>92031</v>
      </c>
      <c r="D476" s="172">
        <v>0.58333333333333337</v>
      </c>
      <c r="E476" s="172">
        <v>0.84722222222222221</v>
      </c>
      <c r="F476" s="173">
        <v>42410.805694444447</v>
      </c>
      <c r="G476" s="173">
        <v>42410.813043981485</v>
      </c>
      <c r="H476" s="170">
        <v>635</v>
      </c>
      <c r="I476" s="170">
        <v>10</v>
      </c>
      <c r="J476" s="170">
        <v>50</v>
      </c>
      <c r="K476" s="170">
        <v>3</v>
      </c>
      <c r="L476" s="13">
        <f t="shared" si="36"/>
        <v>7.3495370379532687E-3</v>
      </c>
      <c r="M476" s="163">
        <f>COUNTIFS($K$1:K476,K476,$C$1:C476,C476,$A$1:A476,A476)</f>
        <v>2</v>
      </c>
      <c r="N476" s="13">
        <f t="shared" si="37"/>
        <v>0.80569444444444438</v>
      </c>
      <c r="O476" s="13">
        <f t="shared" si="38"/>
        <v>0.81304398148148149</v>
      </c>
    </row>
    <row r="477" spans="1:15" x14ac:dyDescent="0.25">
      <c r="A477" s="171">
        <v>42410</v>
      </c>
      <c r="B477" s="170" t="s">
        <v>27</v>
      </c>
      <c r="C477" s="170">
        <v>93346</v>
      </c>
      <c r="D477" s="172">
        <v>0.625</v>
      </c>
      <c r="E477" s="172">
        <v>0.88888888888888884</v>
      </c>
      <c r="F477" s="173">
        <v>42410.812754629631</v>
      </c>
      <c r="G477" s="173">
        <v>42410.820243055554</v>
      </c>
      <c r="H477" s="170">
        <v>647</v>
      </c>
      <c r="I477" s="170">
        <v>11</v>
      </c>
      <c r="J477" s="170">
        <v>50</v>
      </c>
      <c r="K477" s="170">
        <v>3</v>
      </c>
      <c r="L477" s="13">
        <f t="shared" si="36"/>
        <v>7.4884259229293093E-3</v>
      </c>
      <c r="M477" s="163">
        <f>COUNTIFS($K$1:K477,K477,$C$1:C477,C477,$A$1:A477,A477)</f>
        <v>2</v>
      </c>
      <c r="N477" s="13">
        <f t="shared" si="37"/>
        <v>0.81275462962962963</v>
      </c>
      <c r="O477" s="13">
        <f t="shared" si="38"/>
        <v>0.82024305555555566</v>
      </c>
    </row>
    <row r="478" spans="1:15" x14ac:dyDescent="0.25">
      <c r="A478" s="171">
        <v>42410</v>
      </c>
      <c r="B478" s="170" t="s">
        <v>26</v>
      </c>
      <c r="C478" s="170">
        <v>92065</v>
      </c>
      <c r="D478" s="172">
        <v>0.625</v>
      </c>
      <c r="E478" s="172">
        <v>0.88888888888888884</v>
      </c>
      <c r="F478" s="173">
        <v>42410.819641203707</v>
      </c>
      <c r="G478" s="173">
        <v>42410.826481481483</v>
      </c>
      <c r="H478" s="170">
        <v>591</v>
      </c>
      <c r="I478" s="170">
        <v>10</v>
      </c>
      <c r="J478" s="170">
        <v>50</v>
      </c>
      <c r="K478" s="170">
        <v>3</v>
      </c>
      <c r="L478" s="13">
        <f t="shared" si="36"/>
        <v>6.8402777760638855E-3</v>
      </c>
      <c r="M478" s="163">
        <f>COUNTIFS($K$1:K478,K478,$C$1:C478,C478,$A$1:A478,A478)</f>
        <v>2</v>
      </c>
      <c r="N478" s="13">
        <f t="shared" si="37"/>
        <v>0.81964120370370364</v>
      </c>
      <c r="O478" s="13">
        <f t="shared" si="38"/>
        <v>0.82648148148148148</v>
      </c>
    </row>
    <row r="479" spans="1:15" x14ac:dyDescent="0.25">
      <c r="A479" s="171">
        <v>42410</v>
      </c>
      <c r="B479" s="170" t="s">
        <v>28</v>
      </c>
      <c r="C479" s="170">
        <v>93528</v>
      </c>
      <c r="D479" s="172">
        <v>0.61805555555555558</v>
      </c>
      <c r="E479" s="172">
        <v>0.88194444444444453</v>
      </c>
      <c r="F479" s="173">
        <v>42410.826145833336</v>
      </c>
      <c r="G479" s="173">
        <v>42410.83353009259</v>
      </c>
      <c r="H479" s="170">
        <v>638</v>
      </c>
      <c r="I479" s="170">
        <v>11</v>
      </c>
      <c r="J479" s="170">
        <v>50</v>
      </c>
      <c r="K479" s="170">
        <v>3</v>
      </c>
      <c r="L479" s="13">
        <f t="shared" si="36"/>
        <v>7.3842592537403107E-3</v>
      </c>
      <c r="M479" s="163">
        <f>COUNTIFS($K$1:K479,K479,$C$1:C479,C479,$A$1:A479,A479)</f>
        <v>2</v>
      </c>
      <c r="N479" s="13">
        <f t="shared" si="37"/>
        <v>0.82614583333333336</v>
      </c>
      <c r="O479" s="13">
        <f t="shared" si="38"/>
        <v>0.8335300925925927</v>
      </c>
    </row>
    <row r="480" spans="1:15" x14ac:dyDescent="0.25">
      <c r="A480" s="171">
        <v>42410</v>
      </c>
      <c r="B480" s="170" t="s">
        <v>107</v>
      </c>
      <c r="C480" s="170">
        <v>92200</v>
      </c>
      <c r="D480" s="172">
        <v>0.625</v>
      </c>
      <c r="E480" s="172">
        <v>0.88888888888888884</v>
      </c>
      <c r="F480" s="173">
        <v>42410.826377314814</v>
      </c>
      <c r="G480" s="173">
        <v>42410.83320601852</v>
      </c>
      <c r="H480" s="170">
        <v>590</v>
      </c>
      <c r="I480" s="170">
        <v>10</v>
      </c>
      <c r="J480" s="170">
        <v>50</v>
      </c>
      <c r="K480" s="170">
        <v>3</v>
      </c>
      <c r="L480" s="13">
        <f t="shared" si="36"/>
        <v>6.8287037065601908E-3</v>
      </c>
      <c r="M480" s="163">
        <f>COUNTIFS($K$1:K480,K480,$C$1:C480,C480,$A$1:A480,A480)</f>
        <v>2</v>
      </c>
      <c r="N480" s="13">
        <f t="shared" si="37"/>
        <v>0.82637731481481491</v>
      </c>
      <c r="O480" s="13">
        <f t="shared" si="38"/>
        <v>0.8332060185185185</v>
      </c>
    </row>
    <row r="481" spans="1:15" x14ac:dyDescent="0.25">
      <c r="A481" s="171">
        <v>42410</v>
      </c>
      <c r="B481" s="170" t="s">
        <v>106</v>
      </c>
      <c r="C481" s="170">
        <v>92217</v>
      </c>
      <c r="D481" s="172">
        <v>0.625</v>
      </c>
      <c r="E481" s="172">
        <v>0.88888888888888884</v>
      </c>
      <c r="F481" s="173">
        <v>42410.834768518522</v>
      </c>
      <c r="G481" s="173">
        <v>42410.84097222222</v>
      </c>
      <c r="H481" s="170">
        <v>536</v>
      </c>
      <c r="I481" s="170">
        <v>9</v>
      </c>
      <c r="J481" s="170">
        <v>50</v>
      </c>
      <c r="K481" s="170">
        <v>3</v>
      </c>
      <c r="L481" s="13">
        <f t="shared" si="36"/>
        <v>6.2037036987021565E-3</v>
      </c>
      <c r="M481" s="163">
        <f>COUNTIFS($K$1:K481,K481,$C$1:C481,C481,$A$1:A481,A481)</f>
        <v>2</v>
      </c>
      <c r="N481" s="13">
        <f t="shared" si="37"/>
        <v>0.83476851851851841</v>
      </c>
      <c r="O481" s="13">
        <f t="shared" si="38"/>
        <v>0.84097222222222223</v>
      </c>
    </row>
    <row r="482" spans="1:15" x14ac:dyDescent="0.25">
      <c r="A482" s="171">
        <v>42410</v>
      </c>
      <c r="B482" s="170" t="s">
        <v>30</v>
      </c>
      <c r="C482" s="170">
        <v>92030</v>
      </c>
      <c r="D482" s="172">
        <v>0.625</v>
      </c>
      <c r="E482" s="172">
        <v>0.88888888888888884</v>
      </c>
      <c r="F482" s="173">
        <v>42410.840937499997</v>
      </c>
      <c r="G482" s="173">
        <v>42410.847905092596</v>
      </c>
      <c r="H482" s="170">
        <v>602</v>
      </c>
      <c r="I482" s="170">
        <v>10</v>
      </c>
      <c r="J482" s="170">
        <v>50</v>
      </c>
      <c r="K482" s="170">
        <v>3</v>
      </c>
      <c r="L482" s="13">
        <f t="shared" si="36"/>
        <v>6.967592598812189E-3</v>
      </c>
      <c r="M482" s="163">
        <f>COUNTIFS($K$1:K482,K482,$C$1:C482,C482,$A$1:A482,A482)</f>
        <v>2</v>
      </c>
      <c r="N482" s="13">
        <f t="shared" si="37"/>
        <v>0.8409375</v>
      </c>
      <c r="O482" s="13">
        <f t="shared" si="38"/>
        <v>0.84790509259259261</v>
      </c>
    </row>
    <row r="483" spans="1:15" x14ac:dyDescent="0.25">
      <c r="A483" s="181">
        <v>42411</v>
      </c>
      <c r="B483" s="180" t="s">
        <v>23</v>
      </c>
      <c r="C483" s="180">
        <v>92044</v>
      </c>
      <c r="D483" s="182">
        <v>0.33333333333333331</v>
      </c>
      <c r="E483" s="182">
        <v>0.59722222222222221</v>
      </c>
      <c r="F483" s="183">
        <v>42411.389062499999</v>
      </c>
      <c r="G483" s="183">
        <v>42411.395937499998</v>
      </c>
      <c r="H483" s="180">
        <v>594</v>
      </c>
      <c r="I483" s="180">
        <v>10</v>
      </c>
      <c r="J483" s="180">
        <v>50</v>
      </c>
      <c r="K483" s="180">
        <v>3</v>
      </c>
      <c r="L483" s="13">
        <f t="shared" ref="L483:L545" si="39">G483-F483</f>
        <v>6.8749999991268851E-3</v>
      </c>
      <c r="M483" s="164">
        <f>COUNTIFS($K$1:K483,K483,$C$1:C483,C483,$A$1:A483,A483)</f>
        <v>1</v>
      </c>
      <c r="N483" s="13">
        <f t="shared" ref="N483:N545" si="40">TIME(HOUR(F483),MINUTE(F483),SECOND(F483))</f>
        <v>0.38906250000000003</v>
      </c>
      <c r="O483" s="13">
        <f t="shared" ref="O483:O545" si="41">TIME(HOUR(G483),MINUTE(G483),SECOND(G483))</f>
        <v>0.3959375</v>
      </c>
    </row>
    <row r="484" spans="1:15" x14ac:dyDescent="0.25">
      <c r="A484" s="181">
        <v>42411</v>
      </c>
      <c r="B484" s="180" t="s">
        <v>20</v>
      </c>
      <c r="C484" s="180">
        <v>92055</v>
      </c>
      <c r="D484" s="182">
        <v>0.36805555555555558</v>
      </c>
      <c r="E484" s="182">
        <v>0.63194444444444442</v>
      </c>
      <c r="F484" s="183">
        <v>42411.395868055559</v>
      </c>
      <c r="G484" s="183">
        <v>42411.403055555558</v>
      </c>
      <c r="H484" s="180">
        <v>621</v>
      </c>
      <c r="I484" s="180">
        <v>10</v>
      </c>
      <c r="J484" s="180">
        <v>50</v>
      </c>
      <c r="K484" s="180">
        <v>3</v>
      </c>
      <c r="L484" s="13">
        <f t="shared" si="39"/>
        <v>7.1874999994179234E-3</v>
      </c>
      <c r="M484" s="164">
        <f>COUNTIFS($K$1:K484,K484,$C$1:C484,C484,$A$1:A484,A484)</f>
        <v>1</v>
      </c>
      <c r="N484" s="13">
        <f t="shared" si="40"/>
        <v>0.39586805555555554</v>
      </c>
      <c r="O484" s="13">
        <f t="shared" si="41"/>
        <v>0.40305555555555556</v>
      </c>
    </row>
    <row r="485" spans="1:15" x14ac:dyDescent="0.25">
      <c r="A485" s="181">
        <v>42411</v>
      </c>
      <c r="B485" s="180" t="s">
        <v>115</v>
      </c>
      <c r="C485" s="180">
        <v>92136</v>
      </c>
      <c r="D485" s="182">
        <v>0.3611111111111111</v>
      </c>
      <c r="E485" s="182">
        <v>0.625</v>
      </c>
      <c r="F485" s="183">
        <v>42411.420555555553</v>
      </c>
      <c r="G485" s="183">
        <v>42411.428171296298</v>
      </c>
      <c r="H485" s="180">
        <v>658</v>
      </c>
      <c r="I485" s="180">
        <v>11</v>
      </c>
      <c r="J485" s="180">
        <v>50</v>
      </c>
      <c r="K485" s="180">
        <v>3</v>
      </c>
      <c r="L485" s="13">
        <f t="shared" si="39"/>
        <v>7.6157407456776127E-3</v>
      </c>
      <c r="M485" s="164">
        <f>COUNTIFS($K$1:K485,K485,$C$1:C485,C485,$A$1:A485,A485)</f>
        <v>1</v>
      </c>
      <c r="N485" s="13">
        <f t="shared" si="40"/>
        <v>0.42055555555555557</v>
      </c>
      <c r="O485" s="13">
        <f t="shared" si="41"/>
        <v>0.4281712962962963</v>
      </c>
    </row>
    <row r="486" spans="1:15" x14ac:dyDescent="0.25">
      <c r="A486" s="181">
        <v>42411</v>
      </c>
      <c r="B486" s="180" t="s">
        <v>19</v>
      </c>
      <c r="C486" s="180">
        <v>95173</v>
      </c>
      <c r="D486" s="182">
        <v>0.4861111111111111</v>
      </c>
      <c r="E486" s="182">
        <v>0.75</v>
      </c>
      <c r="F486" s="183">
        <v>42411.424039351848</v>
      </c>
      <c r="G486" s="183">
        <v>42411.431574074071</v>
      </c>
      <c r="H486" s="180">
        <v>651</v>
      </c>
      <c r="I486" s="180">
        <v>11</v>
      </c>
      <c r="J486" s="180">
        <v>50</v>
      </c>
      <c r="K486" s="180">
        <v>3</v>
      </c>
      <c r="L486" s="13">
        <f t="shared" si="39"/>
        <v>7.5347222227719612E-3</v>
      </c>
      <c r="M486" s="164">
        <f>COUNTIFS($K$1:K486,K486,$C$1:C486,C486,$A$1:A486,A486)</f>
        <v>1</v>
      </c>
      <c r="N486" s="13">
        <f t="shared" si="40"/>
        <v>0.42403935185185188</v>
      </c>
      <c r="O486" s="13">
        <f t="shared" si="41"/>
        <v>0.43157407407407405</v>
      </c>
    </row>
    <row r="487" spans="1:15" x14ac:dyDescent="0.25">
      <c r="A487" s="181">
        <v>42411</v>
      </c>
      <c r="B487" s="180" t="s">
        <v>18</v>
      </c>
      <c r="C487" s="180">
        <v>92120</v>
      </c>
      <c r="D487" s="182">
        <v>0.36805555555555558</v>
      </c>
      <c r="E487" s="182">
        <v>0.63194444444444442</v>
      </c>
      <c r="F487" s="183">
        <v>42411.425497685188</v>
      </c>
      <c r="G487" s="183">
        <v>42411.432349537034</v>
      </c>
      <c r="H487" s="180">
        <v>592</v>
      </c>
      <c r="I487" s="180">
        <v>10</v>
      </c>
      <c r="J487" s="180">
        <v>50</v>
      </c>
      <c r="K487" s="180">
        <v>3</v>
      </c>
      <c r="L487" s="13">
        <f t="shared" si="39"/>
        <v>6.8518518455675803E-3</v>
      </c>
      <c r="M487" s="164">
        <f>COUNTIFS($K$1:K487,K487,$C$1:C487,C487,$A$1:A487,A487)</f>
        <v>1</v>
      </c>
      <c r="N487" s="13">
        <f t="shared" si="40"/>
        <v>0.42549768518518521</v>
      </c>
      <c r="O487" s="13">
        <f t="shared" si="41"/>
        <v>0.43234953703703699</v>
      </c>
    </row>
    <row r="488" spans="1:15" x14ac:dyDescent="0.25">
      <c r="A488" s="181">
        <v>42411</v>
      </c>
      <c r="B488" s="180" t="s">
        <v>117</v>
      </c>
      <c r="C488" s="180">
        <v>92214</v>
      </c>
      <c r="D488" s="182">
        <v>0.3611111111111111</v>
      </c>
      <c r="E488" s="182">
        <v>0.625</v>
      </c>
      <c r="F488" s="183">
        <v>42411.430625000001</v>
      </c>
      <c r="G488" s="183">
        <v>42411.437835648147</v>
      </c>
      <c r="H488" s="180">
        <v>623</v>
      </c>
      <c r="I488" s="180">
        <v>10</v>
      </c>
      <c r="J488" s="180">
        <v>50</v>
      </c>
      <c r="K488" s="180">
        <v>3</v>
      </c>
      <c r="L488" s="13">
        <f t="shared" si="39"/>
        <v>7.2106481457012706E-3</v>
      </c>
      <c r="M488" s="164">
        <f>COUNTIFS($K$1:K488,K488,$C$1:C488,C488,$A$1:A488,A488)</f>
        <v>1</v>
      </c>
      <c r="N488" s="13">
        <f t="shared" si="40"/>
        <v>0.43062500000000004</v>
      </c>
      <c r="O488" s="13">
        <f t="shared" si="41"/>
        <v>0.43783564814814818</v>
      </c>
    </row>
    <row r="489" spans="1:15" x14ac:dyDescent="0.25">
      <c r="A489" s="181">
        <v>42411</v>
      </c>
      <c r="B489" s="180" t="s">
        <v>98</v>
      </c>
      <c r="C489" s="180">
        <v>92137</v>
      </c>
      <c r="D489" s="182">
        <v>0.3611111111111111</v>
      </c>
      <c r="E489" s="182">
        <v>0.625</v>
      </c>
      <c r="F489" s="183">
        <v>42411.436064814814</v>
      </c>
      <c r="G489" s="183">
        <v>42411.443437499998</v>
      </c>
      <c r="H489" s="180">
        <v>637</v>
      </c>
      <c r="I489" s="180">
        <v>11</v>
      </c>
      <c r="J489" s="180">
        <v>50</v>
      </c>
      <c r="K489" s="180">
        <v>3</v>
      </c>
      <c r="L489" s="13">
        <f t="shared" si="39"/>
        <v>7.3726851842366159E-3</v>
      </c>
      <c r="M489" s="164">
        <f>COUNTIFS($K$1:K489,K489,$C$1:C489,C489,$A$1:A489,A489)</f>
        <v>1</v>
      </c>
      <c r="N489" s="13">
        <f t="shared" si="40"/>
        <v>0.43606481481481479</v>
      </c>
      <c r="O489" s="13">
        <f t="shared" si="41"/>
        <v>0.44343749999999998</v>
      </c>
    </row>
    <row r="490" spans="1:15" x14ac:dyDescent="0.25">
      <c r="A490" s="181">
        <v>42411</v>
      </c>
      <c r="B490" s="180" t="s">
        <v>24</v>
      </c>
      <c r="C490" s="180">
        <v>92092</v>
      </c>
      <c r="D490" s="182">
        <v>0.36805555555555558</v>
      </c>
      <c r="E490" s="182">
        <v>0.63194444444444442</v>
      </c>
      <c r="F490" s="183">
        <v>42411.444525462961</v>
      </c>
      <c r="G490" s="183">
        <v>42411.451689814814</v>
      </c>
      <c r="H490" s="180">
        <v>619</v>
      </c>
      <c r="I490" s="180">
        <v>10</v>
      </c>
      <c r="J490" s="180">
        <v>50</v>
      </c>
      <c r="K490" s="180">
        <v>3</v>
      </c>
      <c r="L490" s="13">
        <f t="shared" si="39"/>
        <v>7.1643518531345762E-3</v>
      </c>
      <c r="M490" s="164">
        <f>COUNTIFS($K$1:K490,K490,$C$1:C490,C490,$A$1:A490,A490)</f>
        <v>1</v>
      </c>
      <c r="N490" s="13">
        <f t="shared" si="40"/>
        <v>0.44452546296296297</v>
      </c>
      <c r="O490" s="13">
        <f t="shared" si="41"/>
        <v>0.45168981481481479</v>
      </c>
    </row>
    <row r="491" spans="1:15" x14ac:dyDescent="0.25">
      <c r="A491" s="181">
        <v>42411</v>
      </c>
      <c r="B491" s="180" t="s">
        <v>115</v>
      </c>
      <c r="C491" s="180">
        <v>92136</v>
      </c>
      <c r="D491" s="182">
        <v>0.3611111111111111</v>
      </c>
      <c r="E491" s="182">
        <v>0.625</v>
      </c>
      <c r="F491" s="183">
        <v>42411.458402777775</v>
      </c>
      <c r="G491" s="183">
        <v>42411.472488425927</v>
      </c>
      <c r="H491" s="180">
        <v>1217</v>
      </c>
      <c r="I491" s="180">
        <v>20</v>
      </c>
      <c r="J491" s="180">
        <v>50</v>
      </c>
      <c r="K491" s="180">
        <v>1</v>
      </c>
      <c r="L491" s="13">
        <f t="shared" si="39"/>
        <v>1.4085648152104113E-2</v>
      </c>
      <c r="M491" s="164">
        <f>COUNTIFS($K$1:K491,K491,$C$1:C491,C491,$A$1:A491,A491)</f>
        <v>1</v>
      </c>
      <c r="N491" s="13">
        <f t="shared" si="40"/>
        <v>0.45840277777777777</v>
      </c>
      <c r="O491" s="13">
        <f t="shared" si="41"/>
        <v>0.47248842592592594</v>
      </c>
    </row>
    <row r="492" spans="1:15" x14ac:dyDescent="0.25">
      <c r="A492" s="181">
        <v>42411</v>
      </c>
      <c r="B492" s="180" t="s">
        <v>18</v>
      </c>
      <c r="C492" s="180">
        <v>92120</v>
      </c>
      <c r="D492" s="182">
        <v>0.36805555555555558</v>
      </c>
      <c r="E492" s="182">
        <v>0.63194444444444442</v>
      </c>
      <c r="F492" s="183">
        <v>42411.458611111113</v>
      </c>
      <c r="G492" s="183">
        <v>42411.472511574073</v>
      </c>
      <c r="H492" s="180">
        <v>1201</v>
      </c>
      <c r="I492" s="180">
        <v>20</v>
      </c>
      <c r="J492" s="180">
        <v>50</v>
      </c>
      <c r="K492" s="180">
        <v>1</v>
      </c>
      <c r="L492" s="13">
        <f t="shared" si="39"/>
        <v>1.3900462960009463E-2</v>
      </c>
      <c r="M492" s="164">
        <f>COUNTIFS($K$1:K492,K492,$C$1:C492,C492,$A$1:A492,A492)</f>
        <v>1</v>
      </c>
      <c r="N492" s="13">
        <f t="shared" si="40"/>
        <v>0.45861111111111108</v>
      </c>
      <c r="O492" s="13">
        <f t="shared" si="41"/>
        <v>0.47251157407407413</v>
      </c>
    </row>
    <row r="493" spans="1:15" x14ac:dyDescent="0.25">
      <c r="A493" s="181">
        <v>42411</v>
      </c>
      <c r="B493" s="180" t="s">
        <v>21</v>
      </c>
      <c r="C493" s="180">
        <v>92125</v>
      </c>
      <c r="D493" s="182">
        <v>0.36805555555555558</v>
      </c>
      <c r="E493" s="182">
        <v>0.63194444444444442</v>
      </c>
      <c r="F493" s="183">
        <v>42411.472395833334</v>
      </c>
      <c r="G493" s="183">
        <v>42411.486574074072</v>
      </c>
      <c r="H493" s="180">
        <v>1225</v>
      </c>
      <c r="I493" s="180">
        <v>20</v>
      </c>
      <c r="J493" s="180">
        <v>50</v>
      </c>
      <c r="K493" s="180">
        <v>1</v>
      </c>
      <c r="L493" s="13">
        <f t="shared" si="39"/>
        <v>1.4178240737237502E-2</v>
      </c>
      <c r="M493" s="164">
        <f>COUNTIFS($K$1:K493,K493,$C$1:C493,C493,$A$1:A493,A493)</f>
        <v>1</v>
      </c>
      <c r="N493" s="13">
        <f t="shared" si="40"/>
        <v>0.47239583333333335</v>
      </c>
      <c r="O493" s="13">
        <f t="shared" si="41"/>
        <v>0.48657407407407405</v>
      </c>
    </row>
    <row r="494" spans="1:15" x14ac:dyDescent="0.25">
      <c r="A494" s="181">
        <v>42411</v>
      </c>
      <c r="B494" s="180" t="s">
        <v>23</v>
      </c>
      <c r="C494" s="180">
        <v>92044</v>
      </c>
      <c r="D494" s="182">
        <v>0.33333333333333331</v>
      </c>
      <c r="E494" s="182">
        <v>0.59722222222222221</v>
      </c>
      <c r="F494" s="183">
        <v>42411.472395833334</v>
      </c>
      <c r="G494" s="183">
        <v>42411.486180555556</v>
      </c>
      <c r="H494" s="180">
        <v>1191</v>
      </c>
      <c r="I494" s="180">
        <v>20</v>
      </c>
      <c r="J494" s="180">
        <v>50</v>
      </c>
      <c r="K494" s="180">
        <v>1</v>
      </c>
      <c r="L494" s="13">
        <f t="shared" si="39"/>
        <v>1.378472222131677E-2</v>
      </c>
      <c r="M494" s="164">
        <f>COUNTIFS($K$1:K494,K494,$C$1:C494,C494,$A$1:A494,A494)</f>
        <v>1</v>
      </c>
      <c r="N494" s="13">
        <f t="shared" si="40"/>
        <v>0.47239583333333335</v>
      </c>
      <c r="O494" s="13">
        <f t="shared" si="41"/>
        <v>0.48618055555555556</v>
      </c>
    </row>
    <row r="495" spans="1:15" x14ac:dyDescent="0.25">
      <c r="A495" s="181">
        <v>42411</v>
      </c>
      <c r="B495" s="180" t="s">
        <v>20</v>
      </c>
      <c r="C495" s="180">
        <v>92055</v>
      </c>
      <c r="D495" s="182">
        <v>0.36805555555555558</v>
      </c>
      <c r="E495" s="182">
        <v>0.63194444444444442</v>
      </c>
      <c r="F495" s="183">
        <v>42411.486157407409</v>
      </c>
      <c r="G495" s="183">
        <v>42411.500300925924</v>
      </c>
      <c r="H495" s="180">
        <v>1222</v>
      </c>
      <c r="I495" s="180">
        <v>20</v>
      </c>
      <c r="J495" s="180">
        <v>50</v>
      </c>
      <c r="K495" s="180">
        <v>1</v>
      </c>
      <c r="L495" s="13">
        <f t="shared" si="39"/>
        <v>1.4143518514174502E-2</v>
      </c>
      <c r="M495" s="164">
        <f>COUNTIFS($K$1:K495,K495,$C$1:C495,C495,$A$1:A495,A495)</f>
        <v>1</v>
      </c>
      <c r="N495" s="13">
        <f t="shared" si="40"/>
        <v>0.48615740740740737</v>
      </c>
      <c r="O495" s="13">
        <f t="shared" si="41"/>
        <v>0.5003009259259259</v>
      </c>
    </row>
    <row r="496" spans="1:15" x14ac:dyDescent="0.25">
      <c r="A496" s="181">
        <v>42411</v>
      </c>
      <c r="B496" s="180" t="s">
        <v>24</v>
      </c>
      <c r="C496" s="180">
        <v>92092</v>
      </c>
      <c r="D496" s="182">
        <v>0.36805555555555558</v>
      </c>
      <c r="E496" s="182">
        <v>0.63194444444444442</v>
      </c>
      <c r="F496" s="183">
        <v>42411.49322916667</v>
      </c>
      <c r="G496" s="183">
        <v>42411.507268518515</v>
      </c>
      <c r="H496" s="180">
        <v>1213</v>
      </c>
      <c r="I496" s="180">
        <v>20</v>
      </c>
      <c r="J496" s="180">
        <v>50</v>
      </c>
      <c r="K496" s="180">
        <v>1</v>
      </c>
      <c r="L496" s="13">
        <f t="shared" si="39"/>
        <v>1.4039351844985504E-2</v>
      </c>
      <c r="M496" s="164">
        <f>COUNTIFS($K$1:K496,K496,$C$1:C496,C496,$A$1:A496,A496)</f>
        <v>1</v>
      </c>
      <c r="N496" s="13">
        <f t="shared" si="40"/>
        <v>0.49322916666666666</v>
      </c>
      <c r="O496" s="13">
        <f t="shared" si="41"/>
        <v>0.50726851851851851</v>
      </c>
    </row>
    <row r="497" spans="1:15" x14ac:dyDescent="0.25">
      <c r="A497" s="181">
        <v>42411</v>
      </c>
      <c r="B497" s="180" t="s">
        <v>117</v>
      </c>
      <c r="C497" s="180">
        <v>92214</v>
      </c>
      <c r="D497" s="182">
        <v>0.3611111111111111</v>
      </c>
      <c r="E497" s="182">
        <v>0.625</v>
      </c>
      <c r="F497" s="183">
        <v>42411.500069444446</v>
      </c>
      <c r="G497" s="183">
        <v>42411.51425925926</v>
      </c>
      <c r="H497" s="180">
        <v>1226</v>
      </c>
      <c r="I497" s="180">
        <v>20</v>
      </c>
      <c r="J497" s="180">
        <v>50</v>
      </c>
      <c r="K497" s="180">
        <v>1</v>
      </c>
      <c r="L497" s="13">
        <f t="shared" si="39"/>
        <v>1.4189814814017154E-2</v>
      </c>
      <c r="M497" s="164">
        <f>COUNTIFS($K$1:K497,K497,$C$1:C497,C497,$A$1:A497,A497)</f>
        <v>1</v>
      </c>
      <c r="N497" s="13">
        <f t="shared" si="40"/>
        <v>0.50006944444444446</v>
      </c>
      <c r="O497" s="13">
        <f t="shared" si="41"/>
        <v>0.5142592592592593</v>
      </c>
    </row>
    <row r="498" spans="1:15" x14ac:dyDescent="0.25">
      <c r="A498" s="181">
        <v>42411</v>
      </c>
      <c r="B498" s="180" t="s">
        <v>98</v>
      </c>
      <c r="C498" s="180">
        <v>92137</v>
      </c>
      <c r="D498" s="182">
        <v>0.3611111111111111</v>
      </c>
      <c r="E498" s="182">
        <v>0.625</v>
      </c>
      <c r="F498" s="183">
        <v>42411.517835648148</v>
      </c>
      <c r="G498" s="183">
        <v>42411.533460648148</v>
      </c>
      <c r="H498" s="180">
        <v>1350</v>
      </c>
      <c r="I498" s="180">
        <v>23</v>
      </c>
      <c r="J498" s="180">
        <v>50</v>
      </c>
      <c r="K498" s="180">
        <v>1</v>
      </c>
      <c r="L498" s="13">
        <f t="shared" si="39"/>
        <v>1.5625E-2</v>
      </c>
      <c r="M498" s="164">
        <f>COUNTIFS($K$1:K498,K498,$C$1:C498,C498,$A$1:A498,A498)</f>
        <v>1</v>
      </c>
      <c r="N498" s="13">
        <f t="shared" si="40"/>
        <v>0.5178356481481482</v>
      </c>
      <c r="O498" s="13">
        <f t="shared" si="41"/>
        <v>0.5334606481481482</v>
      </c>
    </row>
    <row r="499" spans="1:15" x14ac:dyDescent="0.25">
      <c r="A499" s="181">
        <v>42411</v>
      </c>
      <c r="B499" s="180" t="s">
        <v>23</v>
      </c>
      <c r="C499" s="180">
        <v>92044</v>
      </c>
      <c r="D499" s="182">
        <v>0.33333333333333331</v>
      </c>
      <c r="E499" s="182">
        <v>0.59722222222222221</v>
      </c>
      <c r="F499" s="183">
        <v>42411.521053240744</v>
      </c>
      <c r="G499" s="183">
        <v>42411.528101851851</v>
      </c>
      <c r="H499" s="180">
        <v>609</v>
      </c>
      <c r="I499" s="180">
        <v>10</v>
      </c>
      <c r="J499" s="180">
        <v>50</v>
      </c>
      <c r="K499" s="180">
        <v>3</v>
      </c>
      <c r="L499" s="13">
        <f t="shared" si="39"/>
        <v>7.0486111071659252E-3</v>
      </c>
      <c r="M499" s="164">
        <f>COUNTIFS($K$1:K499,K499,$C$1:C499,C499,$A$1:A499,A499)</f>
        <v>2</v>
      </c>
      <c r="N499" s="13">
        <f t="shared" si="40"/>
        <v>0.52105324074074078</v>
      </c>
      <c r="O499" s="13">
        <f t="shared" si="41"/>
        <v>0.52810185185185188</v>
      </c>
    </row>
    <row r="500" spans="1:15" x14ac:dyDescent="0.25">
      <c r="A500" s="181">
        <v>42411</v>
      </c>
      <c r="B500" s="180" t="s">
        <v>20</v>
      </c>
      <c r="C500" s="180">
        <v>92055</v>
      </c>
      <c r="D500" s="182">
        <v>0.36805555555555558</v>
      </c>
      <c r="E500" s="182">
        <v>0.63194444444444442</v>
      </c>
      <c r="F500" s="183">
        <v>42411.533680555556</v>
      </c>
      <c r="G500" s="183">
        <v>42411.540810185186</v>
      </c>
      <c r="H500" s="180">
        <v>616</v>
      </c>
      <c r="I500" s="180">
        <v>10</v>
      </c>
      <c r="J500" s="180">
        <v>50</v>
      </c>
      <c r="K500" s="180">
        <v>3</v>
      </c>
      <c r="L500" s="13">
        <f t="shared" si="39"/>
        <v>7.1296296300715767E-3</v>
      </c>
      <c r="M500" s="164">
        <f>COUNTIFS($K$1:K500,K500,$C$1:C500,C500,$A$1:A500,A500)</f>
        <v>2</v>
      </c>
      <c r="N500" s="13">
        <f t="shared" si="40"/>
        <v>0.5336805555555556</v>
      </c>
      <c r="O500" s="13">
        <f t="shared" si="41"/>
        <v>0.5408101851851852</v>
      </c>
    </row>
    <row r="501" spans="1:15" x14ac:dyDescent="0.25">
      <c r="A501" s="181">
        <v>42411</v>
      </c>
      <c r="B501" s="180" t="s">
        <v>19</v>
      </c>
      <c r="C501" s="180">
        <v>95173</v>
      </c>
      <c r="D501" s="182">
        <v>0.4861111111111111</v>
      </c>
      <c r="E501" s="182">
        <v>0.75</v>
      </c>
      <c r="F501" s="183">
        <v>42411.535891203705</v>
      </c>
      <c r="G501" s="183">
        <v>42411.549907407411</v>
      </c>
      <c r="H501" s="180">
        <v>1211</v>
      </c>
      <c r="I501" s="180">
        <v>20</v>
      </c>
      <c r="J501" s="180">
        <v>50</v>
      </c>
      <c r="K501" s="180">
        <v>1</v>
      </c>
      <c r="L501" s="13">
        <f t="shared" si="39"/>
        <v>1.4016203705978114E-2</v>
      </c>
      <c r="M501" s="164">
        <f>COUNTIFS($K$1:K501,K501,$C$1:C501,C501,$A$1:A501,A501)</f>
        <v>1</v>
      </c>
      <c r="N501" s="13">
        <f t="shared" si="40"/>
        <v>0.53589120370370369</v>
      </c>
      <c r="O501" s="13">
        <f t="shared" si="41"/>
        <v>0.5499074074074074</v>
      </c>
    </row>
    <row r="502" spans="1:15" x14ac:dyDescent="0.25">
      <c r="A502" s="181">
        <v>42411</v>
      </c>
      <c r="B502" s="180" t="s">
        <v>115</v>
      </c>
      <c r="C502" s="180">
        <v>92136</v>
      </c>
      <c r="D502" s="182">
        <v>0.3611111111111111</v>
      </c>
      <c r="E502" s="182">
        <v>0.625</v>
      </c>
      <c r="F502" s="183">
        <v>42411.54446759259</v>
      </c>
      <c r="G502" s="183">
        <v>42411.551655092589</v>
      </c>
      <c r="H502" s="180">
        <v>621</v>
      </c>
      <c r="I502" s="180">
        <v>10</v>
      </c>
      <c r="J502" s="180">
        <v>50</v>
      </c>
      <c r="K502" s="180">
        <v>3</v>
      </c>
      <c r="L502" s="13">
        <f t="shared" si="39"/>
        <v>7.1874999994179234E-3</v>
      </c>
      <c r="M502" s="164">
        <f>COUNTIFS($K$1:K502,K502,$C$1:C502,C502,$A$1:A502,A502)</f>
        <v>2</v>
      </c>
      <c r="N502" s="13">
        <f t="shared" si="40"/>
        <v>0.54446759259259259</v>
      </c>
      <c r="O502" s="13">
        <f t="shared" si="41"/>
        <v>0.5516550925925926</v>
      </c>
    </row>
    <row r="503" spans="1:15" x14ac:dyDescent="0.25">
      <c r="A503" s="181">
        <v>42411</v>
      </c>
      <c r="B503" s="180" t="s">
        <v>21</v>
      </c>
      <c r="C503" s="180">
        <v>92125</v>
      </c>
      <c r="D503" s="182">
        <v>0.36805555555555558</v>
      </c>
      <c r="E503" s="182">
        <v>0.63194444444444442</v>
      </c>
      <c r="F503" s="183">
        <v>42411.548645833333</v>
      </c>
      <c r="G503" s="183">
        <v>42411.555798611109</v>
      </c>
      <c r="H503" s="180">
        <v>618</v>
      </c>
      <c r="I503" s="180">
        <v>10</v>
      </c>
      <c r="J503" s="180">
        <v>50</v>
      </c>
      <c r="K503" s="180">
        <v>3</v>
      </c>
      <c r="L503" s="13">
        <f t="shared" si="39"/>
        <v>7.1527777763549238E-3</v>
      </c>
      <c r="M503" s="164">
        <f>COUNTIFS($K$1:K503,K503,$C$1:C503,C503,$A$1:A503,A503)</f>
        <v>1</v>
      </c>
      <c r="N503" s="13">
        <f t="shared" si="40"/>
        <v>0.54864583333333339</v>
      </c>
      <c r="O503" s="13">
        <f t="shared" si="41"/>
        <v>0.55579861111111117</v>
      </c>
    </row>
    <row r="504" spans="1:15" x14ac:dyDescent="0.25">
      <c r="A504" s="181">
        <v>42411</v>
      </c>
      <c r="B504" s="180" t="s">
        <v>117</v>
      </c>
      <c r="C504" s="180">
        <v>92214</v>
      </c>
      <c r="D504" s="182">
        <v>0.3611111111111111</v>
      </c>
      <c r="E504" s="182">
        <v>0.625</v>
      </c>
      <c r="F504" s="183">
        <v>42411.556435185186</v>
      </c>
      <c r="G504" s="183">
        <v>42411.562928240739</v>
      </c>
      <c r="H504" s="180">
        <v>561</v>
      </c>
      <c r="I504" s="180">
        <v>9</v>
      </c>
      <c r="J504" s="180">
        <v>50</v>
      </c>
      <c r="K504" s="180">
        <v>3</v>
      </c>
      <c r="L504" s="13">
        <f t="shared" si="39"/>
        <v>6.4930555527098477E-3</v>
      </c>
      <c r="M504" s="164">
        <f>COUNTIFS($K$1:K504,K504,$C$1:C504,C504,$A$1:A504,A504)</f>
        <v>2</v>
      </c>
      <c r="N504" s="13">
        <f t="shared" si="40"/>
        <v>0.5564351851851852</v>
      </c>
      <c r="O504" s="13">
        <f t="shared" si="41"/>
        <v>0.56292824074074077</v>
      </c>
    </row>
    <row r="505" spans="1:15" x14ac:dyDescent="0.25">
      <c r="A505" s="181">
        <v>42411</v>
      </c>
      <c r="B505" s="180" t="s">
        <v>21</v>
      </c>
      <c r="C505" s="180">
        <v>92125</v>
      </c>
      <c r="D505" s="182">
        <v>0.36805555555555558</v>
      </c>
      <c r="E505" s="182">
        <v>0.63194444444444442</v>
      </c>
      <c r="F505" s="183">
        <v>42411.559837962966</v>
      </c>
      <c r="G505" s="183">
        <v>42411.564988425926</v>
      </c>
      <c r="H505" s="180">
        <v>445</v>
      </c>
      <c r="I505" s="180">
        <v>7</v>
      </c>
      <c r="J505" s="180">
        <v>50</v>
      </c>
      <c r="K505" s="180">
        <v>7</v>
      </c>
      <c r="L505" s="13">
        <f t="shared" si="39"/>
        <v>5.1504629591363482E-3</v>
      </c>
      <c r="M505" s="164">
        <f>COUNTIFS($K$1:K505,K505,$C$1:C505,C505,$A$1:A505,A505)</f>
        <v>1</v>
      </c>
      <c r="N505" s="13">
        <f t="shared" si="40"/>
        <v>0.55983796296296295</v>
      </c>
      <c r="O505" s="13">
        <f t="shared" si="41"/>
        <v>0.56498842592592591</v>
      </c>
    </row>
    <row r="506" spans="1:15" x14ac:dyDescent="0.25">
      <c r="A506" s="181">
        <v>42411</v>
      </c>
      <c r="B506" s="180" t="s">
        <v>18</v>
      </c>
      <c r="C506" s="180">
        <v>92120</v>
      </c>
      <c r="D506" s="182">
        <v>0.36805555555555558</v>
      </c>
      <c r="E506" s="182">
        <v>0.63194444444444442</v>
      </c>
      <c r="F506" s="183">
        <v>42411.562025462961</v>
      </c>
      <c r="G506" s="183">
        <v>42411.569189814814</v>
      </c>
      <c r="H506" s="180">
        <v>619</v>
      </c>
      <c r="I506" s="180">
        <v>10</v>
      </c>
      <c r="J506" s="180">
        <v>50</v>
      </c>
      <c r="K506" s="180">
        <v>3</v>
      </c>
      <c r="L506" s="13">
        <f t="shared" si="39"/>
        <v>7.1643518531345762E-3</v>
      </c>
      <c r="M506" s="164">
        <f>COUNTIFS($K$1:K506,K506,$C$1:C506,C506,$A$1:A506,A506)</f>
        <v>2</v>
      </c>
      <c r="N506" s="13">
        <f t="shared" si="40"/>
        <v>0.56202546296296296</v>
      </c>
      <c r="O506" s="13">
        <f t="shared" si="41"/>
        <v>0.56918981481481479</v>
      </c>
    </row>
    <row r="507" spans="1:15" x14ac:dyDescent="0.25">
      <c r="A507" s="181">
        <v>42411</v>
      </c>
      <c r="B507" s="180" t="s">
        <v>19</v>
      </c>
      <c r="C507" s="180">
        <v>95173</v>
      </c>
      <c r="D507" s="182">
        <v>0.4861111111111111</v>
      </c>
      <c r="E507" s="182">
        <v>0.75</v>
      </c>
      <c r="F507" s="183">
        <v>42411.564803240741</v>
      </c>
      <c r="G507" s="183">
        <v>42411.56958333333</v>
      </c>
      <c r="H507" s="180">
        <v>413</v>
      </c>
      <c r="I507" s="180">
        <v>7</v>
      </c>
      <c r="J507" s="180">
        <v>50</v>
      </c>
      <c r="K507" s="180">
        <v>7</v>
      </c>
      <c r="L507" s="13">
        <f t="shared" si="39"/>
        <v>4.7800925894989632E-3</v>
      </c>
      <c r="M507" s="164">
        <f>COUNTIFS($K$1:K507,K507,$C$1:C507,C507,$A$1:A507,A507)</f>
        <v>1</v>
      </c>
      <c r="N507" s="13">
        <f t="shared" si="40"/>
        <v>0.56480324074074073</v>
      </c>
      <c r="O507" s="13">
        <f t="shared" si="41"/>
        <v>0.56958333333333333</v>
      </c>
    </row>
    <row r="508" spans="1:15" x14ac:dyDescent="0.25">
      <c r="A508" s="181">
        <v>42411</v>
      </c>
      <c r="B508" s="180" t="s">
        <v>98</v>
      </c>
      <c r="C508" s="180">
        <v>92137</v>
      </c>
      <c r="D508" s="182">
        <v>0.3611111111111111</v>
      </c>
      <c r="E508" s="182">
        <v>0.625</v>
      </c>
      <c r="F508" s="183">
        <v>42411.569479166668</v>
      </c>
      <c r="G508" s="183">
        <v>42411.57708333333</v>
      </c>
      <c r="H508" s="180">
        <v>657</v>
      </c>
      <c r="I508" s="180">
        <v>11</v>
      </c>
      <c r="J508" s="180">
        <v>50</v>
      </c>
      <c r="K508" s="180">
        <v>3</v>
      </c>
      <c r="L508" s="13">
        <f t="shared" si="39"/>
        <v>7.6041666616220027E-3</v>
      </c>
      <c r="M508" s="164">
        <f>COUNTIFS($K$1:K508,K508,$C$1:C508,C508,$A$1:A508,A508)</f>
        <v>2</v>
      </c>
      <c r="N508" s="13">
        <f t="shared" si="40"/>
        <v>0.56947916666666665</v>
      </c>
      <c r="O508" s="13">
        <f t="shared" si="41"/>
        <v>0.57708333333333328</v>
      </c>
    </row>
    <row r="509" spans="1:15" x14ac:dyDescent="0.25">
      <c r="A509" s="181">
        <v>42411</v>
      </c>
      <c r="B509" s="180" t="s">
        <v>115</v>
      </c>
      <c r="C509" s="180">
        <v>92136</v>
      </c>
      <c r="D509" s="182">
        <v>0.3611111111111111</v>
      </c>
      <c r="E509" s="182">
        <v>0.625</v>
      </c>
      <c r="F509" s="183">
        <v>42411.569756944446</v>
      </c>
      <c r="G509" s="183">
        <v>42411.575925925928</v>
      </c>
      <c r="H509" s="180">
        <v>533</v>
      </c>
      <c r="I509" s="180">
        <v>9</v>
      </c>
      <c r="J509" s="180">
        <v>50</v>
      </c>
      <c r="K509" s="180">
        <v>7</v>
      </c>
      <c r="L509" s="13">
        <f t="shared" si="39"/>
        <v>6.1689814829151146E-3</v>
      </c>
      <c r="M509" s="164">
        <f>COUNTIFS($K$1:K509,K509,$C$1:C509,C509,$A$1:A509,A509)</f>
        <v>1</v>
      </c>
      <c r="N509" s="13">
        <f t="shared" si="40"/>
        <v>0.56975694444444447</v>
      </c>
      <c r="O509" s="13">
        <f t="shared" si="41"/>
        <v>0.57592592592592595</v>
      </c>
    </row>
    <row r="510" spans="1:15" x14ac:dyDescent="0.25">
      <c r="A510" s="181">
        <v>42411</v>
      </c>
      <c r="B510" s="180" t="s">
        <v>117</v>
      </c>
      <c r="C510" s="180">
        <v>92214</v>
      </c>
      <c r="D510" s="182">
        <v>0.3611111111111111</v>
      </c>
      <c r="E510" s="182">
        <v>0.625</v>
      </c>
      <c r="F510" s="183">
        <v>42411.575844907406</v>
      </c>
      <c r="G510" s="183">
        <v>42411.580138888887</v>
      </c>
      <c r="H510" s="180">
        <v>371</v>
      </c>
      <c r="I510" s="180">
        <v>6</v>
      </c>
      <c r="J510" s="180">
        <v>50</v>
      </c>
      <c r="K510" s="180">
        <v>7</v>
      </c>
      <c r="L510" s="13">
        <f t="shared" si="39"/>
        <v>4.2939814811688848E-3</v>
      </c>
      <c r="M510" s="164">
        <f>COUNTIFS($K$1:K510,K510,$C$1:C510,C510,$A$1:A510,A510)</f>
        <v>1</v>
      </c>
      <c r="N510" s="13">
        <f t="shared" si="40"/>
        <v>0.57584490740740735</v>
      </c>
      <c r="O510" s="13">
        <f t="shared" si="41"/>
        <v>0.58013888888888887</v>
      </c>
    </row>
    <row r="511" spans="1:15" x14ac:dyDescent="0.25">
      <c r="A511" s="181">
        <v>42411</v>
      </c>
      <c r="B511" s="180" t="s">
        <v>20</v>
      </c>
      <c r="C511" s="180">
        <v>92055</v>
      </c>
      <c r="D511" s="182">
        <v>0.36805555555555558</v>
      </c>
      <c r="E511" s="182">
        <v>0.63194444444444442</v>
      </c>
      <c r="F511" s="183">
        <v>42411.579502314817</v>
      </c>
      <c r="G511" s="183">
        <v>42411.583969907406</v>
      </c>
      <c r="H511" s="180">
        <v>386</v>
      </c>
      <c r="I511" s="180">
        <v>6</v>
      </c>
      <c r="J511" s="180">
        <v>50</v>
      </c>
      <c r="K511" s="180">
        <v>7</v>
      </c>
      <c r="L511" s="13">
        <f t="shared" si="39"/>
        <v>4.4675925892079249E-3</v>
      </c>
      <c r="M511" s="164">
        <f>COUNTIFS($K$1:K511,K511,$C$1:C511,C511,$A$1:A511,A511)</f>
        <v>1</v>
      </c>
      <c r="N511" s="13">
        <f t="shared" si="40"/>
        <v>0.57950231481481485</v>
      </c>
      <c r="O511" s="13">
        <f t="shared" si="41"/>
        <v>0.5839699074074074</v>
      </c>
    </row>
    <row r="512" spans="1:15" x14ac:dyDescent="0.25">
      <c r="A512" s="181">
        <v>42411</v>
      </c>
      <c r="B512" s="180" t="s">
        <v>98</v>
      </c>
      <c r="C512" s="180">
        <v>92137</v>
      </c>
      <c r="D512" s="182">
        <v>0.3611111111111111</v>
      </c>
      <c r="E512" s="182">
        <v>0.625</v>
      </c>
      <c r="F512" s="183">
        <v>42411.583668981482</v>
      </c>
      <c r="G512" s="183">
        <v>42411.587893518517</v>
      </c>
      <c r="H512" s="180">
        <v>365</v>
      </c>
      <c r="I512" s="180">
        <v>6</v>
      </c>
      <c r="J512" s="180">
        <v>50</v>
      </c>
      <c r="K512" s="180">
        <v>7</v>
      </c>
      <c r="L512" s="13">
        <f t="shared" si="39"/>
        <v>4.2245370350428857E-3</v>
      </c>
      <c r="M512" s="164">
        <f>COUNTIFS($K$1:K512,K512,$C$1:C512,C512,$A$1:A512,A512)</f>
        <v>1</v>
      </c>
      <c r="N512" s="13">
        <f t="shared" si="40"/>
        <v>0.5836689814814815</v>
      </c>
      <c r="O512" s="13">
        <f t="shared" si="41"/>
        <v>0.58789351851851845</v>
      </c>
    </row>
    <row r="513" spans="1:15" x14ac:dyDescent="0.25">
      <c r="A513" s="181">
        <v>42411</v>
      </c>
      <c r="B513" s="180" t="s">
        <v>105</v>
      </c>
      <c r="C513" s="180">
        <v>95049</v>
      </c>
      <c r="D513" s="182">
        <v>0.625</v>
      </c>
      <c r="E513" s="182">
        <v>0.88888888888888884</v>
      </c>
      <c r="F513" s="183">
        <v>42411.632337962961</v>
      </c>
      <c r="G513" s="183">
        <v>42411.638599537036</v>
      </c>
      <c r="H513" s="180">
        <v>541</v>
      </c>
      <c r="I513" s="180">
        <v>9</v>
      </c>
      <c r="J513" s="180">
        <v>50</v>
      </c>
      <c r="K513" s="180">
        <v>3</v>
      </c>
      <c r="L513" s="13">
        <f t="shared" si="39"/>
        <v>6.2615740753244609E-3</v>
      </c>
      <c r="M513" s="164">
        <f>COUNTIFS($K$1:K513,K513,$C$1:C513,C513,$A$1:A513,A513)</f>
        <v>1</v>
      </c>
      <c r="N513" s="13">
        <f t="shared" si="40"/>
        <v>0.63233796296296296</v>
      </c>
      <c r="O513" s="13">
        <f t="shared" si="41"/>
        <v>0.63859953703703709</v>
      </c>
    </row>
    <row r="514" spans="1:15" x14ac:dyDescent="0.25">
      <c r="A514" s="181">
        <v>42411</v>
      </c>
      <c r="B514" s="180" t="s">
        <v>25</v>
      </c>
      <c r="C514" s="180">
        <v>95005</v>
      </c>
      <c r="D514" s="182">
        <v>0.58333333333333337</v>
      </c>
      <c r="E514" s="182">
        <v>0.84722222222222221</v>
      </c>
      <c r="F514" s="183">
        <v>42411.642129629632</v>
      </c>
      <c r="G514" s="183">
        <v>42411.649606481478</v>
      </c>
      <c r="H514" s="180">
        <v>646</v>
      </c>
      <c r="I514" s="180">
        <v>11</v>
      </c>
      <c r="J514" s="180">
        <v>50</v>
      </c>
      <c r="K514" s="180">
        <v>3</v>
      </c>
      <c r="L514" s="13">
        <f t="shared" si="39"/>
        <v>7.4768518461496569E-3</v>
      </c>
      <c r="M514" s="164">
        <f>COUNTIFS($K$1:K514,K514,$C$1:C514,C514,$A$1:A514,A514)</f>
        <v>1</v>
      </c>
      <c r="N514" s="13">
        <f t="shared" si="40"/>
        <v>0.64212962962962961</v>
      </c>
      <c r="O514" s="13">
        <f t="shared" si="41"/>
        <v>0.64960648148148148</v>
      </c>
    </row>
    <row r="515" spans="1:15" x14ac:dyDescent="0.25">
      <c r="A515" s="181">
        <v>42411</v>
      </c>
      <c r="B515" s="180" t="s">
        <v>29</v>
      </c>
      <c r="C515" s="180">
        <v>92031</v>
      </c>
      <c r="D515" s="182">
        <v>0.58333333333333337</v>
      </c>
      <c r="E515" s="182">
        <v>0.84722222222222221</v>
      </c>
      <c r="F515" s="183">
        <v>42411.646504629629</v>
      </c>
      <c r="G515" s="183">
        <v>42411.653437499997</v>
      </c>
      <c r="H515" s="180">
        <v>599</v>
      </c>
      <c r="I515" s="180">
        <v>10</v>
      </c>
      <c r="J515" s="180">
        <v>50</v>
      </c>
      <c r="K515" s="180">
        <v>3</v>
      </c>
      <c r="L515" s="13">
        <f t="shared" si="39"/>
        <v>6.9328703684732318E-3</v>
      </c>
      <c r="M515" s="164">
        <f>COUNTIFS($K$1:K515,K515,$C$1:C515,C515,$A$1:A515,A515)</f>
        <v>1</v>
      </c>
      <c r="N515" s="13">
        <f t="shared" si="40"/>
        <v>0.64650462962962962</v>
      </c>
      <c r="O515" s="13">
        <f t="shared" si="41"/>
        <v>0.6534375</v>
      </c>
    </row>
    <row r="516" spans="1:15" x14ac:dyDescent="0.25">
      <c r="A516" s="181">
        <v>42411</v>
      </c>
      <c r="B516" s="180" t="s">
        <v>27</v>
      </c>
      <c r="C516" s="180">
        <v>93346</v>
      </c>
      <c r="D516" s="182">
        <v>0.625</v>
      </c>
      <c r="E516" s="182">
        <v>0.88888888888888884</v>
      </c>
      <c r="F516" s="183">
        <v>42411.666377314818</v>
      </c>
      <c r="G516" s="183">
        <v>42411.668252314812</v>
      </c>
      <c r="H516" s="180">
        <v>162</v>
      </c>
      <c r="I516" s="180">
        <v>3</v>
      </c>
      <c r="J516" s="180">
        <v>50</v>
      </c>
      <c r="K516" s="180">
        <v>7</v>
      </c>
      <c r="L516" s="13">
        <f t="shared" si="39"/>
        <v>1.8749999944702722E-3</v>
      </c>
      <c r="M516" s="164">
        <f>COUNTIFS($K$1:K516,K516,$C$1:C516,C516,$A$1:A516,A516)</f>
        <v>1</v>
      </c>
      <c r="N516" s="13">
        <f t="shared" si="40"/>
        <v>0.66637731481481477</v>
      </c>
      <c r="O516" s="13">
        <f t="shared" si="41"/>
        <v>0.66825231481481484</v>
      </c>
    </row>
    <row r="517" spans="1:15" x14ac:dyDescent="0.25">
      <c r="A517" s="181">
        <v>42411</v>
      </c>
      <c r="B517" s="180" t="s">
        <v>27</v>
      </c>
      <c r="C517" s="180">
        <v>93346</v>
      </c>
      <c r="D517" s="182">
        <v>0.625</v>
      </c>
      <c r="E517" s="182">
        <v>0.88888888888888884</v>
      </c>
      <c r="F517" s="183">
        <v>42411.668252314812</v>
      </c>
      <c r="G517" s="183">
        <v>42411.674583333333</v>
      </c>
      <c r="H517" s="180">
        <v>547</v>
      </c>
      <c r="I517" s="180">
        <v>9</v>
      </c>
      <c r="J517" s="180">
        <v>50</v>
      </c>
      <c r="K517" s="180">
        <v>3</v>
      </c>
      <c r="L517" s="13">
        <f t="shared" si="39"/>
        <v>6.33101852145046E-3</v>
      </c>
      <c r="M517" s="164">
        <f>COUNTIFS($K$1:K517,K517,$C$1:C517,C517,$A$1:A517,A517)</f>
        <v>1</v>
      </c>
      <c r="N517" s="13">
        <f t="shared" si="40"/>
        <v>0.66825231481481484</v>
      </c>
      <c r="O517" s="13">
        <f t="shared" si="41"/>
        <v>0.67458333333333342</v>
      </c>
    </row>
    <row r="518" spans="1:15" x14ac:dyDescent="0.25">
      <c r="A518" s="181">
        <v>42411</v>
      </c>
      <c r="B518" s="180" t="s">
        <v>107</v>
      </c>
      <c r="C518" s="180">
        <v>92200</v>
      </c>
      <c r="D518" s="182">
        <v>0.625</v>
      </c>
      <c r="E518" s="182">
        <v>0.88888888888888884</v>
      </c>
      <c r="F518" s="183">
        <v>42411.673842592594</v>
      </c>
      <c r="G518" s="183">
        <v>42411.680856481478</v>
      </c>
      <c r="H518" s="180">
        <v>606</v>
      </c>
      <c r="I518" s="180">
        <v>10</v>
      </c>
      <c r="J518" s="180">
        <v>50</v>
      </c>
      <c r="K518" s="180">
        <v>3</v>
      </c>
      <c r="L518" s="13">
        <f t="shared" si="39"/>
        <v>7.0138888841029257E-3</v>
      </c>
      <c r="M518" s="164">
        <f>COUNTIFS($K$1:K518,K518,$C$1:C518,C518,$A$1:A518,A518)</f>
        <v>1</v>
      </c>
      <c r="N518" s="13">
        <f t="shared" si="40"/>
        <v>0.67384259259259249</v>
      </c>
      <c r="O518" s="13">
        <f t="shared" si="41"/>
        <v>0.68085648148148159</v>
      </c>
    </row>
    <row r="519" spans="1:15" x14ac:dyDescent="0.25">
      <c r="A519" s="181">
        <v>42411</v>
      </c>
      <c r="B519" s="180" t="s">
        <v>25</v>
      </c>
      <c r="C519" s="180">
        <v>95005</v>
      </c>
      <c r="D519" s="182">
        <v>0.58333333333333337</v>
      </c>
      <c r="E519" s="182">
        <v>0.84722222222222221</v>
      </c>
      <c r="F519" s="183">
        <v>42411.684571759259</v>
      </c>
      <c r="G519" s="183">
        <v>42411.691851851851</v>
      </c>
      <c r="H519" s="180">
        <v>629</v>
      </c>
      <c r="I519" s="180">
        <v>11</v>
      </c>
      <c r="J519" s="180">
        <v>50</v>
      </c>
      <c r="K519" s="180">
        <v>7</v>
      </c>
      <c r="L519" s="13">
        <f t="shared" si="39"/>
        <v>7.2800925918272696E-3</v>
      </c>
      <c r="M519" s="164">
        <f>COUNTIFS($K$1:K519,K519,$C$1:C519,C519,$A$1:A519,A519)</f>
        <v>1</v>
      </c>
      <c r="N519" s="13">
        <f t="shared" si="40"/>
        <v>0.68457175925925917</v>
      </c>
      <c r="O519" s="13">
        <f t="shared" si="41"/>
        <v>0.69185185185185183</v>
      </c>
    </row>
    <row r="520" spans="1:15" x14ac:dyDescent="0.25">
      <c r="A520" s="181">
        <v>42411</v>
      </c>
      <c r="B520" s="180" t="s">
        <v>30</v>
      </c>
      <c r="C520" s="180">
        <v>92030</v>
      </c>
      <c r="D520" s="182">
        <v>0.625</v>
      </c>
      <c r="E520" s="182">
        <v>0.88888888888888884</v>
      </c>
      <c r="F520" s="183">
        <v>42411.687627314815</v>
      </c>
      <c r="G520" s="183">
        <v>42411.694641203707</v>
      </c>
      <c r="H520" s="180">
        <v>606</v>
      </c>
      <c r="I520" s="180">
        <v>10</v>
      </c>
      <c r="J520" s="180">
        <v>50</v>
      </c>
      <c r="K520" s="180">
        <v>3</v>
      </c>
      <c r="L520" s="13">
        <f t="shared" si="39"/>
        <v>7.0138888913788833E-3</v>
      </c>
      <c r="M520" s="164">
        <f>COUNTIFS($K$1:K520,K520,$C$1:C520,C520,$A$1:A520,A520)</f>
        <v>1</v>
      </c>
      <c r="N520" s="13">
        <f t="shared" si="40"/>
        <v>0.68762731481481476</v>
      </c>
      <c r="O520" s="13">
        <f t="shared" si="41"/>
        <v>0.69464120370370364</v>
      </c>
    </row>
    <row r="521" spans="1:15" x14ac:dyDescent="0.25">
      <c r="A521" s="181">
        <v>42411</v>
      </c>
      <c r="B521" s="180" t="s">
        <v>28</v>
      </c>
      <c r="C521" s="180">
        <v>93528</v>
      </c>
      <c r="D521" s="182">
        <v>0.61805555555555558</v>
      </c>
      <c r="E521" s="182">
        <v>0.88194444444444453</v>
      </c>
      <c r="F521" s="183">
        <v>42411.688136574077</v>
      </c>
      <c r="G521" s="183">
        <v>42411.695891203701</v>
      </c>
      <c r="H521" s="180">
        <v>670</v>
      </c>
      <c r="I521" s="180">
        <v>12</v>
      </c>
      <c r="J521" s="180">
        <v>50</v>
      </c>
      <c r="K521" s="180">
        <v>3</v>
      </c>
      <c r="L521" s="13">
        <f t="shared" si="39"/>
        <v>7.7546296233776957E-3</v>
      </c>
      <c r="M521" s="164">
        <f>COUNTIFS($K$1:K521,K521,$C$1:C521,C521,$A$1:A521,A521)</f>
        <v>1</v>
      </c>
      <c r="N521" s="13">
        <f t="shared" si="40"/>
        <v>0.68813657407407414</v>
      </c>
      <c r="O521" s="13">
        <f t="shared" si="41"/>
        <v>0.69589120370370372</v>
      </c>
    </row>
    <row r="522" spans="1:15" x14ac:dyDescent="0.25">
      <c r="A522" s="181">
        <v>42411</v>
      </c>
      <c r="B522" s="180" t="s">
        <v>26</v>
      </c>
      <c r="C522" s="180">
        <v>92065</v>
      </c>
      <c r="D522" s="182">
        <v>0.625</v>
      </c>
      <c r="E522" s="182">
        <v>0.88888888888888884</v>
      </c>
      <c r="F522" s="183">
        <v>42411.694513888891</v>
      </c>
      <c r="G522" s="183">
        <v>42411.701469907406</v>
      </c>
      <c r="H522" s="180">
        <v>601</v>
      </c>
      <c r="I522" s="180">
        <v>10</v>
      </c>
      <c r="J522" s="180">
        <v>50</v>
      </c>
      <c r="K522" s="180">
        <v>3</v>
      </c>
      <c r="L522" s="13">
        <f t="shared" si="39"/>
        <v>6.956018514756579E-3</v>
      </c>
      <c r="M522" s="164">
        <f>COUNTIFS($K$1:K522,K522,$C$1:C522,C522,$A$1:A522,A522)</f>
        <v>1</v>
      </c>
      <c r="N522" s="13">
        <f t="shared" si="40"/>
        <v>0.69451388888888888</v>
      </c>
      <c r="O522" s="13">
        <f t="shared" si="41"/>
        <v>0.70146990740740733</v>
      </c>
    </row>
    <row r="523" spans="1:15" x14ac:dyDescent="0.25">
      <c r="A523" s="181">
        <v>42411</v>
      </c>
      <c r="B523" s="180" t="s">
        <v>103</v>
      </c>
      <c r="C523" s="180">
        <v>95061</v>
      </c>
      <c r="D523" s="182">
        <v>0.625</v>
      </c>
      <c r="E523" s="182">
        <v>0.88888888888888884</v>
      </c>
      <c r="F523" s="183">
        <v>42411.697187500002</v>
      </c>
      <c r="G523" s="183">
        <v>42411.703449074077</v>
      </c>
      <c r="H523" s="180">
        <v>541</v>
      </c>
      <c r="I523" s="180">
        <v>9</v>
      </c>
      <c r="J523" s="180">
        <v>50</v>
      </c>
      <c r="K523" s="180">
        <v>7</v>
      </c>
      <c r="L523" s="13">
        <f t="shared" si="39"/>
        <v>6.2615740753244609E-3</v>
      </c>
      <c r="M523" s="164">
        <f>COUNTIFS($K$1:K523,K523,$C$1:C523,C523,$A$1:A523,A523)</f>
        <v>1</v>
      </c>
      <c r="N523" s="13">
        <f t="shared" si="40"/>
        <v>0.69718750000000007</v>
      </c>
      <c r="O523" s="13">
        <f t="shared" si="41"/>
        <v>0.70344907407407409</v>
      </c>
    </row>
    <row r="524" spans="1:15" x14ac:dyDescent="0.25">
      <c r="A524" s="181">
        <v>42411</v>
      </c>
      <c r="B524" s="180" t="s">
        <v>103</v>
      </c>
      <c r="C524" s="180">
        <v>95061</v>
      </c>
      <c r="D524" s="182">
        <v>0.625</v>
      </c>
      <c r="E524" s="182">
        <v>0.88888888888888884</v>
      </c>
      <c r="F524" s="183">
        <v>42411.703449074077</v>
      </c>
      <c r="G524" s="183">
        <v>42411.7112037037</v>
      </c>
      <c r="H524" s="180">
        <v>670</v>
      </c>
      <c r="I524" s="180">
        <v>12</v>
      </c>
      <c r="J524" s="180">
        <v>50</v>
      </c>
      <c r="K524" s="180">
        <v>3</v>
      </c>
      <c r="L524" s="13">
        <f t="shared" si="39"/>
        <v>7.7546296233776957E-3</v>
      </c>
      <c r="M524" s="164">
        <f>COUNTIFS($K$1:K524,K524,$C$1:C524,C524,$A$1:A524,A524)</f>
        <v>1</v>
      </c>
      <c r="N524" s="13">
        <f t="shared" si="40"/>
        <v>0.70344907407407409</v>
      </c>
      <c r="O524" s="13">
        <f t="shared" si="41"/>
        <v>0.71120370370370367</v>
      </c>
    </row>
    <row r="525" spans="1:15" x14ac:dyDescent="0.25">
      <c r="A525" s="181">
        <v>42411</v>
      </c>
      <c r="B525" s="180" t="s">
        <v>106</v>
      </c>
      <c r="C525" s="180">
        <v>92217</v>
      </c>
      <c r="D525" s="182">
        <v>0.625</v>
      </c>
      <c r="E525" s="182">
        <v>0.88888888888888884</v>
      </c>
      <c r="F525" s="183">
        <v>42411.70349537037</v>
      </c>
      <c r="G525" s="183">
        <v>42411.710914351854</v>
      </c>
      <c r="H525" s="180">
        <v>641</v>
      </c>
      <c r="I525" s="180">
        <v>10</v>
      </c>
      <c r="J525" s="180">
        <v>50</v>
      </c>
      <c r="K525" s="180">
        <v>7</v>
      </c>
      <c r="L525" s="13">
        <f t="shared" si="39"/>
        <v>7.4189814840792678E-3</v>
      </c>
      <c r="M525" s="164">
        <f>COUNTIFS($K$1:K525,K525,$C$1:C525,C525,$A$1:A525,A525)</f>
        <v>1</v>
      </c>
      <c r="N525" s="13">
        <f t="shared" si="40"/>
        <v>0.70349537037037047</v>
      </c>
      <c r="O525" s="13">
        <f t="shared" si="41"/>
        <v>0.71091435185185192</v>
      </c>
    </row>
    <row r="526" spans="1:15" x14ac:dyDescent="0.25">
      <c r="A526" s="181">
        <v>42411</v>
      </c>
      <c r="B526" s="180" t="s">
        <v>25</v>
      </c>
      <c r="C526" s="180">
        <v>95005</v>
      </c>
      <c r="D526" s="182">
        <v>0.58333333333333337</v>
      </c>
      <c r="E526" s="182">
        <v>0.84722222222222221</v>
      </c>
      <c r="F526" s="183">
        <v>42411.708460648151</v>
      </c>
      <c r="G526" s="183">
        <v>42411.722893518519</v>
      </c>
      <c r="H526" s="180">
        <v>1247</v>
      </c>
      <c r="I526" s="180">
        <v>20</v>
      </c>
      <c r="J526" s="180">
        <v>50</v>
      </c>
      <c r="K526" s="180">
        <v>1</v>
      </c>
      <c r="L526" s="13">
        <f t="shared" si="39"/>
        <v>1.4432870368182193E-2</v>
      </c>
      <c r="M526" s="164">
        <f>COUNTIFS($K$1:K526,K526,$C$1:C526,C526,$A$1:A526,A526)</f>
        <v>1</v>
      </c>
      <c r="N526" s="13">
        <f t="shared" si="40"/>
        <v>0.70846064814814813</v>
      </c>
      <c r="O526" s="13">
        <f t="shared" si="41"/>
        <v>0.72289351851851846</v>
      </c>
    </row>
    <row r="527" spans="1:15" x14ac:dyDescent="0.25">
      <c r="A527" s="181">
        <v>42411</v>
      </c>
      <c r="B527" s="180" t="s">
        <v>106</v>
      </c>
      <c r="C527" s="180">
        <v>92217</v>
      </c>
      <c r="D527" s="182">
        <v>0.625</v>
      </c>
      <c r="E527" s="182">
        <v>0.88888888888888884</v>
      </c>
      <c r="F527" s="183">
        <v>42411.710914351854</v>
      </c>
      <c r="G527" s="183">
        <v>42411.717847222222</v>
      </c>
      <c r="H527" s="180">
        <v>599</v>
      </c>
      <c r="I527" s="180">
        <v>10</v>
      </c>
      <c r="J527" s="180">
        <v>50</v>
      </c>
      <c r="K527" s="180">
        <v>3</v>
      </c>
      <c r="L527" s="13">
        <f t="shared" si="39"/>
        <v>6.9328703684732318E-3</v>
      </c>
      <c r="M527" s="164">
        <f>COUNTIFS($K$1:K527,K527,$C$1:C527,C527,$A$1:A527,A527)</f>
        <v>1</v>
      </c>
      <c r="N527" s="13">
        <f t="shared" si="40"/>
        <v>0.71091435185185192</v>
      </c>
      <c r="O527" s="13">
        <f t="shared" si="41"/>
        <v>0.71784722222222219</v>
      </c>
    </row>
    <row r="528" spans="1:15" x14ac:dyDescent="0.25">
      <c r="A528" s="181">
        <v>42411</v>
      </c>
      <c r="B528" s="180" t="s">
        <v>28</v>
      </c>
      <c r="C528" s="180">
        <v>93528</v>
      </c>
      <c r="D528" s="182">
        <v>0.61805555555555558</v>
      </c>
      <c r="E528" s="182">
        <v>0.88194444444444453</v>
      </c>
      <c r="F528" s="183">
        <v>42411.711527777778</v>
      </c>
      <c r="G528" s="183">
        <v>42411.715474537035</v>
      </c>
      <c r="H528" s="180">
        <v>341</v>
      </c>
      <c r="I528" s="180">
        <v>6</v>
      </c>
      <c r="J528" s="180">
        <v>50</v>
      </c>
      <c r="K528" s="180">
        <v>7</v>
      </c>
      <c r="L528" s="13">
        <f t="shared" si="39"/>
        <v>3.9467592578148469E-3</v>
      </c>
      <c r="M528" s="164">
        <f>COUNTIFS($K$1:K528,K528,$C$1:C528,C528,$A$1:A528,A528)</f>
        <v>1</v>
      </c>
      <c r="N528" s="13">
        <f t="shared" si="40"/>
        <v>0.71152777777777787</v>
      </c>
      <c r="O528" s="13">
        <f t="shared" si="41"/>
        <v>0.71547453703703701</v>
      </c>
    </row>
    <row r="529" spans="1:15" x14ac:dyDescent="0.25">
      <c r="A529" s="181">
        <v>42411</v>
      </c>
      <c r="B529" s="180" t="s">
        <v>27</v>
      </c>
      <c r="C529" s="180">
        <v>93346</v>
      </c>
      <c r="D529" s="182">
        <v>0.625</v>
      </c>
      <c r="E529" s="182">
        <v>0.88888888888888884</v>
      </c>
      <c r="F529" s="183">
        <v>42411.717523148145</v>
      </c>
      <c r="G529" s="183">
        <v>42411.722627314812</v>
      </c>
      <c r="H529" s="180">
        <v>441</v>
      </c>
      <c r="I529" s="180">
        <v>7</v>
      </c>
      <c r="J529" s="180">
        <v>50</v>
      </c>
      <c r="K529" s="180">
        <v>7</v>
      </c>
      <c r="L529" s="13">
        <f t="shared" si="39"/>
        <v>5.1041666665696539E-3</v>
      </c>
      <c r="M529" s="164">
        <f>COUNTIFS($K$1:K529,K529,$C$1:C529,C529,$A$1:A529,A529)</f>
        <v>2</v>
      </c>
      <c r="N529" s="13">
        <f t="shared" si="40"/>
        <v>0.71752314814814822</v>
      </c>
      <c r="O529" s="13">
        <f t="shared" si="41"/>
        <v>0.72262731481481479</v>
      </c>
    </row>
    <row r="530" spans="1:15" x14ac:dyDescent="0.25">
      <c r="A530" s="181">
        <v>42411</v>
      </c>
      <c r="B530" s="180" t="s">
        <v>107</v>
      </c>
      <c r="C530" s="180">
        <v>92200</v>
      </c>
      <c r="D530" s="182">
        <v>0.625</v>
      </c>
      <c r="E530" s="182">
        <v>0.88888888888888884</v>
      </c>
      <c r="F530" s="183">
        <v>42411.722303240742</v>
      </c>
      <c r="G530" s="183">
        <v>42411.724166666667</v>
      </c>
      <c r="H530" s="180">
        <v>161</v>
      </c>
      <c r="I530" s="180">
        <v>2</v>
      </c>
      <c r="J530" s="180">
        <v>50</v>
      </c>
      <c r="K530" s="180">
        <v>7</v>
      </c>
      <c r="L530" s="13">
        <f t="shared" si="39"/>
        <v>1.8634259249665774E-3</v>
      </c>
      <c r="M530" s="164">
        <f>COUNTIFS($K$1:K530,K530,$C$1:C530,C530,$A$1:A530,A530)</f>
        <v>1</v>
      </c>
      <c r="N530" s="13">
        <f t="shared" si="40"/>
        <v>0.7223032407407407</v>
      </c>
      <c r="O530" s="13">
        <f t="shared" si="41"/>
        <v>0.72416666666666663</v>
      </c>
    </row>
    <row r="531" spans="1:15" x14ac:dyDescent="0.25">
      <c r="A531" s="181">
        <v>42411</v>
      </c>
      <c r="B531" s="180" t="s">
        <v>105</v>
      </c>
      <c r="C531" s="180">
        <v>95049</v>
      </c>
      <c r="D531" s="182">
        <v>0.625</v>
      </c>
      <c r="E531" s="182">
        <v>0.88888888888888884</v>
      </c>
      <c r="F531" s="183">
        <v>42411.722800925927</v>
      </c>
      <c r="G531" s="183">
        <v>42411.735949074071</v>
      </c>
      <c r="H531" s="180">
        <v>1136</v>
      </c>
      <c r="I531" s="180">
        <v>19</v>
      </c>
      <c r="J531" s="180">
        <v>50</v>
      </c>
      <c r="K531" s="180">
        <v>1</v>
      </c>
      <c r="L531" s="13">
        <f t="shared" si="39"/>
        <v>1.3148148143955041E-2</v>
      </c>
      <c r="M531" s="164">
        <f>COUNTIFS($K$1:K531,K531,$C$1:C531,C531,$A$1:A531,A531)</f>
        <v>1</v>
      </c>
      <c r="N531" s="13">
        <f t="shared" si="40"/>
        <v>0.72280092592592593</v>
      </c>
      <c r="O531" s="13">
        <f t="shared" si="41"/>
        <v>0.73594907407407406</v>
      </c>
    </row>
    <row r="532" spans="1:15" x14ac:dyDescent="0.25">
      <c r="A532" s="181">
        <v>42411</v>
      </c>
      <c r="B532" s="180" t="s">
        <v>26</v>
      </c>
      <c r="C532" s="180">
        <v>92065</v>
      </c>
      <c r="D532" s="182">
        <v>0.625</v>
      </c>
      <c r="E532" s="182">
        <v>0.88888888888888884</v>
      </c>
      <c r="F532" s="183">
        <v>42411.724189814813</v>
      </c>
      <c r="G532" s="183">
        <v>42411.728298611109</v>
      </c>
      <c r="H532" s="180">
        <v>355</v>
      </c>
      <c r="I532" s="180">
        <v>6</v>
      </c>
      <c r="J532" s="180">
        <v>50</v>
      </c>
      <c r="K532" s="180">
        <v>7</v>
      </c>
      <c r="L532" s="13">
        <f t="shared" si="39"/>
        <v>4.1087962963501923E-3</v>
      </c>
      <c r="M532" s="164">
        <f>COUNTIFS($K$1:K532,K532,$C$1:C532,C532,$A$1:A532,A532)</f>
        <v>1</v>
      </c>
      <c r="N532" s="13">
        <f t="shared" si="40"/>
        <v>0.72418981481481481</v>
      </c>
      <c r="O532" s="13">
        <f t="shared" si="41"/>
        <v>0.72829861111111116</v>
      </c>
    </row>
    <row r="533" spans="1:15" x14ac:dyDescent="0.25">
      <c r="A533" s="181">
        <v>42411</v>
      </c>
      <c r="B533" s="180" t="s">
        <v>30</v>
      </c>
      <c r="C533" s="180">
        <v>92030</v>
      </c>
      <c r="D533" s="182">
        <v>0.625</v>
      </c>
      <c r="E533" s="182">
        <v>0.88888888888888884</v>
      </c>
      <c r="F533" s="183">
        <v>42411.726574074077</v>
      </c>
      <c r="G533" s="183">
        <v>42411.728796296295</v>
      </c>
      <c r="H533" s="180">
        <v>192</v>
      </c>
      <c r="I533" s="180">
        <v>3</v>
      </c>
      <c r="J533" s="180">
        <v>50</v>
      </c>
      <c r="K533" s="180">
        <v>7</v>
      </c>
      <c r="L533" s="13">
        <f t="shared" si="39"/>
        <v>2.2222222178243101E-3</v>
      </c>
      <c r="M533" s="164">
        <f>COUNTIFS($K$1:K533,K533,$C$1:C533,C533,$A$1:A533,A533)</f>
        <v>1</v>
      </c>
      <c r="N533" s="13">
        <f t="shared" si="40"/>
        <v>0.72657407407407415</v>
      </c>
      <c r="O533" s="13">
        <f t="shared" si="41"/>
        <v>0.72879629629629628</v>
      </c>
    </row>
    <row r="534" spans="1:15" x14ac:dyDescent="0.25">
      <c r="A534" s="181">
        <v>42411</v>
      </c>
      <c r="B534" s="180" t="s">
        <v>29</v>
      </c>
      <c r="C534" s="180">
        <v>92031</v>
      </c>
      <c r="D534" s="182">
        <v>0.58333333333333337</v>
      </c>
      <c r="E534" s="182">
        <v>0.84722222222222221</v>
      </c>
      <c r="F534" s="183">
        <v>42411.738275462965</v>
      </c>
      <c r="G534" s="183">
        <v>42411.752233796295</v>
      </c>
      <c r="H534" s="180">
        <v>1206</v>
      </c>
      <c r="I534" s="180">
        <v>20</v>
      </c>
      <c r="J534" s="180">
        <v>50</v>
      </c>
      <c r="K534" s="180">
        <v>1</v>
      </c>
      <c r="L534" s="13">
        <f t="shared" si="39"/>
        <v>1.395833332935581E-2</v>
      </c>
      <c r="M534" s="164">
        <f>COUNTIFS($K$1:K534,K534,$C$1:C534,C534,$A$1:A534,A534)</f>
        <v>1</v>
      </c>
      <c r="N534" s="13">
        <f t="shared" si="40"/>
        <v>0.73827546296296298</v>
      </c>
      <c r="O534" s="13">
        <f t="shared" si="41"/>
        <v>0.75223379629629628</v>
      </c>
    </row>
    <row r="535" spans="1:15" x14ac:dyDescent="0.25">
      <c r="A535" s="181">
        <v>42411</v>
      </c>
      <c r="B535" s="180" t="s">
        <v>105</v>
      </c>
      <c r="C535" s="180">
        <v>95049</v>
      </c>
      <c r="D535" s="182">
        <v>0.625</v>
      </c>
      <c r="E535" s="182">
        <v>0.88888888888888884</v>
      </c>
      <c r="F535" s="183">
        <v>42411.743368055555</v>
      </c>
      <c r="G535" s="183">
        <v>42411.74790509259</v>
      </c>
      <c r="H535" s="180">
        <v>392</v>
      </c>
      <c r="I535" s="180">
        <v>6</v>
      </c>
      <c r="J535" s="180">
        <v>50</v>
      </c>
      <c r="K535" s="180">
        <v>7</v>
      </c>
      <c r="L535" s="13">
        <f t="shared" si="39"/>
        <v>4.537037035333924E-3</v>
      </c>
      <c r="M535" s="164">
        <f>COUNTIFS($K$1:K535,K535,$C$1:C535,C535,$A$1:A535,A535)</f>
        <v>1</v>
      </c>
      <c r="N535" s="13">
        <f t="shared" si="40"/>
        <v>0.74336805555555552</v>
      </c>
      <c r="O535" s="13">
        <f t="shared" si="41"/>
        <v>0.74790509259259252</v>
      </c>
    </row>
    <row r="536" spans="1:15" x14ac:dyDescent="0.25">
      <c r="A536" s="181">
        <v>42411</v>
      </c>
      <c r="B536" s="180" t="s">
        <v>27</v>
      </c>
      <c r="C536" s="180">
        <v>93346</v>
      </c>
      <c r="D536" s="182">
        <v>0.625</v>
      </c>
      <c r="E536" s="182">
        <v>0.88888888888888884</v>
      </c>
      <c r="F536" s="183">
        <v>42411.750208333331</v>
      </c>
      <c r="G536" s="183">
        <v>42411.764884259261</v>
      </c>
      <c r="H536" s="180">
        <v>1268</v>
      </c>
      <c r="I536" s="180">
        <v>21</v>
      </c>
      <c r="J536" s="180">
        <v>50</v>
      </c>
      <c r="K536" s="180">
        <v>1</v>
      </c>
      <c r="L536" s="13">
        <f t="shared" si="39"/>
        <v>1.467592592962319E-2</v>
      </c>
      <c r="M536" s="164">
        <f>COUNTIFS($K$1:K536,K536,$C$1:C536,C536,$A$1:A536,A536)</f>
        <v>1</v>
      </c>
      <c r="N536" s="13">
        <f t="shared" si="40"/>
        <v>0.75020833333333325</v>
      </c>
      <c r="O536" s="13">
        <f t="shared" si="41"/>
        <v>0.76488425925925929</v>
      </c>
    </row>
    <row r="537" spans="1:15" x14ac:dyDescent="0.25">
      <c r="A537" s="181">
        <v>42411</v>
      </c>
      <c r="B537" s="180" t="s">
        <v>29</v>
      </c>
      <c r="C537" s="180">
        <v>92031</v>
      </c>
      <c r="D537" s="182">
        <v>0.58333333333333337</v>
      </c>
      <c r="E537" s="182">
        <v>0.84722222222222221</v>
      </c>
      <c r="F537" s="183">
        <v>42411.754988425928</v>
      </c>
      <c r="G537" s="183">
        <v>42411.760625000003</v>
      </c>
      <c r="H537" s="180">
        <v>487</v>
      </c>
      <c r="I537" s="180">
        <v>8</v>
      </c>
      <c r="J537" s="180">
        <v>50</v>
      </c>
      <c r="K537" s="180">
        <v>7</v>
      </c>
      <c r="L537" s="13">
        <f t="shared" si="39"/>
        <v>5.6365740747423843E-3</v>
      </c>
      <c r="M537" s="164">
        <f>COUNTIFS($K$1:K537,K537,$C$1:C537,C537,$A$1:A537,A537)</f>
        <v>1</v>
      </c>
      <c r="N537" s="13">
        <f t="shared" si="40"/>
        <v>0.75498842592592597</v>
      </c>
      <c r="O537" s="13">
        <f t="shared" si="41"/>
        <v>0.760625</v>
      </c>
    </row>
    <row r="538" spans="1:15" x14ac:dyDescent="0.25">
      <c r="A538" s="181">
        <v>42411</v>
      </c>
      <c r="B538" s="180" t="s">
        <v>107</v>
      </c>
      <c r="C538" s="180">
        <v>92200</v>
      </c>
      <c r="D538" s="182">
        <v>0.625</v>
      </c>
      <c r="E538" s="182">
        <v>0.88888888888888884</v>
      </c>
      <c r="F538" s="183">
        <v>42411.764976851853</v>
      </c>
      <c r="G538" s="183">
        <v>42411.77857638889</v>
      </c>
      <c r="H538" s="180">
        <v>1175</v>
      </c>
      <c r="I538" s="180">
        <v>20</v>
      </c>
      <c r="J538" s="180">
        <v>50</v>
      </c>
      <c r="K538" s="180">
        <v>1</v>
      </c>
      <c r="L538" s="13">
        <f t="shared" si="39"/>
        <v>1.3599537036498077E-2</v>
      </c>
      <c r="M538" s="164">
        <f>COUNTIFS($K$1:K538,K538,$C$1:C538,C538,$A$1:A538,A538)</f>
        <v>1</v>
      </c>
      <c r="N538" s="13">
        <f t="shared" si="40"/>
        <v>0.76497685185185194</v>
      </c>
      <c r="O538" s="13">
        <f t="shared" si="41"/>
        <v>0.77857638888888892</v>
      </c>
    </row>
    <row r="539" spans="1:15" x14ac:dyDescent="0.25">
      <c r="A539" s="181">
        <v>42411</v>
      </c>
      <c r="B539" s="180" t="s">
        <v>26</v>
      </c>
      <c r="C539" s="180">
        <v>92065</v>
      </c>
      <c r="D539" s="182">
        <v>0.625</v>
      </c>
      <c r="E539" s="182">
        <v>0.88888888888888884</v>
      </c>
      <c r="F539" s="183">
        <v>42411.765011574076</v>
      </c>
      <c r="G539" s="183">
        <v>42411.779328703706</v>
      </c>
      <c r="H539" s="180">
        <v>1237</v>
      </c>
      <c r="I539" s="180">
        <v>21</v>
      </c>
      <c r="J539" s="180">
        <v>50</v>
      </c>
      <c r="K539" s="180">
        <v>1</v>
      </c>
      <c r="L539" s="13">
        <f t="shared" si="39"/>
        <v>1.43171296294895E-2</v>
      </c>
      <c r="M539" s="164">
        <f>COUNTIFS($K$1:K539,K539,$C$1:C539,C539,$A$1:A539,A539)</f>
        <v>1</v>
      </c>
      <c r="N539" s="13">
        <f t="shared" si="40"/>
        <v>0.76501157407407405</v>
      </c>
      <c r="O539" s="13">
        <f t="shared" si="41"/>
        <v>0.77932870370370377</v>
      </c>
    </row>
    <row r="540" spans="1:15" x14ac:dyDescent="0.25">
      <c r="A540" s="181">
        <v>42411</v>
      </c>
      <c r="B540" s="180" t="s">
        <v>28</v>
      </c>
      <c r="C540" s="180">
        <v>93528</v>
      </c>
      <c r="D540" s="182">
        <v>0.61805555555555558</v>
      </c>
      <c r="E540" s="182">
        <v>0.88194444444444453</v>
      </c>
      <c r="F540" s="183">
        <v>42411.770937499998</v>
      </c>
      <c r="G540" s="183">
        <v>42411.785312499997</v>
      </c>
      <c r="H540" s="180">
        <v>1242</v>
      </c>
      <c r="I540" s="180">
        <v>20</v>
      </c>
      <c r="J540" s="180">
        <v>50</v>
      </c>
      <c r="K540" s="180">
        <v>1</v>
      </c>
      <c r="L540" s="13">
        <f t="shared" si="39"/>
        <v>1.4374999998835847E-2</v>
      </c>
      <c r="M540" s="164">
        <f>COUNTIFS($K$1:K540,K540,$C$1:C540,C540,$A$1:A540,A540)</f>
        <v>1</v>
      </c>
      <c r="N540" s="13">
        <f t="shared" si="40"/>
        <v>0.77093750000000005</v>
      </c>
      <c r="O540" s="13">
        <f t="shared" si="41"/>
        <v>0.78531249999999997</v>
      </c>
    </row>
    <row r="541" spans="1:15" x14ac:dyDescent="0.25">
      <c r="A541" s="181">
        <v>42411</v>
      </c>
      <c r="B541" s="180" t="s">
        <v>25</v>
      </c>
      <c r="C541" s="180">
        <v>95005</v>
      </c>
      <c r="D541" s="182">
        <v>0.58333333333333337</v>
      </c>
      <c r="E541" s="182">
        <v>0.84722222222222221</v>
      </c>
      <c r="F541" s="183">
        <v>42411.795081018521</v>
      </c>
      <c r="G541" s="183">
        <v>42411.80265046296</v>
      </c>
      <c r="H541" s="180">
        <v>654</v>
      </c>
      <c r="I541" s="180">
        <v>11</v>
      </c>
      <c r="J541" s="180">
        <v>50</v>
      </c>
      <c r="K541" s="180">
        <v>3</v>
      </c>
      <c r="L541" s="13">
        <f t="shared" si="39"/>
        <v>7.5694444385590032E-3</v>
      </c>
      <c r="M541" s="164">
        <f>COUNTIFS($K$1:K541,K541,$C$1:C541,C541,$A$1:A541,A541)</f>
        <v>2</v>
      </c>
      <c r="N541" s="13">
        <f t="shared" si="40"/>
        <v>0.79508101851851853</v>
      </c>
      <c r="O541" s="13">
        <f t="shared" si="41"/>
        <v>0.80265046296296294</v>
      </c>
    </row>
    <row r="542" spans="1:15" x14ac:dyDescent="0.25">
      <c r="A542" s="181">
        <v>42411</v>
      </c>
      <c r="B542" s="180" t="s">
        <v>106</v>
      </c>
      <c r="C542" s="180">
        <v>92217</v>
      </c>
      <c r="D542" s="182">
        <v>0.625</v>
      </c>
      <c r="E542" s="182">
        <v>0.88888888888888884</v>
      </c>
      <c r="F542" s="183">
        <v>42411.795775462961</v>
      </c>
      <c r="G542" s="183">
        <v>42411.809490740743</v>
      </c>
      <c r="H542" s="180">
        <v>1185</v>
      </c>
      <c r="I542" s="180">
        <v>20</v>
      </c>
      <c r="J542" s="180">
        <v>50</v>
      </c>
      <c r="K542" s="180">
        <v>1</v>
      </c>
      <c r="L542" s="13">
        <f t="shared" si="39"/>
        <v>1.3715277782466728E-2</v>
      </c>
      <c r="M542" s="164">
        <f>COUNTIFS($K$1:K542,K542,$C$1:C542,C542,$A$1:A542,A542)</f>
        <v>1</v>
      </c>
      <c r="N542" s="13">
        <f t="shared" si="40"/>
        <v>0.79577546296296298</v>
      </c>
      <c r="O542" s="13">
        <f t="shared" si="41"/>
        <v>0.80949074074074068</v>
      </c>
    </row>
    <row r="543" spans="1:15" x14ac:dyDescent="0.25">
      <c r="A543" s="181">
        <v>42411</v>
      </c>
      <c r="B543" s="180" t="s">
        <v>105</v>
      </c>
      <c r="C543" s="180">
        <v>95049</v>
      </c>
      <c r="D543" s="182">
        <v>0.625</v>
      </c>
      <c r="E543" s="182">
        <v>0.88888888888888884</v>
      </c>
      <c r="F543" s="183">
        <v>42411.798784722225</v>
      </c>
      <c r="G543" s="183">
        <v>42411.80537037037</v>
      </c>
      <c r="H543" s="180">
        <v>569</v>
      </c>
      <c r="I543" s="180">
        <v>9</v>
      </c>
      <c r="J543" s="180">
        <v>50</v>
      </c>
      <c r="K543" s="180">
        <v>3</v>
      </c>
      <c r="L543" s="13">
        <f t="shared" si="39"/>
        <v>6.5856481451191939E-3</v>
      </c>
      <c r="M543" s="164">
        <f>COUNTIFS($K$1:K543,K543,$C$1:C543,C543,$A$1:A543,A543)</f>
        <v>2</v>
      </c>
      <c r="N543" s="13">
        <f t="shared" si="40"/>
        <v>0.7987847222222223</v>
      </c>
      <c r="O543" s="13">
        <f t="shared" si="41"/>
        <v>0.8053703703703704</v>
      </c>
    </row>
    <row r="544" spans="1:15" x14ac:dyDescent="0.25">
      <c r="A544" s="181">
        <v>42411</v>
      </c>
      <c r="B544" s="180" t="s">
        <v>103</v>
      </c>
      <c r="C544" s="180">
        <v>95061</v>
      </c>
      <c r="D544" s="182">
        <v>0.625</v>
      </c>
      <c r="E544" s="182">
        <v>0.88888888888888884</v>
      </c>
      <c r="F544" s="183">
        <v>42411.799733796295</v>
      </c>
      <c r="G544" s="183">
        <v>42411.813750000001</v>
      </c>
      <c r="H544" s="180">
        <v>1211</v>
      </c>
      <c r="I544" s="180">
        <v>20</v>
      </c>
      <c r="J544" s="180">
        <v>50</v>
      </c>
      <c r="K544" s="180">
        <v>1</v>
      </c>
      <c r="L544" s="13">
        <f t="shared" si="39"/>
        <v>1.4016203705978114E-2</v>
      </c>
      <c r="M544" s="164">
        <f>COUNTIFS($K$1:K544,K544,$C$1:C544,C544,$A$1:A544,A544)</f>
        <v>1</v>
      </c>
      <c r="N544" s="13">
        <f t="shared" si="40"/>
        <v>0.79973379629629626</v>
      </c>
      <c r="O544" s="13">
        <f t="shared" si="41"/>
        <v>0.81375000000000008</v>
      </c>
    </row>
    <row r="545" spans="1:15" x14ac:dyDescent="0.25">
      <c r="A545" s="181">
        <v>42411</v>
      </c>
      <c r="B545" s="180" t="s">
        <v>30</v>
      </c>
      <c r="C545" s="180">
        <v>92030</v>
      </c>
      <c r="D545" s="182">
        <v>0.625</v>
      </c>
      <c r="E545" s="182">
        <v>0.88888888888888884</v>
      </c>
      <c r="F545" s="183">
        <v>42411.803865740738</v>
      </c>
      <c r="G545" s="183">
        <v>42411.817939814813</v>
      </c>
      <c r="H545" s="180">
        <v>1216</v>
      </c>
      <c r="I545" s="180">
        <v>20</v>
      </c>
      <c r="J545" s="180">
        <v>50</v>
      </c>
      <c r="K545" s="180">
        <v>1</v>
      </c>
      <c r="L545" s="13">
        <f t="shared" si="39"/>
        <v>1.4074074075324461E-2</v>
      </c>
      <c r="M545" s="164">
        <f>COUNTIFS($K$1:K545,K545,$C$1:C545,C545,$A$1:A545,A545)</f>
        <v>1</v>
      </c>
      <c r="N545" s="13">
        <f t="shared" si="40"/>
        <v>0.8038657407407408</v>
      </c>
      <c r="O545" s="13">
        <f t="shared" si="41"/>
        <v>0.81793981481481481</v>
      </c>
    </row>
    <row r="546" spans="1:15" x14ac:dyDescent="0.25">
      <c r="A546" s="181">
        <v>42411</v>
      </c>
      <c r="B546" s="180" t="s">
        <v>29</v>
      </c>
      <c r="C546" s="180">
        <v>92031</v>
      </c>
      <c r="D546" s="182">
        <v>0.58333333333333337</v>
      </c>
      <c r="E546" s="182">
        <v>0.84722222222222221</v>
      </c>
      <c r="F546" s="183">
        <v>42411.806493055556</v>
      </c>
      <c r="G546" s="183">
        <v>42411.813564814816</v>
      </c>
      <c r="H546" s="180">
        <v>611</v>
      </c>
      <c r="I546" s="180">
        <v>10</v>
      </c>
      <c r="J546" s="180">
        <v>50</v>
      </c>
      <c r="K546" s="180">
        <v>3</v>
      </c>
      <c r="L546" s="13">
        <f t="shared" ref="L546:L553" si="42">G546-F546</f>
        <v>7.07175926072523E-3</v>
      </c>
      <c r="M546" s="164">
        <f>COUNTIFS($K$1:K546,K546,$C$1:C546,C546,$A$1:A546,A546)</f>
        <v>2</v>
      </c>
      <c r="N546" s="13">
        <f t="shared" ref="N546:N553" si="43">TIME(HOUR(F546),MINUTE(F546),SECOND(F546))</f>
        <v>0.8064930555555555</v>
      </c>
      <c r="O546" s="13">
        <f t="shared" ref="O546:O553" si="44">TIME(HOUR(G546),MINUTE(G546),SECOND(G546))</f>
        <v>0.8135648148148148</v>
      </c>
    </row>
    <row r="547" spans="1:15" x14ac:dyDescent="0.25">
      <c r="A547" s="181">
        <v>42411</v>
      </c>
      <c r="B547" s="180" t="s">
        <v>27</v>
      </c>
      <c r="C547" s="180">
        <v>93346</v>
      </c>
      <c r="D547" s="182">
        <v>0.625</v>
      </c>
      <c r="E547" s="182">
        <v>0.88888888888888884</v>
      </c>
      <c r="F547" s="183">
        <v>42411.813136574077</v>
      </c>
      <c r="G547" s="183">
        <v>42411.819872685184</v>
      </c>
      <c r="H547" s="180">
        <v>582</v>
      </c>
      <c r="I547" s="180">
        <v>10</v>
      </c>
      <c r="J547" s="180">
        <v>50</v>
      </c>
      <c r="K547" s="180">
        <v>3</v>
      </c>
      <c r="L547" s="13">
        <f t="shared" si="42"/>
        <v>6.7361111068748869E-3</v>
      </c>
      <c r="M547" s="164">
        <f>COUNTIFS($K$1:K547,K547,$C$1:C547,C547,$A$1:A547,A547)</f>
        <v>2</v>
      </c>
      <c r="N547" s="13">
        <f t="shared" si="43"/>
        <v>0.81313657407407414</v>
      </c>
      <c r="O547" s="13">
        <f t="shared" si="44"/>
        <v>0.81987268518518519</v>
      </c>
    </row>
    <row r="548" spans="1:15" x14ac:dyDescent="0.25">
      <c r="A548" s="181">
        <v>42411</v>
      </c>
      <c r="B548" s="180" t="s">
        <v>103</v>
      </c>
      <c r="C548" s="180">
        <v>95061</v>
      </c>
      <c r="D548" s="182">
        <v>0.625</v>
      </c>
      <c r="E548" s="182">
        <v>0.88888888888888884</v>
      </c>
      <c r="F548" s="183">
        <v>42411.828043981484</v>
      </c>
      <c r="G548" s="183">
        <v>42411.830787037034</v>
      </c>
      <c r="H548" s="180">
        <v>237</v>
      </c>
      <c r="I548" s="180">
        <v>4</v>
      </c>
      <c r="J548" s="180">
        <v>50</v>
      </c>
      <c r="K548" s="180">
        <v>7</v>
      </c>
      <c r="L548" s="13">
        <f t="shared" si="42"/>
        <v>2.743055549217388E-3</v>
      </c>
      <c r="M548" s="164">
        <f>COUNTIFS($K$1:K548,K548,$C$1:C548,C548,$A$1:A548,A548)</f>
        <v>2</v>
      </c>
      <c r="N548" s="13">
        <f t="shared" si="43"/>
        <v>0.82804398148148151</v>
      </c>
      <c r="O548" s="13">
        <f t="shared" si="44"/>
        <v>0.83078703703703705</v>
      </c>
    </row>
    <row r="549" spans="1:15" x14ac:dyDescent="0.25">
      <c r="A549" s="181">
        <v>42411</v>
      </c>
      <c r="B549" s="180" t="s">
        <v>28</v>
      </c>
      <c r="C549" s="180">
        <v>93528</v>
      </c>
      <c r="D549" s="182">
        <v>0.61805555555555558</v>
      </c>
      <c r="E549" s="182">
        <v>0.88194444444444453</v>
      </c>
      <c r="F549" s="183">
        <v>42411.829282407409</v>
      </c>
      <c r="G549" s="183">
        <v>42411.836631944447</v>
      </c>
      <c r="H549" s="180">
        <v>635</v>
      </c>
      <c r="I549" s="180">
        <v>10</v>
      </c>
      <c r="J549" s="180">
        <v>50</v>
      </c>
      <c r="K549" s="180">
        <v>3</v>
      </c>
      <c r="L549" s="13">
        <f t="shared" si="42"/>
        <v>7.3495370379532687E-3</v>
      </c>
      <c r="M549" s="164">
        <f>COUNTIFS($K$1:K549,K549,$C$1:C549,C549,$A$1:A549,A549)</f>
        <v>2</v>
      </c>
      <c r="N549" s="13">
        <f t="shared" si="43"/>
        <v>0.82928240740740744</v>
      </c>
      <c r="O549" s="13">
        <f t="shared" si="44"/>
        <v>0.83663194444444444</v>
      </c>
    </row>
    <row r="550" spans="1:15" x14ac:dyDescent="0.25">
      <c r="A550" s="181">
        <v>42411</v>
      </c>
      <c r="B550" s="180" t="s">
        <v>107</v>
      </c>
      <c r="C550" s="180">
        <v>92200</v>
      </c>
      <c r="D550" s="182">
        <v>0.625</v>
      </c>
      <c r="E550" s="182">
        <v>0.88888888888888884</v>
      </c>
      <c r="F550" s="183">
        <v>42411.829328703701</v>
      </c>
      <c r="G550" s="183">
        <v>42411.835821759261</v>
      </c>
      <c r="H550" s="180">
        <v>561</v>
      </c>
      <c r="I550" s="180">
        <v>9</v>
      </c>
      <c r="J550" s="180">
        <v>50</v>
      </c>
      <c r="K550" s="180">
        <v>3</v>
      </c>
      <c r="L550" s="13">
        <f t="shared" si="42"/>
        <v>6.4930555599858053E-3</v>
      </c>
      <c r="M550" s="164">
        <f>COUNTIFS($K$1:K550,K550,$C$1:C550,C550,$A$1:A550,A550)</f>
        <v>2</v>
      </c>
      <c r="N550" s="13">
        <f t="shared" si="43"/>
        <v>0.82932870370370371</v>
      </c>
      <c r="O550" s="13">
        <f t="shared" si="44"/>
        <v>0.83582175925925928</v>
      </c>
    </row>
    <row r="551" spans="1:15" x14ac:dyDescent="0.25">
      <c r="A551" s="181">
        <v>42411</v>
      </c>
      <c r="B551" s="180" t="s">
        <v>103</v>
      </c>
      <c r="C551" s="180">
        <v>95061</v>
      </c>
      <c r="D551" s="182">
        <v>0.625</v>
      </c>
      <c r="E551" s="182">
        <v>0.88888888888888884</v>
      </c>
      <c r="F551" s="183">
        <v>42411.833483796298</v>
      </c>
      <c r="G551" s="183">
        <v>42411.840902777774</v>
      </c>
      <c r="H551" s="180">
        <v>641</v>
      </c>
      <c r="I551" s="180">
        <v>10</v>
      </c>
      <c r="J551" s="180">
        <v>50</v>
      </c>
      <c r="K551" s="180">
        <v>3</v>
      </c>
      <c r="L551" s="13">
        <f t="shared" si="42"/>
        <v>7.4189814768033102E-3</v>
      </c>
      <c r="M551" s="164">
        <f>COUNTIFS($K$1:K551,K551,$C$1:C551,C551,$A$1:A551,A551)</f>
        <v>2</v>
      </c>
      <c r="N551" s="13">
        <f t="shared" si="43"/>
        <v>0.83348379629629632</v>
      </c>
      <c r="O551" s="13">
        <f t="shared" si="44"/>
        <v>0.84090277777777789</v>
      </c>
    </row>
    <row r="552" spans="1:15" x14ac:dyDescent="0.25">
      <c r="A552" s="181">
        <v>42411</v>
      </c>
      <c r="B552" s="180" t="s">
        <v>106</v>
      </c>
      <c r="C552" s="180">
        <v>92217</v>
      </c>
      <c r="D552" s="182">
        <v>0.625</v>
      </c>
      <c r="E552" s="182">
        <v>0.88888888888888884</v>
      </c>
      <c r="F552" s="183">
        <v>42411.833923611113</v>
      </c>
      <c r="G552" s="183">
        <v>42411.841643518521</v>
      </c>
      <c r="H552" s="180">
        <v>667</v>
      </c>
      <c r="I552" s="180">
        <v>11</v>
      </c>
      <c r="J552" s="180">
        <v>50</v>
      </c>
      <c r="K552" s="180">
        <v>3</v>
      </c>
      <c r="L552" s="13">
        <f t="shared" si="42"/>
        <v>7.7199074075906537E-3</v>
      </c>
      <c r="M552" s="164">
        <f>COUNTIFS($K$1:K552,K552,$C$1:C552,C552,$A$1:A552,A552)</f>
        <v>2</v>
      </c>
      <c r="N552" s="13">
        <f t="shared" si="43"/>
        <v>0.83392361111111113</v>
      </c>
      <c r="O552" s="13">
        <f t="shared" si="44"/>
        <v>0.8416435185185186</v>
      </c>
    </row>
    <row r="553" spans="1:15" x14ac:dyDescent="0.25">
      <c r="A553" s="181">
        <v>42411</v>
      </c>
      <c r="B553" s="180" t="s">
        <v>30</v>
      </c>
      <c r="C553" s="180">
        <v>92030</v>
      </c>
      <c r="D553" s="182">
        <v>0.625</v>
      </c>
      <c r="E553" s="182">
        <v>0.88888888888888884</v>
      </c>
      <c r="F553" s="183">
        <v>42411.84480324074</v>
      </c>
      <c r="G553" s="183">
        <v>42411.851631944446</v>
      </c>
      <c r="H553" s="180">
        <v>590</v>
      </c>
      <c r="I553" s="180">
        <v>10</v>
      </c>
      <c r="J553" s="180">
        <v>50</v>
      </c>
      <c r="K553" s="180">
        <v>3</v>
      </c>
      <c r="L553" s="13">
        <f t="shared" si="42"/>
        <v>6.8287037065601908E-3</v>
      </c>
      <c r="M553" s="164">
        <f>COUNTIFS($K$1:K553,K553,$C$1:C553,C553,$A$1:A553,A553)</f>
        <v>2</v>
      </c>
      <c r="N553" s="13">
        <f t="shared" si="43"/>
        <v>0.84480324074074076</v>
      </c>
      <c r="O553" s="13">
        <f t="shared" si="44"/>
        <v>0.85163194444444434</v>
      </c>
    </row>
    <row r="554" spans="1:15" x14ac:dyDescent="0.25">
      <c r="A554" s="191">
        <v>42412</v>
      </c>
      <c r="B554" s="190" t="s">
        <v>23</v>
      </c>
      <c r="C554" s="190">
        <v>92044</v>
      </c>
      <c r="D554" s="192">
        <v>0.33333333333333331</v>
      </c>
      <c r="E554" s="192">
        <v>0.59722222222222221</v>
      </c>
      <c r="F554" s="193">
        <v>42412.388935185183</v>
      </c>
      <c r="G554" s="193">
        <v>42412.396145833336</v>
      </c>
      <c r="H554" s="190">
        <v>623</v>
      </c>
      <c r="I554" s="190">
        <v>10</v>
      </c>
      <c r="J554" s="190">
        <v>50</v>
      </c>
      <c r="K554" s="190">
        <v>3</v>
      </c>
      <c r="L554" s="13">
        <f t="shared" ref="L554:L615" si="45">G554-F554</f>
        <v>7.2106481529772282E-3</v>
      </c>
      <c r="M554" s="174">
        <f>COUNTIFS($K$1:K554,K554,$C$1:C554,C554,$A$1:A554,A554)</f>
        <v>1</v>
      </c>
      <c r="N554" s="13">
        <f t="shared" ref="N554:N615" si="46">TIME(HOUR(F554),MINUTE(F554),SECOND(F554))</f>
        <v>0.38893518518518522</v>
      </c>
      <c r="O554" s="13">
        <f t="shared" ref="O554:O615" si="47">TIME(HOUR(G554),MINUTE(G554),SECOND(G554))</f>
        <v>0.39614583333333336</v>
      </c>
    </row>
    <row r="555" spans="1:15" x14ac:dyDescent="0.25">
      <c r="A555" s="191">
        <v>42412</v>
      </c>
      <c r="B555" s="190" t="s">
        <v>20</v>
      </c>
      <c r="C555" s="190">
        <v>92055</v>
      </c>
      <c r="D555" s="192">
        <v>0.36805555555555558</v>
      </c>
      <c r="E555" s="192">
        <v>0.63194444444444442</v>
      </c>
      <c r="F555" s="193">
        <v>42412.397430555553</v>
      </c>
      <c r="G555" s="193">
        <v>42412.404409722221</v>
      </c>
      <c r="H555" s="190">
        <v>603</v>
      </c>
      <c r="I555" s="190">
        <v>10</v>
      </c>
      <c r="J555" s="190">
        <v>50</v>
      </c>
      <c r="K555" s="190">
        <v>3</v>
      </c>
      <c r="L555" s="13">
        <f t="shared" si="45"/>
        <v>6.9791666683158837E-3</v>
      </c>
      <c r="M555" s="174">
        <f>COUNTIFS($K$1:K555,K555,$C$1:C555,C555,$A$1:A555,A555)</f>
        <v>1</v>
      </c>
      <c r="N555" s="13">
        <f t="shared" si="46"/>
        <v>0.39743055555555556</v>
      </c>
      <c r="O555" s="13">
        <f t="shared" si="47"/>
        <v>0.40440972222222221</v>
      </c>
    </row>
    <row r="556" spans="1:15" x14ac:dyDescent="0.25">
      <c r="A556" s="191">
        <v>42412</v>
      </c>
      <c r="B556" s="190" t="s">
        <v>21</v>
      </c>
      <c r="C556" s="190">
        <v>92125</v>
      </c>
      <c r="D556" s="192">
        <v>0.36805555555555558</v>
      </c>
      <c r="E556" s="192">
        <v>0.63194444444444442</v>
      </c>
      <c r="F556" s="193">
        <v>42412.411469907405</v>
      </c>
      <c r="G556" s="193">
        <v>42412.418356481481</v>
      </c>
      <c r="H556" s="190">
        <v>595</v>
      </c>
      <c r="I556" s="190">
        <v>10</v>
      </c>
      <c r="J556" s="190">
        <v>50</v>
      </c>
      <c r="K556" s="190">
        <v>3</v>
      </c>
      <c r="L556" s="13">
        <f t="shared" si="45"/>
        <v>6.8865740759065375E-3</v>
      </c>
      <c r="M556" s="174">
        <f>COUNTIFS($K$1:K556,K556,$C$1:C556,C556,$A$1:A556,A556)</f>
        <v>1</v>
      </c>
      <c r="N556" s="13">
        <f t="shared" si="46"/>
        <v>0.41146990740740735</v>
      </c>
      <c r="O556" s="13">
        <f t="shared" si="47"/>
        <v>0.41835648148148147</v>
      </c>
    </row>
    <row r="557" spans="1:15" x14ac:dyDescent="0.25">
      <c r="A557" s="191">
        <v>42412</v>
      </c>
      <c r="B557" s="190" t="s">
        <v>115</v>
      </c>
      <c r="C557" s="190">
        <v>92136</v>
      </c>
      <c r="D557" s="192">
        <v>0.3611111111111111</v>
      </c>
      <c r="E557" s="192">
        <v>0.625</v>
      </c>
      <c r="F557" s="193">
        <v>42412.416967592595</v>
      </c>
      <c r="G557" s="193">
        <v>42412.423831018517</v>
      </c>
      <c r="H557" s="190">
        <v>593</v>
      </c>
      <c r="I557" s="190">
        <v>10</v>
      </c>
      <c r="J557" s="190">
        <v>50</v>
      </c>
      <c r="K557" s="190">
        <v>3</v>
      </c>
      <c r="L557" s="13">
        <f t="shared" si="45"/>
        <v>6.8634259223472327E-3</v>
      </c>
      <c r="M557" s="174">
        <f>COUNTIFS($K$1:K557,K557,$C$1:C557,C557,$A$1:A557,A557)</f>
        <v>1</v>
      </c>
      <c r="N557" s="13">
        <f t="shared" si="46"/>
        <v>0.41696759259259258</v>
      </c>
      <c r="O557" s="13">
        <f t="shared" si="47"/>
        <v>0.42383101851851851</v>
      </c>
    </row>
    <row r="558" spans="1:15" x14ac:dyDescent="0.25">
      <c r="A558" s="191">
        <v>42412</v>
      </c>
      <c r="B558" s="190" t="s">
        <v>18</v>
      </c>
      <c r="C558" s="190">
        <v>92120</v>
      </c>
      <c r="D558" s="192">
        <v>0.36805555555555558</v>
      </c>
      <c r="E558" s="192">
        <v>0.63194444444444442</v>
      </c>
      <c r="F558" s="193">
        <v>42412.424027777779</v>
      </c>
      <c r="G558" s="193">
        <v>42412.431666666664</v>
      </c>
      <c r="H558" s="190">
        <v>660</v>
      </c>
      <c r="I558" s="190">
        <v>11</v>
      </c>
      <c r="J558" s="190">
        <v>50</v>
      </c>
      <c r="K558" s="190">
        <v>3</v>
      </c>
      <c r="L558" s="13">
        <f t="shared" si="45"/>
        <v>7.6388888846850023E-3</v>
      </c>
      <c r="M558" s="174">
        <f>COUNTIFS($K$1:K558,K558,$C$1:C558,C558,$A$1:A558,A558)</f>
        <v>1</v>
      </c>
      <c r="N558" s="13">
        <f t="shared" si="46"/>
        <v>0.42402777777777773</v>
      </c>
      <c r="O558" s="13">
        <f t="shared" si="47"/>
        <v>0.43166666666666664</v>
      </c>
    </row>
    <row r="559" spans="1:15" x14ac:dyDescent="0.25">
      <c r="A559" s="191">
        <v>42412</v>
      </c>
      <c r="B559" s="190" t="s">
        <v>19</v>
      </c>
      <c r="C559" s="190">
        <v>95173</v>
      </c>
      <c r="D559" s="192">
        <v>0.4861111111111111</v>
      </c>
      <c r="E559" s="192">
        <v>0.75</v>
      </c>
      <c r="F559" s="193">
        <v>42412.425162037034</v>
      </c>
      <c r="G559" s="193">
        <v>42412.432210648149</v>
      </c>
      <c r="H559" s="190">
        <v>609</v>
      </c>
      <c r="I559" s="190">
        <v>10</v>
      </c>
      <c r="J559" s="190">
        <v>50</v>
      </c>
      <c r="K559" s="190">
        <v>3</v>
      </c>
      <c r="L559" s="13">
        <f t="shared" si="45"/>
        <v>7.0486111144418828E-3</v>
      </c>
      <c r="M559" s="174">
        <f>COUNTIFS($K$1:K559,K559,$C$1:C559,C559,$A$1:A559,A559)</f>
        <v>1</v>
      </c>
      <c r="N559" s="13">
        <f t="shared" si="46"/>
        <v>0.42516203703703703</v>
      </c>
      <c r="O559" s="13">
        <f t="shared" si="47"/>
        <v>0.43221064814814819</v>
      </c>
    </row>
    <row r="560" spans="1:15" x14ac:dyDescent="0.25">
      <c r="A560" s="191">
        <v>42412</v>
      </c>
      <c r="B560" s="190" t="s">
        <v>98</v>
      </c>
      <c r="C560" s="190">
        <v>92137</v>
      </c>
      <c r="D560" s="192">
        <v>0.3611111111111111</v>
      </c>
      <c r="E560" s="192">
        <v>0.625</v>
      </c>
      <c r="F560" s="193">
        <v>42412.430775462963</v>
      </c>
      <c r="G560" s="193">
        <v>42412.437719907408</v>
      </c>
      <c r="H560" s="190">
        <v>600</v>
      </c>
      <c r="I560" s="190">
        <v>10</v>
      </c>
      <c r="J560" s="190">
        <v>50</v>
      </c>
      <c r="K560" s="190">
        <v>3</v>
      </c>
      <c r="L560" s="13">
        <f t="shared" si="45"/>
        <v>6.9444444452528842E-3</v>
      </c>
      <c r="M560" s="174">
        <f>COUNTIFS($K$1:K560,K560,$C$1:C560,C560,$A$1:A560,A560)</f>
        <v>1</v>
      </c>
      <c r="N560" s="13">
        <f t="shared" si="46"/>
        <v>0.43077546296296299</v>
      </c>
      <c r="O560" s="13">
        <f t="shared" si="47"/>
        <v>0.4377199074074074</v>
      </c>
    </row>
    <row r="561" spans="1:15" x14ac:dyDescent="0.25">
      <c r="A561" s="191">
        <v>42412</v>
      </c>
      <c r="B561" s="190" t="s">
        <v>117</v>
      </c>
      <c r="C561" s="190">
        <v>92214</v>
      </c>
      <c r="D561" s="192">
        <v>0.3611111111111111</v>
      </c>
      <c r="E561" s="192">
        <v>0.625</v>
      </c>
      <c r="F561" s="193">
        <v>42412.435231481482</v>
      </c>
      <c r="G561" s="193">
        <v>42412.442731481482</v>
      </c>
      <c r="H561" s="190">
        <v>648</v>
      </c>
      <c r="I561" s="190">
        <v>11</v>
      </c>
      <c r="J561" s="190">
        <v>50</v>
      </c>
      <c r="K561" s="190">
        <v>3</v>
      </c>
      <c r="L561" s="13">
        <f t="shared" si="45"/>
        <v>7.4999999997089617E-3</v>
      </c>
      <c r="M561" s="174">
        <f>COUNTIFS($K$1:K561,K561,$C$1:C561,C561,$A$1:A561,A561)</f>
        <v>1</v>
      </c>
      <c r="N561" s="13">
        <f t="shared" si="46"/>
        <v>0.4352314814814815</v>
      </c>
      <c r="O561" s="13">
        <f t="shared" si="47"/>
        <v>0.4427314814814815</v>
      </c>
    </row>
    <row r="562" spans="1:15" x14ac:dyDescent="0.25">
      <c r="A562" s="191">
        <v>42412</v>
      </c>
      <c r="B562" s="190" t="s">
        <v>24</v>
      </c>
      <c r="C562" s="190">
        <v>92092</v>
      </c>
      <c r="D562" s="192">
        <v>0.36805555555555558</v>
      </c>
      <c r="E562" s="192">
        <v>0.63194444444444442</v>
      </c>
      <c r="F562" s="193">
        <v>42412.444710648146</v>
      </c>
      <c r="G562" s="193">
        <v>42412.451539351852</v>
      </c>
      <c r="H562" s="190">
        <v>590</v>
      </c>
      <c r="I562" s="190">
        <v>10</v>
      </c>
      <c r="J562" s="190">
        <v>50</v>
      </c>
      <c r="K562" s="190">
        <v>3</v>
      </c>
      <c r="L562" s="13">
        <f t="shared" si="45"/>
        <v>6.8287037065601908E-3</v>
      </c>
      <c r="M562" s="174">
        <f>COUNTIFS($K$1:K562,K562,$C$1:C562,C562,$A$1:A562,A562)</f>
        <v>1</v>
      </c>
      <c r="N562" s="13">
        <f t="shared" si="46"/>
        <v>0.44471064814814815</v>
      </c>
      <c r="O562" s="13">
        <f t="shared" si="47"/>
        <v>0.45153935185185184</v>
      </c>
    </row>
    <row r="563" spans="1:15" x14ac:dyDescent="0.25">
      <c r="A563" s="191">
        <v>42412</v>
      </c>
      <c r="B563" s="190" t="s">
        <v>18</v>
      </c>
      <c r="C563" s="190">
        <v>92120</v>
      </c>
      <c r="D563" s="192">
        <v>0.36805555555555558</v>
      </c>
      <c r="E563" s="192">
        <v>0.63194444444444442</v>
      </c>
      <c r="F563" s="193">
        <v>42412.45521990741</v>
      </c>
      <c r="G563" s="193">
        <v>42412.458738425928</v>
      </c>
      <c r="H563" s="190">
        <v>304</v>
      </c>
      <c r="I563" s="190">
        <v>5</v>
      </c>
      <c r="J563" s="190">
        <v>50</v>
      </c>
      <c r="K563" s="190">
        <v>7</v>
      </c>
      <c r="L563" s="13">
        <f t="shared" si="45"/>
        <v>3.5185185188311152E-3</v>
      </c>
      <c r="M563" s="174">
        <f>COUNTIFS($K$1:K563,K563,$C$1:C563,C563,$A$1:A563,A563)</f>
        <v>1</v>
      </c>
      <c r="N563" s="13">
        <f t="shared" si="46"/>
        <v>0.45521990740740742</v>
      </c>
      <c r="O563" s="13">
        <f t="shared" si="47"/>
        <v>0.45873842592592595</v>
      </c>
    </row>
    <row r="564" spans="1:15" x14ac:dyDescent="0.25">
      <c r="A564" s="191">
        <v>42412</v>
      </c>
      <c r="B564" s="190" t="s">
        <v>18</v>
      </c>
      <c r="C564" s="190">
        <v>92120</v>
      </c>
      <c r="D564" s="192">
        <v>0.36805555555555558</v>
      </c>
      <c r="E564" s="192">
        <v>0.63194444444444442</v>
      </c>
      <c r="F564" s="193">
        <v>42412.458738425928</v>
      </c>
      <c r="G564" s="193">
        <v>42412.473067129627</v>
      </c>
      <c r="H564" s="190">
        <v>1238</v>
      </c>
      <c r="I564" s="190">
        <v>21</v>
      </c>
      <c r="J564" s="190">
        <v>50</v>
      </c>
      <c r="K564" s="190">
        <v>1</v>
      </c>
      <c r="L564" s="13">
        <f t="shared" si="45"/>
        <v>1.4328703698993195E-2</v>
      </c>
      <c r="M564" s="174">
        <f>COUNTIFS($K$1:K564,K564,$C$1:C564,C564,$A$1:A564,A564)</f>
        <v>1</v>
      </c>
      <c r="N564" s="13">
        <f t="shared" si="46"/>
        <v>0.45873842592592595</v>
      </c>
      <c r="O564" s="13">
        <f t="shared" si="47"/>
        <v>0.4730671296296296</v>
      </c>
    </row>
    <row r="565" spans="1:15" x14ac:dyDescent="0.25">
      <c r="A565" s="191">
        <v>42412</v>
      </c>
      <c r="B565" s="190" t="s">
        <v>115</v>
      </c>
      <c r="C565" s="190">
        <v>92136</v>
      </c>
      <c r="D565" s="192">
        <v>0.3611111111111111</v>
      </c>
      <c r="E565" s="192">
        <v>0.625</v>
      </c>
      <c r="F565" s="193">
        <v>42412.459421296298</v>
      </c>
      <c r="G565" s="193">
        <v>42412.472557870373</v>
      </c>
      <c r="H565" s="190">
        <v>1135</v>
      </c>
      <c r="I565" s="190">
        <v>19</v>
      </c>
      <c r="J565" s="190">
        <v>50</v>
      </c>
      <c r="K565" s="190">
        <v>1</v>
      </c>
      <c r="L565" s="13">
        <f t="shared" si="45"/>
        <v>1.3136574074451346E-2</v>
      </c>
      <c r="M565" s="174">
        <f>COUNTIFS($K$1:K565,K565,$C$1:C565,C565,$A$1:A565,A565)</f>
        <v>1</v>
      </c>
      <c r="N565" s="13">
        <f t="shared" si="46"/>
        <v>0.4594212962962963</v>
      </c>
      <c r="O565" s="13">
        <f t="shared" si="47"/>
        <v>0.47255787037037034</v>
      </c>
    </row>
    <row r="566" spans="1:15" x14ac:dyDescent="0.25">
      <c r="A566" s="191">
        <v>42412</v>
      </c>
      <c r="B566" s="190" t="s">
        <v>24</v>
      </c>
      <c r="C566" s="190">
        <v>92092</v>
      </c>
      <c r="D566" s="192">
        <v>0.36805555555555558</v>
      </c>
      <c r="E566" s="192">
        <v>0.63194444444444442</v>
      </c>
      <c r="F566" s="193">
        <v>42412.464004629626</v>
      </c>
      <c r="G566" s="193">
        <v>42412.466597222221</v>
      </c>
      <c r="H566" s="190">
        <v>224</v>
      </c>
      <c r="I566" s="190">
        <v>3</v>
      </c>
      <c r="J566" s="190">
        <v>50</v>
      </c>
      <c r="K566" s="190">
        <v>7</v>
      </c>
      <c r="L566" s="13">
        <f t="shared" si="45"/>
        <v>2.5925925947376527E-3</v>
      </c>
      <c r="M566" s="174">
        <f>COUNTIFS($K$1:K566,K566,$C$1:C566,C566,$A$1:A566,A566)</f>
        <v>1</v>
      </c>
      <c r="N566" s="13">
        <f t="shared" si="46"/>
        <v>0.46400462962962963</v>
      </c>
      <c r="O566" s="13">
        <f t="shared" si="47"/>
        <v>0.46659722222222227</v>
      </c>
    </row>
    <row r="567" spans="1:15" x14ac:dyDescent="0.25">
      <c r="A567" s="191">
        <v>42412</v>
      </c>
      <c r="B567" s="190" t="s">
        <v>23</v>
      </c>
      <c r="C567" s="190">
        <v>92044</v>
      </c>
      <c r="D567" s="192">
        <v>0.33333333333333331</v>
      </c>
      <c r="E567" s="192">
        <v>0.59722222222222221</v>
      </c>
      <c r="F567" s="193">
        <v>42412.472337962965</v>
      </c>
      <c r="G567" s="193">
        <v>42412.486331018517</v>
      </c>
      <c r="H567" s="190">
        <v>1209</v>
      </c>
      <c r="I567" s="190">
        <v>20</v>
      </c>
      <c r="J567" s="190">
        <v>50</v>
      </c>
      <c r="K567" s="190">
        <v>1</v>
      </c>
      <c r="L567" s="13">
        <f t="shared" si="45"/>
        <v>1.3993055552418809E-2</v>
      </c>
      <c r="M567" s="174">
        <f>COUNTIFS($K$1:K567,K567,$C$1:C567,C567,$A$1:A567,A567)</f>
        <v>1</v>
      </c>
      <c r="N567" s="13">
        <f t="shared" si="46"/>
        <v>0.47233796296296293</v>
      </c>
      <c r="O567" s="13">
        <f t="shared" si="47"/>
        <v>0.48633101851851851</v>
      </c>
    </row>
    <row r="568" spans="1:15" x14ac:dyDescent="0.25">
      <c r="A568" s="191">
        <v>42412</v>
      </c>
      <c r="B568" s="190" t="s">
        <v>21</v>
      </c>
      <c r="C568" s="190">
        <v>92125</v>
      </c>
      <c r="D568" s="192">
        <v>0.36805555555555558</v>
      </c>
      <c r="E568" s="192">
        <v>0.63194444444444442</v>
      </c>
      <c r="F568" s="193">
        <v>42412.48542824074</v>
      </c>
      <c r="G568" s="193">
        <v>42412.499537037038</v>
      </c>
      <c r="H568" s="190">
        <v>1219</v>
      </c>
      <c r="I568" s="190">
        <v>20</v>
      </c>
      <c r="J568" s="190">
        <v>50</v>
      </c>
      <c r="K568" s="190">
        <v>1</v>
      </c>
      <c r="L568" s="13">
        <f t="shared" si="45"/>
        <v>1.410879629838746E-2</v>
      </c>
      <c r="M568" s="174">
        <f>COUNTIFS($K$1:K568,K568,$C$1:C568,C568,$A$1:A568,A568)</f>
        <v>1</v>
      </c>
      <c r="N568" s="13">
        <f t="shared" si="46"/>
        <v>0.4854282407407407</v>
      </c>
      <c r="O568" s="13">
        <f t="shared" si="47"/>
        <v>0.49953703703703706</v>
      </c>
    </row>
    <row r="569" spans="1:15" x14ac:dyDescent="0.25">
      <c r="A569" s="191">
        <v>42412</v>
      </c>
      <c r="B569" s="190" t="s">
        <v>20</v>
      </c>
      <c r="C569" s="190">
        <v>92055</v>
      </c>
      <c r="D569" s="192">
        <v>0.36805555555555558</v>
      </c>
      <c r="E569" s="192">
        <v>0.63194444444444442</v>
      </c>
      <c r="F569" s="193">
        <v>42412.486192129632</v>
      </c>
      <c r="G569" s="193">
        <v>42412.500381944446</v>
      </c>
      <c r="H569" s="190">
        <v>1226</v>
      </c>
      <c r="I569" s="190">
        <v>20</v>
      </c>
      <c r="J569" s="190">
        <v>50</v>
      </c>
      <c r="K569" s="190">
        <v>1</v>
      </c>
      <c r="L569" s="13">
        <f t="shared" si="45"/>
        <v>1.4189814814017154E-2</v>
      </c>
      <c r="M569" s="174">
        <f>COUNTIFS($K$1:K569,K569,$C$1:C569,C569,$A$1:A569,A569)</f>
        <v>1</v>
      </c>
      <c r="N569" s="13">
        <f t="shared" si="46"/>
        <v>0.48619212962962965</v>
      </c>
      <c r="O569" s="13">
        <f t="shared" si="47"/>
        <v>0.5003819444444445</v>
      </c>
    </row>
    <row r="570" spans="1:15" x14ac:dyDescent="0.25">
      <c r="A570" s="191">
        <v>42412</v>
      </c>
      <c r="B570" s="190" t="s">
        <v>24</v>
      </c>
      <c r="C570" s="190">
        <v>92092</v>
      </c>
      <c r="D570" s="192">
        <v>0.36805555555555558</v>
      </c>
      <c r="E570" s="192">
        <v>0.63194444444444442</v>
      </c>
      <c r="F570" s="193">
        <v>42412.493136574078</v>
      </c>
      <c r="G570" s="193">
        <v>42412.507256944446</v>
      </c>
      <c r="H570" s="190">
        <v>1220</v>
      </c>
      <c r="I570" s="190">
        <v>20</v>
      </c>
      <c r="J570" s="190">
        <v>50</v>
      </c>
      <c r="K570" s="190">
        <v>1</v>
      </c>
      <c r="L570" s="13">
        <f t="shared" si="45"/>
        <v>1.4120370367891155E-2</v>
      </c>
      <c r="M570" s="174">
        <f>COUNTIFS($K$1:K570,K570,$C$1:C570,C570,$A$1:A570,A570)</f>
        <v>1</v>
      </c>
      <c r="N570" s="13">
        <f t="shared" si="46"/>
        <v>0.49313657407407407</v>
      </c>
      <c r="O570" s="13">
        <f t="shared" si="47"/>
        <v>0.50725694444444447</v>
      </c>
    </row>
    <row r="571" spans="1:15" x14ac:dyDescent="0.25">
      <c r="A571" s="191">
        <v>42412</v>
      </c>
      <c r="B571" s="190" t="s">
        <v>117</v>
      </c>
      <c r="C571" s="190">
        <v>92214</v>
      </c>
      <c r="D571" s="192">
        <v>0.3611111111111111</v>
      </c>
      <c r="E571" s="192">
        <v>0.625</v>
      </c>
      <c r="F571" s="193">
        <v>42412.500092592592</v>
      </c>
      <c r="G571" s="193">
        <v>42412.514317129629</v>
      </c>
      <c r="H571" s="190">
        <v>1229</v>
      </c>
      <c r="I571" s="190">
        <v>20</v>
      </c>
      <c r="J571" s="190">
        <v>50</v>
      </c>
      <c r="K571" s="190">
        <v>1</v>
      </c>
      <c r="L571" s="13">
        <f t="shared" si="45"/>
        <v>1.4224537037080154E-2</v>
      </c>
      <c r="M571" s="174">
        <f>COUNTIFS($K$1:K571,K571,$C$1:C571,C571,$A$1:A571,A571)</f>
        <v>1</v>
      </c>
      <c r="N571" s="13">
        <f t="shared" si="46"/>
        <v>0.50009259259259264</v>
      </c>
      <c r="O571" s="13">
        <f t="shared" si="47"/>
        <v>0.51431712962962961</v>
      </c>
    </row>
    <row r="572" spans="1:15" x14ac:dyDescent="0.25">
      <c r="A572" s="191">
        <v>42412</v>
      </c>
      <c r="B572" s="190" t="s">
        <v>98</v>
      </c>
      <c r="C572" s="190">
        <v>92137</v>
      </c>
      <c r="D572" s="192">
        <v>0.3611111111111111</v>
      </c>
      <c r="E572" s="192">
        <v>0.625</v>
      </c>
      <c r="F572" s="193">
        <v>42412.513935185183</v>
      </c>
      <c r="G572" s="193">
        <v>42412.527951388889</v>
      </c>
      <c r="H572" s="190">
        <v>1211</v>
      </c>
      <c r="I572" s="190">
        <v>20</v>
      </c>
      <c r="J572" s="190">
        <v>50</v>
      </c>
      <c r="K572" s="190">
        <v>1</v>
      </c>
      <c r="L572" s="13">
        <f t="shared" si="45"/>
        <v>1.4016203705978114E-2</v>
      </c>
      <c r="M572" s="174">
        <f>COUNTIFS($K$1:K572,K572,$C$1:C572,C572,$A$1:A572,A572)</f>
        <v>1</v>
      </c>
      <c r="N572" s="13">
        <f t="shared" si="46"/>
        <v>0.51393518518518522</v>
      </c>
      <c r="O572" s="13">
        <f t="shared" si="47"/>
        <v>0.52795138888888882</v>
      </c>
    </row>
    <row r="573" spans="1:15" x14ac:dyDescent="0.25">
      <c r="A573" s="191">
        <v>42412</v>
      </c>
      <c r="B573" s="190" t="s">
        <v>23</v>
      </c>
      <c r="C573" s="190">
        <v>92044</v>
      </c>
      <c r="D573" s="192">
        <v>0.33333333333333331</v>
      </c>
      <c r="E573" s="192">
        <v>0.59722222222222221</v>
      </c>
      <c r="F573" s="193">
        <v>42412.521261574075</v>
      </c>
      <c r="G573" s="193">
        <v>42412.52783564815</v>
      </c>
      <c r="H573" s="190">
        <v>568</v>
      </c>
      <c r="I573" s="190">
        <v>10</v>
      </c>
      <c r="J573" s="190">
        <v>50</v>
      </c>
      <c r="K573" s="190">
        <v>3</v>
      </c>
      <c r="L573" s="13">
        <f t="shared" si="45"/>
        <v>6.5740740756154992E-3</v>
      </c>
      <c r="M573" s="174">
        <f>COUNTIFS($K$1:K573,K573,$C$1:C573,C573,$A$1:A573,A573)</f>
        <v>2</v>
      </c>
      <c r="N573" s="13">
        <f t="shared" si="46"/>
        <v>0.52126157407407414</v>
      </c>
      <c r="O573" s="13">
        <f t="shared" si="47"/>
        <v>0.52783564814814821</v>
      </c>
    </row>
    <row r="574" spans="1:15" x14ac:dyDescent="0.25">
      <c r="A574" s="191">
        <v>42412</v>
      </c>
      <c r="B574" s="190" t="s">
        <v>20</v>
      </c>
      <c r="C574" s="190">
        <v>92055</v>
      </c>
      <c r="D574" s="192">
        <v>0.36805555555555558</v>
      </c>
      <c r="E574" s="192">
        <v>0.63194444444444442</v>
      </c>
      <c r="F574" s="193">
        <v>42412.529421296298</v>
      </c>
      <c r="G574" s="193">
        <v>42412.536261574074</v>
      </c>
      <c r="H574" s="190">
        <v>591</v>
      </c>
      <c r="I574" s="190">
        <v>10</v>
      </c>
      <c r="J574" s="190">
        <v>50</v>
      </c>
      <c r="K574" s="190">
        <v>3</v>
      </c>
      <c r="L574" s="13">
        <f t="shared" si="45"/>
        <v>6.8402777760638855E-3</v>
      </c>
      <c r="M574" s="174">
        <f>COUNTIFS($K$1:K574,K574,$C$1:C574,C574,$A$1:A574,A574)</f>
        <v>2</v>
      </c>
      <c r="N574" s="13">
        <f t="shared" si="46"/>
        <v>0.52942129629629631</v>
      </c>
      <c r="O574" s="13">
        <f t="shared" si="47"/>
        <v>0.53626157407407404</v>
      </c>
    </row>
    <row r="575" spans="1:15" x14ac:dyDescent="0.25">
      <c r="A575" s="191">
        <v>42412</v>
      </c>
      <c r="B575" s="190" t="s">
        <v>23</v>
      </c>
      <c r="C575" s="190">
        <v>92044</v>
      </c>
      <c r="D575" s="192">
        <v>0.33333333333333331</v>
      </c>
      <c r="E575" s="192">
        <v>0.59722222222222221</v>
      </c>
      <c r="F575" s="193">
        <v>42412.529444444444</v>
      </c>
      <c r="G575" s="193">
        <v>42412.530833333331</v>
      </c>
      <c r="H575" s="190">
        <v>120</v>
      </c>
      <c r="I575" s="190">
        <v>2</v>
      </c>
      <c r="J575" s="190">
        <v>50</v>
      </c>
      <c r="K575" s="190">
        <v>7</v>
      </c>
      <c r="L575" s="13">
        <f t="shared" si="45"/>
        <v>1.3888888861401938E-3</v>
      </c>
      <c r="M575" s="174">
        <f>COUNTIFS($K$1:K575,K575,$C$1:C575,C575,$A$1:A575,A575)</f>
        <v>1</v>
      </c>
      <c r="N575" s="13">
        <f t="shared" si="46"/>
        <v>0.5294444444444445</v>
      </c>
      <c r="O575" s="13">
        <f t="shared" si="47"/>
        <v>0.53083333333333338</v>
      </c>
    </row>
    <row r="576" spans="1:15" x14ac:dyDescent="0.25">
      <c r="A576" s="191">
        <v>42412</v>
      </c>
      <c r="B576" s="190" t="s">
        <v>19</v>
      </c>
      <c r="C576" s="190">
        <v>95173</v>
      </c>
      <c r="D576" s="192">
        <v>0.4861111111111111</v>
      </c>
      <c r="E576" s="192">
        <v>0.75</v>
      </c>
      <c r="F576" s="193">
        <v>42412.535150462965</v>
      </c>
      <c r="G576" s="193">
        <v>42412.549930555557</v>
      </c>
      <c r="H576" s="190">
        <v>1277</v>
      </c>
      <c r="I576" s="190">
        <v>21</v>
      </c>
      <c r="J576" s="190">
        <v>50</v>
      </c>
      <c r="K576" s="190">
        <v>1</v>
      </c>
      <c r="L576" s="13">
        <f t="shared" si="45"/>
        <v>1.4780092591536231E-2</v>
      </c>
      <c r="M576" s="174">
        <f>COUNTIFS($K$1:K576,K576,$C$1:C576,C576,$A$1:A576,A576)</f>
        <v>1</v>
      </c>
      <c r="N576" s="13">
        <f t="shared" si="46"/>
        <v>0.53515046296296298</v>
      </c>
      <c r="O576" s="13">
        <f t="shared" si="47"/>
        <v>0.54993055555555559</v>
      </c>
    </row>
    <row r="577" spans="1:15" x14ac:dyDescent="0.25">
      <c r="A577" s="191">
        <v>42412</v>
      </c>
      <c r="B577" s="190" t="s">
        <v>115</v>
      </c>
      <c r="C577" s="190">
        <v>92136</v>
      </c>
      <c r="D577" s="192">
        <v>0.3611111111111111</v>
      </c>
      <c r="E577" s="192">
        <v>0.625</v>
      </c>
      <c r="F577" s="193">
        <v>42412.541770833333</v>
      </c>
      <c r="G577" s="193">
        <v>42412.548796296294</v>
      </c>
      <c r="H577" s="190">
        <v>607</v>
      </c>
      <c r="I577" s="190">
        <v>10</v>
      </c>
      <c r="J577" s="190">
        <v>50</v>
      </c>
      <c r="K577" s="190">
        <v>3</v>
      </c>
      <c r="L577" s="13">
        <f t="shared" si="45"/>
        <v>7.025462960882578E-3</v>
      </c>
      <c r="M577" s="174">
        <f>COUNTIFS($K$1:K577,K577,$C$1:C577,C577,$A$1:A577,A577)</f>
        <v>2</v>
      </c>
      <c r="N577" s="13">
        <f t="shared" si="46"/>
        <v>0.54177083333333331</v>
      </c>
      <c r="O577" s="13">
        <f t="shared" si="47"/>
        <v>0.54879629629629634</v>
      </c>
    </row>
    <row r="578" spans="1:15" x14ac:dyDescent="0.25">
      <c r="A578" s="191">
        <v>42412</v>
      </c>
      <c r="B578" s="190" t="s">
        <v>24</v>
      </c>
      <c r="C578" s="190">
        <v>92092</v>
      </c>
      <c r="D578" s="192">
        <v>0.36805555555555558</v>
      </c>
      <c r="E578" s="192">
        <v>0.63194444444444442</v>
      </c>
      <c r="F578" s="193">
        <v>42412.548680555556</v>
      </c>
      <c r="G578" s="193">
        <v>42412.555844907409</v>
      </c>
      <c r="H578" s="190">
        <v>619</v>
      </c>
      <c r="I578" s="190">
        <v>10</v>
      </c>
      <c r="J578" s="190">
        <v>50</v>
      </c>
      <c r="K578" s="190">
        <v>3</v>
      </c>
      <c r="L578" s="13">
        <f t="shared" si="45"/>
        <v>7.1643518531345762E-3</v>
      </c>
      <c r="M578" s="174">
        <f>COUNTIFS($K$1:K578,K578,$C$1:C578,C578,$A$1:A578,A578)</f>
        <v>2</v>
      </c>
      <c r="N578" s="13">
        <f t="shared" si="46"/>
        <v>0.5486805555555555</v>
      </c>
      <c r="O578" s="13">
        <f t="shared" si="47"/>
        <v>0.55584490740740744</v>
      </c>
    </row>
    <row r="579" spans="1:15" x14ac:dyDescent="0.25">
      <c r="A579" s="191">
        <v>42412</v>
      </c>
      <c r="B579" s="190" t="s">
        <v>21</v>
      </c>
      <c r="C579" s="190">
        <v>92125</v>
      </c>
      <c r="D579" s="192">
        <v>0.36805555555555558</v>
      </c>
      <c r="E579" s="192">
        <v>0.63194444444444442</v>
      </c>
      <c r="F579" s="193">
        <v>42412.548692129632</v>
      </c>
      <c r="G579" s="193">
        <v>42412.556006944447</v>
      </c>
      <c r="H579" s="190">
        <v>632</v>
      </c>
      <c r="I579" s="190">
        <v>10</v>
      </c>
      <c r="J579" s="190">
        <v>50</v>
      </c>
      <c r="K579" s="190">
        <v>3</v>
      </c>
      <c r="L579" s="13">
        <f t="shared" si="45"/>
        <v>7.3148148148902692E-3</v>
      </c>
      <c r="M579" s="174">
        <f>COUNTIFS($K$1:K579,K579,$C$1:C579,C579,$A$1:A579,A579)</f>
        <v>2</v>
      </c>
      <c r="N579" s="13">
        <f t="shared" si="46"/>
        <v>0.54869212962962965</v>
      </c>
      <c r="O579" s="13">
        <f t="shared" si="47"/>
        <v>0.55600694444444443</v>
      </c>
    </row>
    <row r="580" spans="1:15" x14ac:dyDescent="0.25">
      <c r="A580" s="191">
        <v>42412</v>
      </c>
      <c r="B580" s="190" t="s">
        <v>18</v>
      </c>
      <c r="C580" s="190">
        <v>92120</v>
      </c>
      <c r="D580" s="192">
        <v>0.36805555555555558</v>
      </c>
      <c r="E580" s="192">
        <v>0.63194444444444442</v>
      </c>
      <c r="F580" s="193">
        <v>42412.556851851848</v>
      </c>
      <c r="G580" s="193">
        <v>42412.564618055556</v>
      </c>
      <c r="H580" s="190">
        <v>671</v>
      </c>
      <c r="I580" s="190">
        <v>12</v>
      </c>
      <c r="J580" s="190">
        <v>50</v>
      </c>
      <c r="K580" s="190">
        <v>3</v>
      </c>
      <c r="L580" s="13">
        <f t="shared" si="45"/>
        <v>7.7662037074333057E-3</v>
      </c>
      <c r="M580" s="174">
        <f>COUNTIFS($K$1:K580,K580,$C$1:C580,C580,$A$1:A580,A580)</f>
        <v>2</v>
      </c>
      <c r="N580" s="13">
        <f t="shared" si="46"/>
        <v>0.55685185185185182</v>
      </c>
      <c r="O580" s="13">
        <f t="shared" si="47"/>
        <v>0.56461805555555555</v>
      </c>
    </row>
    <row r="581" spans="1:15" x14ac:dyDescent="0.25">
      <c r="A581" s="191">
        <v>42412</v>
      </c>
      <c r="B581" s="190" t="s">
        <v>117</v>
      </c>
      <c r="C581" s="190">
        <v>92214</v>
      </c>
      <c r="D581" s="192">
        <v>0.3611111111111111</v>
      </c>
      <c r="E581" s="192">
        <v>0.625</v>
      </c>
      <c r="F581" s="193">
        <v>42412.566469907404</v>
      </c>
      <c r="G581" s="193">
        <v>42412.574236111112</v>
      </c>
      <c r="H581" s="190">
        <v>671</v>
      </c>
      <c r="I581" s="190">
        <v>11</v>
      </c>
      <c r="J581" s="190">
        <v>50</v>
      </c>
      <c r="K581" s="190">
        <v>3</v>
      </c>
      <c r="L581" s="13">
        <f t="shared" si="45"/>
        <v>7.7662037074333057E-3</v>
      </c>
      <c r="M581" s="174">
        <f>COUNTIFS($K$1:K581,K581,$C$1:C581,C581,$A$1:A581,A581)</f>
        <v>2</v>
      </c>
      <c r="N581" s="13">
        <f t="shared" si="46"/>
        <v>0.56646990740740744</v>
      </c>
      <c r="O581" s="13">
        <f t="shared" si="47"/>
        <v>0.57423611111111106</v>
      </c>
    </row>
    <row r="582" spans="1:15" x14ac:dyDescent="0.25">
      <c r="A582" s="191">
        <v>42412</v>
      </c>
      <c r="B582" s="190" t="s">
        <v>98</v>
      </c>
      <c r="C582" s="190">
        <v>92137</v>
      </c>
      <c r="D582" s="192">
        <v>0.3611111111111111</v>
      </c>
      <c r="E582" s="192">
        <v>0.625</v>
      </c>
      <c r="F582" s="193">
        <v>42412.576412037037</v>
      </c>
      <c r="G582" s="193">
        <v>42412.583518518521</v>
      </c>
      <c r="H582" s="190">
        <v>614</v>
      </c>
      <c r="I582" s="190">
        <v>10</v>
      </c>
      <c r="J582" s="190">
        <v>50</v>
      </c>
      <c r="K582" s="190">
        <v>3</v>
      </c>
      <c r="L582" s="13">
        <f t="shared" si="45"/>
        <v>7.1064814837882295E-3</v>
      </c>
      <c r="M582" s="174">
        <f>COUNTIFS($K$1:K582,K582,$C$1:C582,C582,$A$1:A582,A582)</f>
        <v>2</v>
      </c>
      <c r="N582" s="13">
        <f t="shared" si="46"/>
        <v>0.57641203703703703</v>
      </c>
      <c r="O582" s="13">
        <f t="shared" si="47"/>
        <v>0.58351851851851855</v>
      </c>
    </row>
    <row r="583" spans="1:15" x14ac:dyDescent="0.25">
      <c r="A583" s="191">
        <v>42412</v>
      </c>
      <c r="B583" s="190" t="s">
        <v>19</v>
      </c>
      <c r="C583" s="190">
        <v>95173</v>
      </c>
      <c r="D583" s="192">
        <v>0.4861111111111111</v>
      </c>
      <c r="E583" s="192">
        <v>0.75</v>
      </c>
      <c r="F583" s="193">
        <v>42412.583425925928</v>
      </c>
      <c r="G583" s="193">
        <v>42412.591006944444</v>
      </c>
      <c r="H583" s="190">
        <v>655</v>
      </c>
      <c r="I583" s="190">
        <v>11</v>
      </c>
      <c r="J583" s="190">
        <v>50</v>
      </c>
      <c r="K583" s="190">
        <v>3</v>
      </c>
      <c r="L583" s="13">
        <f t="shared" si="45"/>
        <v>7.5810185153386556E-3</v>
      </c>
      <c r="M583" s="174">
        <f>COUNTIFS($K$1:K583,K583,$C$1:C583,C583,$A$1:A583,A583)</f>
        <v>2</v>
      </c>
      <c r="N583" s="13">
        <f t="shared" si="46"/>
        <v>0.5834259259259259</v>
      </c>
      <c r="O583" s="13">
        <f t="shared" si="47"/>
        <v>0.59100694444444446</v>
      </c>
    </row>
    <row r="584" spans="1:15" x14ac:dyDescent="0.25">
      <c r="A584" s="191">
        <v>42412</v>
      </c>
      <c r="B584" s="190" t="s">
        <v>115</v>
      </c>
      <c r="C584" s="190">
        <v>92136</v>
      </c>
      <c r="D584" s="192">
        <v>0.3611111111111111</v>
      </c>
      <c r="E584" s="192">
        <v>0.625</v>
      </c>
      <c r="F584" s="193">
        <v>42412.602662037039</v>
      </c>
      <c r="G584" s="193">
        <v>42412.606041666666</v>
      </c>
      <c r="H584" s="190">
        <v>292</v>
      </c>
      <c r="I584" s="190">
        <v>5</v>
      </c>
      <c r="J584" s="190">
        <v>50</v>
      </c>
      <c r="K584" s="190">
        <v>7</v>
      </c>
      <c r="L584" s="13">
        <f t="shared" si="45"/>
        <v>3.379629626579117E-3</v>
      </c>
      <c r="M584" s="174">
        <f>COUNTIFS($K$1:K584,K584,$C$1:C584,C584,$A$1:A584,A584)</f>
        <v>1</v>
      </c>
      <c r="N584" s="13">
        <f t="shared" si="46"/>
        <v>0.60266203703703702</v>
      </c>
      <c r="O584" s="13">
        <f t="shared" si="47"/>
        <v>0.6060416666666667</v>
      </c>
    </row>
    <row r="585" spans="1:15" x14ac:dyDescent="0.25">
      <c r="A585" s="191">
        <v>42412</v>
      </c>
      <c r="B585" s="190" t="s">
        <v>105</v>
      </c>
      <c r="C585" s="190">
        <v>95049</v>
      </c>
      <c r="D585" s="192">
        <v>0.625</v>
      </c>
      <c r="E585" s="192">
        <v>0.88888888888888884</v>
      </c>
      <c r="F585" s="193">
        <v>42412.632106481484</v>
      </c>
      <c r="G585" s="193">
        <v>42412.639062499999</v>
      </c>
      <c r="H585" s="190">
        <v>601</v>
      </c>
      <c r="I585" s="190">
        <v>10</v>
      </c>
      <c r="J585" s="190">
        <v>50</v>
      </c>
      <c r="K585" s="190">
        <v>3</v>
      </c>
      <c r="L585" s="13">
        <f t="shared" si="45"/>
        <v>6.956018514756579E-3</v>
      </c>
      <c r="M585" s="174">
        <f>COUNTIFS($K$1:K585,K585,$C$1:C585,C585,$A$1:A585,A585)</f>
        <v>1</v>
      </c>
      <c r="N585" s="13">
        <f t="shared" si="46"/>
        <v>0.63210648148148152</v>
      </c>
      <c r="O585" s="13">
        <f t="shared" si="47"/>
        <v>0.63906249999999998</v>
      </c>
    </row>
    <row r="586" spans="1:15" x14ac:dyDescent="0.25">
      <c r="A586" s="191">
        <v>42412</v>
      </c>
      <c r="B586" s="190" t="s">
        <v>25</v>
      </c>
      <c r="C586" s="190">
        <v>95005</v>
      </c>
      <c r="D586" s="192">
        <v>0.58333333333333337</v>
      </c>
      <c r="E586" s="192">
        <v>0.84722222222222221</v>
      </c>
      <c r="F586" s="193">
        <v>42412.641469907408</v>
      </c>
      <c r="G586" s="193">
        <v>42412.646666666667</v>
      </c>
      <c r="H586" s="190">
        <v>449</v>
      </c>
      <c r="I586" s="190">
        <v>8</v>
      </c>
      <c r="J586" s="190">
        <v>50</v>
      </c>
      <c r="K586" s="190">
        <v>3</v>
      </c>
      <c r="L586" s="13">
        <f t="shared" si="45"/>
        <v>5.1967592589790002E-3</v>
      </c>
      <c r="M586" s="174">
        <f>COUNTIFS($K$1:K586,K586,$C$1:C586,C586,$A$1:A586,A586)</f>
        <v>1</v>
      </c>
      <c r="N586" s="13">
        <f t="shared" si="46"/>
        <v>0.64146990740740739</v>
      </c>
      <c r="O586" s="13">
        <f t="shared" si="47"/>
        <v>0.64666666666666661</v>
      </c>
    </row>
    <row r="587" spans="1:15" x14ac:dyDescent="0.25">
      <c r="A587" s="191">
        <v>42412</v>
      </c>
      <c r="B587" s="190" t="s">
        <v>29</v>
      </c>
      <c r="C587" s="190">
        <v>92031</v>
      </c>
      <c r="D587" s="192">
        <v>0.58333333333333337</v>
      </c>
      <c r="E587" s="192">
        <v>0.84722222222222221</v>
      </c>
      <c r="F587" s="193">
        <v>42412.64607638889</v>
      </c>
      <c r="G587" s="193">
        <v>42412.65289351852</v>
      </c>
      <c r="H587" s="190">
        <v>589</v>
      </c>
      <c r="I587" s="190">
        <v>10</v>
      </c>
      <c r="J587" s="190">
        <v>50</v>
      </c>
      <c r="K587" s="190">
        <v>3</v>
      </c>
      <c r="L587" s="13">
        <f t="shared" si="45"/>
        <v>6.8171296297805384E-3</v>
      </c>
      <c r="M587" s="174">
        <f>COUNTIFS($K$1:K587,K587,$C$1:C587,C587,$A$1:A587,A587)</f>
        <v>1</v>
      </c>
      <c r="N587" s="13">
        <f t="shared" si="46"/>
        <v>0.64607638888888885</v>
      </c>
      <c r="O587" s="13">
        <f t="shared" si="47"/>
        <v>0.65289351851851851</v>
      </c>
    </row>
    <row r="588" spans="1:15" x14ac:dyDescent="0.25">
      <c r="A588" s="191">
        <v>42412</v>
      </c>
      <c r="B588" s="190" t="s">
        <v>27</v>
      </c>
      <c r="C588" s="190">
        <v>93346</v>
      </c>
      <c r="D588" s="192">
        <v>0.625</v>
      </c>
      <c r="E588" s="192">
        <v>0.88888888888888884</v>
      </c>
      <c r="F588" s="193">
        <v>42412.666909722226</v>
      </c>
      <c r="G588" s="193">
        <v>42412.674224537041</v>
      </c>
      <c r="H588" s="190">
        <v>632</v>
      </c>
      <c r="I588" s="190">
        <v>10</v>
      </c>
      <c r="J588" s="190">
        <v>50</v>
      </c>
      <c r="K588" s="190">
        <v>3</v>
      </c>
      <c r="L588" s="13">
        <f t="shared" si="45"/>
        <v>7.3148148148902692E-3</v>
      </c>
      <c r="M588" s="174">
        <f>COUNTIFS($K$1:K588,K588,$C$1:C588,C588,$A$1:A588,A588)</f>
        <v>1</v>
      </c>
      <c r="N588" s="13">
        <f t="shared" si="46"/>
        <v>0.66690972222222211</v>
      </c>
      <c r="O588" s="13">
        <f t="shared" si="47"/>
        <v>0.67422453703703711</v>
      </c>
    </row>
    <row r="589" spans="1:15" x14ac:dyDescent="0.25">
      <c r="A589" s="191">
        <v>42412</v>
      </c>
      <c r="B589" s="190" t="s">
        <v>107</v>
      </c>
      <c r="C589" s="190">
        <v>92200</v>
      </c>
      <c r="D589" s="192">
        <v>0.625</v>
      </c>
      <c r="E589" s="192">
        <v>0.88888888888888884</v>
      </c>
      <c r="F589" s="193">
        <v>42412.675995370373</v>
      </c>
      <c r="G589" s="193">
        <v>42412.682685185187</v>
      </c>
      <c r="H589" s="190">
        <v>578</v>
      </c>
      <c r="I589" s="190">
        <v>10</v>
      </c>
      <c r="J589" s="190">
        <v>50</v>
      </c>
      <c r="K589" s="190">
        <v>3</v>
      </c>
      <c r="L589" s="13">
        <f t="shared" si="45"/>
        <v>6.6898148143081926E-3</v>
      </c>
      <c r="M589" s="174">
        <f>COUNTIFS($K$1:K589,K589,$C$1:C589,C589,$A$1:A589,A589)</f>
        <v>1</v>
      </c>
      <c r="N589" s="13">
        <f t="shared" si="46"/>
        <v>0.67599537037037039</v>
      </c>
      <c r="O589" s="13">
        <f t="shared" si="47"/>
        <v>0.68268518518518517</v>
      </c>
    </row>
    <row r="590" spans="1:15" x14ac:dyDescent="0.25">
      <c r="A590" s="191">
        <v>42412</v>
      </c>
      <c r="B590" s="190" t="s">
        <v>30</v>
      </c>
      <c r="C590" s="190">
        <v>92030</v>
      </c>
      <c r="D590" s="192">
        <v>0.625</v>
      </c>
      <c r="E590" s="192">
        <v>0.88888888888888884</v>
      </c>
      <c r="F590" s="193">
        <v>42412.687013888892</v>
      </c>
      <c r="G590" s="193">
        <v>42412.693692129629</v>
      </c>
      <c r="H590" s="190">
        <v>577</v>
      </c>
      <c r="I590" s="190">
        <v>9</v>
      </c>
      <c r="J590" s="190">
        <v>50</v>
      </c>
      <c r="K590" s="190">
        <v>3</v>
      </c>
      <c r="L590" s="13">
        <f t="shared" si="45"/>
        <v>6.6782407375285402E-3</v>
      </c>
      <c r="M590" s="174">
        <f>COUNTIFS($K$1:K590,K590,$C$1:C590,C590,$A$1:A590,A590)</f>
        <v>1</v>
      </c>
      <c r="N590" s="13">
        <f t="shared" si="46"/>
        <v>0.68701388888888892</v>
      </c>
      <c r="O590" s="13">
        <f t="shared" si="47"/>
        <v>0.69369212962962967</v>
      </c>
    </row>
    <row r="591" spans="1:15" x14ac:dyDescent="0.25">
      <c r="A591" s="191">
        <v>42412</v>
      </c>
      <c r="B591" s="190" t="s">
        <v>28</v>
      </c>
      <c r="C591" s="190">
        <v>93528</v>
      </c>
      <c r="D591" s="192">
        <v>0.61805555555555558</v>
      </c>
      <c r="E591" s="192">
        <v>0.88194444444444453</v>
      </c>
      <c r="F591" s="193">
        <v>42412.687511574077</v>
      </c>
      <c r="G591" s="193">
        <v>42412.695104166669</v>
      </c>
      <c r="H591" s="190">
        <v>656</v>
      </c>
      <c r="I591" s="190">
        <v>10</v>
      </c>
      <c r="J591" s="190">
        <v>50</v>
      </c>
      <c r="K591" s="190">
        <v>3</v>
      </c>
      <c r="L591" s="13">
        <f t="shared" si="45"/>
        <v>7.5925925921183079E-3</v>
      </c>
      <c r="M591" s="174">
        <f>COUNTIFS($K$1:K591,K591,$C$1:C591,C591,$A$1:A591,A591)</f>
        <v>1</v>
      </c>
      <c r="N591" s="13">
        <f t="shared" si="46"/>
        <v>0.68751157407407415</v>
      </c>
      <c r="O591" s="13">
        <f t="shared" si="47"/>
        <v>0.69510416666666675</v>
      </c>
    </row>
    <row r="592" spans="1:15" x14ac:dyDescent="0.25">
      <c r="A592" s="191">
        <v>42412</v>
      </c>
      <c r="B592" s="190" t="s">
        <v>103</v>
      </c>
      <c r="C592" s="190">
        <v>95061</v>
      </c>
      <c r="D592" s="192">
        <v>0.625</v>
      </c>
      <c r="E592" s="192">
        <v>0.88888888888888884</v>
      </c>
      <c r="F592" s="193">
        <v>42412.698506944442</v>
      </c>
      <c r="G592" s="193">
        <v>42412.705358796295</v>
      </c>
      <c r="H592" s="190">
        <v>592</v>
      </c>
      <c r="I592" s="190">
        <v>10</v>
      </c>
      <c r="J592" s="190">
        <v>50</v>
      </c>
      <c r="K592" s="190">
        <v>3</v>
      </c>
      <c r="L592" s="13">
        <f t="shared" si="45"/>
        <v>6.8518518528435379E-3</v>
      </c>
      <c r="M592" s="174">
        <f>COUNTIFS($K$1:K592,K592,$C$1:C592,C592,$A$1:A592,A592)</f>
        <v>1</v>
      </c>
      <c r="N592" s="13">
        <f t="shared" si="46"/>
        <v>0.6985069444444445</v>
      </c>
      <c r="O592" s="13">
        <f t="shared" si="47"/>
        <v>0.70535879629629628</v>
      </c>
    </row>
    <row r="593" spans="1:15" x14ac:dyDescent="0.25">
      <c r="A593" s="191">
        <v>42412</v>
      </c>
      <c r="B593" s="190" t="s">
        <v>106</v>
      </c>
      <c r="C593" s="190">
        <v>92217</v>
      </c>
      <c r="D593" s="192">
        <v>0.625</v>
      </c>
      <c r="E593" s="192">
        <v>0.88888888888888884</v>
      </c>
      <c r="F593" s="193">
        <v>42412.701608796298</v>
      </c>
      <c r="G593" s="193">
        <v>42412.709097222221</v>
      </c>
      <c r="H593" s="190">
        <v>647</v>
      </c>
      <c r="I593" s="190">
        <v>11</v>
      </c>
      <c r="J593" s="190">
        <v>50</v>
      </c>
      <c r="K593" s="190">
        <v>3</v>
      </c>
      <c r="L593" s="13">
        <f t="shared" si="45"/>
        <v>7.4884259229293093E-3</v>
      </c>
      <c r="M593" s="174">
        <f>COUNTIFS($K$1:K593,K593,$C$1:C593,C593,$A$1:A593,A593)</f>
        <v>1</v>
      </c>
      <c r="N593" s="13">
        <f t="shared" si="46"/>
        <v>0.70160879629629624</v>
      </c>
      <c r="O593" s="13">
        <f t="shared" si="47"/>
        <v>0.70909722222222227</v>
      </c>
    </row>
    <row r="594" spans="1:15" x14ac:dyDescent="0.25">
      <c r="A594" s="191">
        <v>42412</v>
      </c>
      <c r="B594" s="190" t="s">
        <v>25</v>
      </c>
      <c r="C594" s="190">
        <v>95005</v>
      </c>
      <c r="D594" s="192">
        <v>0.58333333333333337</v>
      </c>
      <c r="E594" s="192">
        <v>0.84722222222222221</v>
      </c>
      <c r="F594" s="193">
        <v>42412.709537037037</v>
      </c>
      <c r="G594" s="193">
        <v>42412.724907407406</v>
      </c>
      <c r="H594" s="190">
        <v>1328</v>
      </c>
      <c r="I594" s="190">
        <v>22</v>
      </c>
      <c r="J594" s="190">
        <v>50</v>
      </c>
      <c r="K594" s="190">
        <v>1</v>
      </c>
      <c r="L594" s="13">
        <f t="shared" si="45"/>
        <v>1.5370370369055308E-2</v>
      </c>
      <c r="M594" s="174">
        <f>COUNTIFS($K$1:K594,K594,$C$1:C594,C594,$A$1:A594,A594)</f>
        <v>1</v>
      </c>
      <c r="N594" s="13">
        <f t="shared" si="46"/>
        <v>0.70953703703703708</v>
      </c>
      <c r="O594" s="13">
        <f t="shared" si="47"/>
        <v>0.72490740740740733</v>
      </c>
    </row>
    <row r="595" spans="1:15" x14ac:dyDescent="0.25">
      <c r="A595" s="191">
        <v>42412</v>
      </c>
      <c r="B595" s="190" t="s">
        <v>105</v>
      </c>
      <c r="C595" s="190">
        <v>95049</v>
      </c>
      <c r="D595" s="192">
        <v>0.625</v>
      </c>
      <c r="E595" s="192">
        <v>0.88888888888888884</v>
      </c>
      <c r="F595" s="193">
        <v>42412.722349537034</v>
      </c>
      <c r="G595" s="193">
        <v>42412.735868055555</v>
      </c>
      <c r="H595" s="190">
        <v>1168</v>
      </c>
      <c r="I595" s="190">
        <v>19</v>
      </c>
      <c r="J595" s="190">
        <v>50</v>
      </c>
      <c r="K595" s="190">
        <v>1</v>
      </c>
      <c r="L595" s="13">
        <f t="shared" si="45"/>
        <v>1.3518518520868383E-2</v>
      </c>
      <c r="M595" s="174">
        <f>COUNTIFS($K$1:K595,K595,$C$1:C595,C595,$A$1:A595,A595)</f>
        <v>1</v>
      </c>
      <c r="N595" s="13">
        <f t="shared" si="46"/>
        <v>0.72234953703703697</v>
      </c>
      <c r="O595" s="13">
        <f t="shared" si="47"/>
        <v>0.73586805555555557</v>
      </c>
    </row>
    <row r="596" spans="1:15" x14ac:dyDescent="0.25">
      <c r="A596" s="191">
        <v>42412</v>
      </c>
      <c r="B596" s="190" t="s">
        <v>29</v>
      </c>
      <c r="C596" s="190">
        <v>92031</v>
      </c>
      <c r="D596" s="192">
        <v>0.58333333333333337</v>
      </c>
      <c r="E596" s="192">
        <v>0.84722222222222221</v>
      </c>
      <c r="F596" s="193">
        <v>42412.737511574072</v>
      </c>
      <c r="G596" s="193">
        <v>42412.750219907408</v>
      </c>
      <c r="H596" s="190">
        <v>1098</v>
      </c>
      <c r="I596" s="190">
        <v>18</v>
      </c>
      <c r="J596" s="190">
        <v>50</v>
      </c>
      <c r="K596" s="190">
        <v>1</v>
      </c>
      <c r="L596" s="13">
        <f t="shared" si="45"/>
        <v>1.2708333335467614E-2</v>
      </c>
      <c r="M596" s="174">
        <f>COUNTIFS($K$1:K596,K596,$C$1:C596,C596,$A$1:A596,A596)</f>
        <v>1</v>
      </c>
      <c r="N596" s="13">
        <f t="shared" si="46"/>
        <v>0.73751157407407408</v>
      </c>
      <c r="O596" s="13">
        <f t="shared" si="47"/>
        <v>0.7502199074074074</v>
      </c>
    </row>
    <row r="597" spans="1:15" x14ac:dyDescent="0.25">
      <c r="A597" s="191">
        <v>42412</v>
      </c>
      <c r="B597" s="190" t="s">
        <v>27</v>
      </c>
      <c r="C597" s="190">
        <v>93346</v>
      </c>
      <c r="D597" s="192">
        <v>0.625</v>
      </c>
      <c r="E597" s="192">
        <v>0.88888888888888884</v>
      </c>
      <c r="F597" s="193">
        <v>42412.7502662037</v>
      </c>
      <c r="G597" s="193">
        <v>42412.764537037037</v>
      </c>
      <c r="H597" s="190">
        <v>1233</v>
      </c>
      <c r="I597" s="190">
        <v>20</v>
      </c>
      <c r="J597" s="190">
        <v>50</v>
      </c>
      <c r="K597" s="190">
        <v>1</v>
      </c>
      <c r="L597" s="13">
        <f t="shared" si="45"/>
        <v>1.4270833336922806E-2</v>
      </c>
      <c r="M597" s="174">
        <f>COUNTIFS($K$1:K597,K597,$C$1:C597,C597,$A$1:A597,A597)</f>
        <v>1</v>
      </c>
      <c r="N597" s="13">
        <f t="shared" si="46"/>
        <v>0.75026620370370367</v>
      </c>
      <c r="O597" s="13">
        <f t="shared" si="47"/>
        <v>0.76453703703703713</v>
      </c>
    </row>
    <row r="598" spans="1:15" x14ac:dyDescent="0.25">
      <c r="A598" s="191">
        <v>42412</v>
      </c>
      <c r="B598" s="190" t="s">
        <v>107</v>
      </c>
      <c r="C598" s="190">
        <v>92200</v>
      </c>
      <c r="D598" s="192">
        <v>0.625</v>
      </c>
      <c r="E598" s="192">
        <v>0.88888888888888884</v>
      </c>
      <c r="F598" s="193">
        <v>42412.764004629629</v>
      </c>
      <c r="G598" s="193">
        <v>42412.778113425928</v>
      </c>
      <c r="H598" s="190">
        <v>1219</v>
      </c>
      <c r="I598" s="190">
        <v>20</v>
      </c>
      <c r="J598" s="190">
        <v>50</v>
      </c>
      <c r="K598" s="190">
        <v>1</v>
      </c>
      <c r="L598" s="13">
        <f t="shared" si="45"/>
        <v>1.410879629838746E-2</v>
      </c>
      <c r="M598" s="174">
        <f>COUNTIFS($K$1:K598,K598,$C$1:C598,C598,$A$1:A598,A598)</f>
        <v>1</v>
      </c>
      <c r="N598" s="13">
        <f t="shared" si="46"/>
        <v>0.76400462962962967</v>
      </c>
      <c r="O598" s="13">
        <f t="shared" si="47"/>
        <v>0.77811342592592592</v>
      </c>
    </row>
    <row r="599" spans="1:15" x14ac:dyDescent="0.25">
      <c r="A599" s="191">
        <v>42412</v>
      </c>
      <c r="B599" s="190" t="s">
        <v>28</v>
      </c>
      <c r="C599" s="190">
        <v>93528</v>
      </c>
      <c r="D599" s="192">
        <v>0.61805555555555558</v>
      </c>
      <c r="E599" s="192">
        <v>0.88194444444444453</v>
      </c>
      <c r="F599" s="193">
        <v>42412.778773148151</v>
      </c>
      <c r="G599" s="193">
        <v>42412.793634259258</v>
      </c>
      <c r="H599" s="190">
        <v>1284</v>
      </c>
      <c r="I599" s="190">
        <v>21</v>
      </c>
      <c r="J599" s="190">
        <v>50</v>
      </c>
      <c r="K599" s="190">
        <v>1</v>
      </c>
      <c r="L599" s="13">
        <f t="shared" si="45"/>
        <v>1.4861111107165925E-2</v>
      </c>
      <c r="M599" s="174">
        <f>COUNTIFS($K$1:K599,K599,$C$1:C599,C599,$A$1:A599,A599)</f>
        <v>1</v>
      </c>
      <c r="N599" s="13">
        <f t="shared" si="46"/>
        <v>0.77877314814814813</v>
      </c>
      <c r="O599" s="13">
        <f t="shared" si="47"/>
        <v>0.79363425925925923</v>
      </c>
    </row>
    <row r="600" spans="1:15" x14ac:dyDescent="0.25">
      <c r="A600" s="191">
        <v>42412</v>
      </c>
      <c r="B600" s="190" t="s">
        <v>106</v>
      </c>
      <c r="C600" s="190">
        <v>92217</v>
      </c>
      <c r="D600" s="192">
        <v>0.625</v>
      </c>
      <c r="E600" s="192">
        <v>0.88888888888888884</v>
      </c>
      <c r="F600" s="193">
        <v>42412.78564814815</v>
      </c>
      <c r="G600" s="193">
        <v>42412.799872685187</v>
      </c>
      <c r="H600" s="190">
        <v>1229</v>
      </c>
      <c r="I600" s="190">
        <v>20</v>
      </c>
      <c r="J600" s="190">
        <v>50</v>
      </c>
      <c r="K600" s="190">
        <v>1</v>
      </c>
      <c r="L600" s="13">
        <f t="shared" si="45"/>
        <v>1.4224537037080154E-2</v>
      </c>
      <c r="M600" s="174">
        <f>COUNTIFS($K$1:K600,K600,$C$1:C600,C600,$A$1:A600,A600)</f>
        <v>1</v>
      </c>
      <c r="N600" s="13">
        <f t="shared" si="46"/>
        <v>0.7856481481481481</v>
      </c>
      <c r="O600" s="13">
        <f t="shared" si="47"/>
        <v>0.79987268518518517</v>
      </c>
    </row>
    <row r="601" spans="1:15" x14ac:dyDescent="0.25">
      <c r="A601" s="191">
        <v>42412</v>
      </c>
      <c r="B601" s="190" t="s">
        <v>25</v>
      </c>
      <c r="C601" s="190">
        <v>95005</v>
      </c>
      <c r="D601" s="192">
        <v>0.58333333333333337</v>
      </c>
      <c r="E601" s="192">
        <v>0.84722222222222221</v>
      </c>
      <c r="F601" s="193">
        <v>42412.794479166667</v>
      </c>
      <c r="G601" s="193">
        <v>42412.801666666666</v>
      </c>
      <c r="H601" s="190">
        <v>621</v>
      </c>
      <c r="I601" s="190">
        <v>10</v>
      </c>
      <c r="J601" s="190">
        <v>50</v>
      </c>
      <c r="K601" s="190">
        <v>3</v>
      </c>
      <c r="L601" s="13">
        <f t="shared" si="45"/>
        <v>7.1874999994179234E-3</v>
      </c>
      <c r="M601" s="174">
        <f>COUNTIFS($K$1:K601,K601,$C$1:C601,C601,$A$1:A601,A601)</f>
        <v>2</v>
      </c>
      <c r="N601" s="13">
        <f t="shared" si="46"/>
        <v>0.79447916666666663</v>
      </c>
      <c r="O601" s="13">
        <f t="shared" si="47"/>
        <v>0.80166666666666664</v>
      </c>
    </row>
    <row r="602" spans="1:15" x14ac:dyDescent="0.25">
      <c r="A602" s="191">
        <v>42412</v>
      </c>
      <c r="B602" s="190" t="s">
        <v>105</v>
      </c>
      <c r="C602" s="190">
        <v>95049</v>
      </c>
      <c r="D602" s="192">
        <v>0.625</v>
      </c>
      <c r="E602" s="192">
        <v>0.88888888888888884</v>
      </c>
      <c r="F602" s="193">
        <v>42412.798645833333</v>
      </c>
      <c r="G602" s="193">
        <v>42412.805185185185</v>
      </c>
      <c r="H602" s="190">
        <v>565</v>
      </c>
      <c r="I602" s="190">
        <v>9</v>
      </c>
      <c r="J602" s="190">
        <v>50</v>
      </c>
      <c r="K602" s="190">
        <v>3</v>
      </c>
      <c r="L602" s="13">
        <f t="shared" si="45"/>
        <v>6.5393518525524996E-3</v>
      </c>
      <c r="M602" s="174">
        <f>COUNTIFS($K$1:K602,K602,$C$1:C602,C602,$A$1:A602,A602)</f>
        <v>2</v>
      </c>
      <c r="N602" s="13">
        <f t="shared" si="46"/>
        <v>0.79864583333333339</v>
      </c>
      <c r="O602" s="13">
        <f t="shared" si="47"/>
        <v>0.80518518518518523</v>
      </c>
    </row>
    <row r="603" spans="1:15" x14ac:dyDescent="0.25">
      <c r="A603" s="191">
        <v>42412</v>
      </c>
      <c r="B603" s="190" t="s">
        <v>103</v>
      </c>
      <c r="C603" s="190">
        <v>95061</v>
      </c>
      <c r="D603" s="192">
        <v>0.625</v>
      </c>
      <c r="E603" s="192">
        <v>0.88888888888888884</v>
      </c>
      <c r="F603" s="193">
        <v>42412.798668981479</v>
      </c>
      <c r="G603" s="193">
        <v>42412.812569444446</v>
      </c>
      <c r="H603" s="190">
        <v>1201</v>
      </c>
      <c r="I603" s="190">
        <v>20</v>
      </c>
      <c r="J603" s="190">
        <v>50</v>
      </c>
      <c r="K603" s="190">
        <v>1</v>
      </c>
      <c r="L603" s="13">
        <f t="shared" si="45"/>
        <v>1.3900462967285421E-2</v>
      </c>
      <c r="M603" s="174">
        <f>COUNTIFS($K$1:K603,K603,$C$1:C603,C603,$A$1:A603,A603)</f>
        <v>1</v>
      </c>
      <c r="N603" s="13">
        <f t="shared" si="46"/>
        <v>0.79866898148148147</v>
      </c>
      <c r="O603" s="13">
        <f t="shared" si="47"/>
        <v>0.81256944444444434</v>
      </c>
    </row>
    <row r="604" spans="1:15" x14ac:dyDescent="0.25">
      <c r="A604" s="191">
        <v>42412</v>
      </c>
      <c r="B604" s="190" t="s">
        <v>30</v>
      </c>
      <c r="C604" s="190">
        <v>92030</v>
      </c>
      <c r="D604" s="192">
        <v>0.625</v>
      </c>
      <c r="E604" s="192">
        <v>0.88888888888888884</v>
      </c>
      <c r="F604" s="193">
        <v>42412.798819444448</v>
      </c>
      <c r="G604" s="193">
        <v>42412.812569444446</v>
      </c>
      <c r="H604" s="190">
        <v>1188</v>
      </c>
      <c r="I604" s="190">
        <v>20</v>
      </c>
      <c r="J604" s="190">
        <v>50</v>
      </c>
      <c r="K604" s="190">
        <v>1</v>
      </c>
      <c r="L604" s="13">
        <f t="shared" si="45"/>
        <v>1.374999999825377E-2</v>
      </c>
      <c r="M604" s="174">
        <f>COUNTIFS($K$1:K604,K604,$C$1:C604,C604,$A$1:A604,A604)</f>
        <v>1</v>
      </c>
      <c r="N604" s="13">
        <f t="shared" si="46"/>
        <v>0.79881944444444442</v>
      </c>
      <c r="O604" s="13">
        <f t="shared" si="47"/>
        <v>0.81256944444444434</v>
      </c>
    </row>
    <row r="605" spans="1:15" x14ac:dyDescent="0.25">
      <c r="A605" s="191">
        <v>42412</v>
      </c>
      <c r="B605" s="190" t="s">
        <v>29</v>
      </c>
      <c r="C605" s="190">
        <v>92031</v>
      </c>
      <c r="D605" s="192">
        <v>0.58333333333333337</v>
      </c>
      <c r="E605" s="192">
        <v>0.84722222222222221</v>
      </c>
      <c r="F605" s="193">
        <v>42412.80777777778</v>
      </c>
      <c r="G605" s="193">
        <v>42412.814062500001</v>
      </c>
      <c r="H605" s="190">
        <v>543</v>
      </c>
      <c r="I605" s="190">
        <v>9</v>
      </c>
      <c r="J605" s="190">
        <v>50</v>
      </c>
      <c r="K605" s="190">
        <v>3</v>
      </c>
      <c r="L605" s="13">
        <f t="shared" si="45"/>
        <v>6.284722221607808E-3</v>
      </c>
      <c r="M605" s="174">
        <f>COUNTIFS($K$1:K605,K605,$C$1:C605,C605,$A$1:A605,A605)</f>
        <v>2</v>
      </c>
      <c r="N605" s="13">
        <f t="shared" si="46"/>
        <v>0.80777777777777782</v>
      </c>
      <c r="O605" s="13">
        <f t="shared" si="47"/>
        <v>0.81406250000000002</v>
      </c>
    </row>
    <row r="606" spans="1:15" x14ac:dyDescent="0.25">
      <c r="A606" s="191">
        <v>42412</v>
      </c>
      <c r="B606" s="190" t="s">
        <v>107</v>
      </c>
      <c r="C606" s="190">
        <v>92200</v>
      </c>
      <c r="D606" s="192">
        <v>0.625</v>
      </c>
      <c r="E606" s="192">
        <v>0.88888888888888884</v>
      </c>
      <c r="F606" s="193">
        <v>42412.812789351854</v>
      </c>
      <c r="G606" s="193">
        <v>42412.819837962961</v>
      </c>
      <c r="H606" s="190">
        <v>609</v>
      </c>
      <c r="I606" s="190">
        <v>10</v>
      </c>
      <c r="J606" s="190">
        <v>50</v>
      </c>
      <c r="K606" s="190">
        <v>3</v>
      </c>
      <c r="L606" s="13">
        <f t="shared" si="45"/>
        <v>7.0486111071659252E-3</v>
      </c>
      <c r="M606" s="174">
        <f>COUNTIFS($K$1:K606,K606,$C$1:C606,C606,$A$1:A606,A606)</f>
        <v>2</v>
      </c>
      <c r="N606" s="13">
        <f t="shared" si="46"/>
        <v>0.81278935185185175</v>
      </c>
      <c r="O606" s="13">
        <f t="shared" si="47"/>
        <v>0.81983796296296296</v>
      </c>
    </row>
    <row r="607" spans="1:15" x14ac:dyDescent="0.25">
      <c r="A607" s="191">
        <v>42412</v>
      </c>
      <c r="B607" s="190" t="s">
        <v>27</v>
      </c>
      <c r="C607" s="190">
        <v>93346</v>
      </c>
      <c r="D607" s="192">
        <v>0.625</v>
      </c>
      <c r="E607" s="192">
        <v>0.88888888888888884</v>
      </c>
      <c r="F607" s="193">
        <v>42412.813518518517</v>
      </c>
      <c r="G607" s="193">
        <v>42412.821909722225</v>
      </c>
      <c r="H607" s="190">
        <v>725</v>
      </c>
      <c r="I607" s="190">
        <v>12</v>
      </c>
      <c r="J607" s="190">
        <v>50</v>
      </c>
      <c r="K607" s="190">
        <v>3</v>
      </c>
      <c r="L607" s="13">
        <f t="shared" si="45"/>
        <v>8.3912037080153823E-3</v>
      </c>
      <c r="M607" s="174">
        <f>COUNTIFS($K$1:K607,K607,$C$1:C607,C607,$A$1:A607,A607)</f>
        <v>2</v>
      </c>
      <c r="N607" s="13">
        <f t="shared" si="46"/>
        <v>0.81351851851851853</v>
      </c>
      <c r="O607" s="13">
        <f t="shared" si="47"/>
        <v>0.82190972222222225</v>
      </c>
    </row>
    <row r="608" spans="1:15" x14ac:dyDescent="0.25">
      <c r="A608" s="191">
        <v>42412</v>
      </c>
      <c r="B608" s="190" t="s">
        <v>28</v>
      </c>
      <c r="C608" s="190">
        <v>93528</v>
      </c>
      <c r="D608" s="192">
        <v>0.61805555555555558</v>
      </c>
      <c r="E608" s="192">
        <v>0.88194444444444453</v>
      </c>
      <c r="F608" s="193">
        <v>42412.826122685183</v>
      </c>
      <c r="G608" s="193">
        <v>42412.83353009259</v>
      </c>
      <c r="H608" s="190">
        <v>640</v>
      </c>
      <c r="I608" s="190">
        <v>11</v>
      </c>
      <c r="J608" s="190">
        <v>50</v>
      </c>
      <c r="K608" s="190">
        <v>3</v>
      </c>
      <c r="L608" s="13">
        <f t="shared" si="45"/>
        <v>7.4074074072996154E-3</v>
      </c>
      <c r="M608" s="174">
        <f>COUNTIFS($K$1:K608,K608,$C$1:C608,C608,$A$1:A608,A608)</f>
        <v>2</v>
      </c>
      <c r="N608" s="13">
        <f t="shared" si="46"/>
        <v>0.82612268518518517</v>
      </c>
      <c r="O608" s="13">
        <f t="shared" si="47"/>
        <v>0.8335300925925927</v>
      </c>
    </row>
    <row r="609" spans="1:15" x14ac:dyDescent="0.25">
      <c r="A609" s="191">
        <v>42412</v>
      </c>
      <c r="B609" s="190" t="s">
        <v>106</v>
      </c>
      <c r="C609" s="190">
        <v>92217</v>
      </c>
      <c r="D609" s="192">
        <v>0.625</v>
      </c>
      <c r="E609" s="192">
        <v>0.88888888888888884</v>
      </c>
      <c r="F609" s="193">
        <v>42412.829965277779</v>
      </c>
      <c r="G609" s="193">
        <v>42412.837152777778</v>
      </c>
      <c r="H609" s="190">
        <v>621</v>
      </c>
      <c r="I609" s="190">
        <v>10</v>
      </c>
      <c r="J609" s="190">
        <v>50</v>
      </c>
      <c r="K609" s="190">
        <v>3</v>
      </c>
      <c r="L609" s="13">
        <f t="shared" si="45"/>
        <v>7.1874999994179234E-3</v>
      </c>
      <c r="M609" s="174">
        <f>COUNTIFS($K$1:K609,K609,$C$1:C609,C609,$A$1:A609,A609)</f>
        <v>2</v>
      </c>
      <c r="N609" s="13">
        <f t="shared" si="46"/>
        <v>0.82996527777777773</v>
      </c>
      <c r="O609" s="13">
        <f t="shared" si="47"/>
        <v>0.83715277777777775</v>
      </c>
    </row>
    <row r="610" spans="1:15" x14ac:dyDescent="0.25">
      <c r="A610" s="191">
        <v>42412</v>
      </c>
      <c r="B610" s="190" t="s">
        <v>103</v>
      </c>
      <c r="C610" s="190">
        <v>95061</v>
      </c>
      <c r="D610" s="192">
        <v>0.625</v>
      </c>
      <c r="E610" s="192">
        <v>0.88888888888888884</v>
      </c>
      <c r="F610" s="193">
        <v>42412.835034722222</v>
      </c>
      <c r="G610" s="193">
        <v>42412.842407407406</v>
      </c>
      <c r="H610" s="190">
        <v>637</v>
      </c>
      <c r="I610" s="190">
        <v>11</v>
      </c>
      <c r="J610" s="190">
        <v>50</v>
      </c>
      <c r="K610" s="190">
        <v>3</v>
      </c>
      <c r="L610" s="13">
        <f t="shared" si="45"/>
        <v>7.3726851842366159E-3</v>
      </c>
      <c r="M610" s="174">
        <f>COUNTIFS($K$1:K610,K610,$C$1:C610,C610,$A$1:A610,A610)</f>
        <v>2</v>
      </c>
      <c r="N610" s="13">
        <f t="shared" si="46"/>
        <v>0.83503472222222219</v>
      </c>
      <c r="O610" s="13">
        <f t="shared" si="47"/>
        <v>0.84240740740740738</v>
      </c>
    </row>
    <row r="611" spans="1:15" x14ac:dyDescent="0.25">
      <c r="A611" s="191">
        <v>42413</v>
      </c>
      <c r="B611" s="190" t="s">
        <v>23</v>
      </c>
      <c r="C611" s="190">
        <v>92044</v>
      </c>
      <c r="D611" s="192">
        <v>0.33333333333333331</v>
      </c>
      <c r="E611" s="192">
        <v>0.59722222222222221</v>
      </c>
      <c r="F611" s="193">
        <v>42413.388935185183</v>
      </c>
      <c r="G611" s="193">
        <v>42413.396041666667</v>
      </c>
      <c r="H611" s="190">
        <v>614</v>
      </c>
      <c r="I611" s="190">
        <v>10</v>
      </c>
      <c r="J611" s="190">
        <v>50</v>
      </c>
      <c r="K611" s="190">
        <v>3</v>
      </c>
      <c r="L611" s="13">
        <f t="shared" si="45"/>
        <v>7.1064814837882295E-3</v>
      </c>
      <c r="M611" s="174">
        <f>COUNTIFS($K$1:K611,K611,$C$1:C611,C611,$A$1:A611,A611)</f>
        <v>1</v>
      </c>
      <c r="N611" s="13">
        <f t="shared" si="46"/>
        <v>0.38893518518518522</v>
      </c>
      <c r="O611" s="13">
        <f t="shared" si="47"/>
        <v>0.39604166666666668</v>
      </c>
    </row>
    <row r="612" spans="1:15" x14ac:dyDescent="0.25">
      <c r="A612" s="191">
        <v>42413</v>
      </c>
      <c r="B612" s="190" t="s">
        <v>20</v>
      </c>
      <c r="C612" s="190">
        <v>92055</v>
      </c>
      <c r="D612" s="192">
        <v>0.36805555555555558</v>
      </c>
      <c r="E612" s="192">
        <v>0.63194444444444442</v>
      </c>
      <c r="F612" s="193">
        <v>42413.395868055559</v>
      </c>
      <c r="G612" s="193">
        <v>42413.403067129628</v>
      </c>
      <c r="H612" s="190">
        <v>622</v>
      </c>
      <c r="I612" s="190">
        <v>10</v>
      </c>
      <c r="J612" s="190">
        <v>50</v>
      </c>
      <c r="K612" s="190">
        <v>3</v>
      </c>
      <c r="L612" s="13">
        <f t="shared" si="45"/>
        <v>7.1990740689216182E-3</v>
      </c>
      <c r="M612" s="174">
        <f>COUNTIFS($K$1:K612,K612,$C$1:C612,C612,$A$1:A612,A612)</f>
        <v>1</v>
      </c>
      <c r="N612" s="13">
        <f t="shared" si="46"/>
        <v>0.39586805555555554</v>
      </c>
      <c r="O612" s="13">
        <f t="shared" si="47"/>
        <v>0.40306712962962959</v>
      </c>
    </row>
    <row r="613" spans="1:15" x14ac:dyDescent="0.25">
      <c r="A613" s="191">
        <v>42413</v>
      </c>
      <c r="B613" s="190" t="s">
        <v>21</v>
      </c>
      <c r="C613" s="190">
        <v>92125</v>
      </c>
      <c r="D613" s="192">
        <v>0.36805555555555558</v>
      </c>
      <c r="E613" s="192">
        <v>0.63194444444444442</v>
      </c>
      <c r="F613" s="193">
        <v>42413.410081018519</v>
      </c>
      <c r="G613" s="193">
        <v>42413.417094907411</v>
      </c>
      <c r="H613" s="190">
        <v>606</v>
      </c>
      <c r="I613" s="190">
        <v>10</v>
      </c>
      <c r="J613" s="190">
        <v>50</v>
      </c>
      <c r="K613" s="190">
        <v>3</v>
      </c>
      <c r="L613" s="13">
        <f t="shared" si="45"/>
        <v>7.0138888913788833E-3</v>
      </c>
      <c r="M613" s="174">
        <f>COUNTIFS($K$1:K613,K613,$C$1:C613,C613,$A$1:A613,A613)</f>
        <v>1</v>
      </c>
      <c r="N613" s="13">
        <f t="shared" si="46"/>
        <v>0.41008101851851847</v>
      </c>
      <c r="O613" s="13">
        <f t="shared" si="47"/>
        <v>0.41709490740740746</v>
      </c>
    </row>
    <row r="614" spans="1:15" x14ac:dyDescent="0.25">
      <c r="A614" s="191">
        <v>42413</v>
      </c>
      <c r="B614" s="190" t="s">
        <v>115</v>
      </c>
      <c r="C614" s="190">
        <v>92136</v>
      </c>
      <c r="D614" s="192">
        <v>0.3611111111111111</v>
      </c>
      <c r="E614" s="192">
        <v>0.625</v>
      </c>
      <c r="F614" s="193">
        <v>42413.416759259257</v>
      </c>
      <c r="G614" s="193">
        <v>42413.423750000002</v>
      </c>
      <c r="H614" s="190">
        <v>604</v>
      </c>
      <c r="I614" s="190">
        <v>10</v>
      </c>
      <c r="J614" s="190">
        <v>50</v>
      </c>
      <c r="K614" s="190">
        <v>3</v>
      </c>
      <c r="L614" s="13">
        <f t="shared" si="45"/>
        <v>6.9907407450955361E-3</v>
      </c>
      <c r="M614" s="174">
        <f>COUNTIFS($K$1:K614,K614,$C$1:C614,C614,$A$1:A614,A614)</f>
        <v>1</v>
      </c>
      <c r="N614" s="13">
        <f t="shared" si="46"/>
        <v>0.41675925925925927</v>
      </c>
      <c r="O614" s="13">
        <f t="shared" si="47"/>
        <v>0.42375000000000002</v>
      </c>
    </row>
    <row r="615" spans="1:15" x14ac:dyDescent="0.25">
      <c r="A615" s="191">
        <v>42413</v>
      </c>
      <c r="B615" s="190" t="s">
        <v>19</v>
      </c>
      <c r="C615" s="190">
        <v>95173</v>
      </c>
      <c r="D615" s="192">
        <v>0.4861111111111111</v>
      </c>
      <c r="E615" s="192">
        <v>0.75</v>
      </c>
      <c r="F615" s="193">
        <v>42413.423668981479</v>
      </c>
      <c r="G615" s="193">
        <v>42413.430891203701</v>
      </c>
      <c r="H615" s="190">
        <v>624</v>
      </c>
      <c r="I615" s="190">
        <v>10</v>
      </c>
      <c r="J615" s="190">
        <v>50</v>
      </c>
      <c r="K615" s="190">
        <v>3</v>
      </c>
      <c r="L615" s="13">
        <f t="shared" si="45"/>
        <v>7.2222222224809229E-3</v>
      </c>
      <c r="M615" s="174">
        <f>COUNTIFS($K$1:K615,K615,$C$1:C615,C615,$A$1:A615,A615)</f>
        <v>1</v>
      </c>
      <c r="N615" s="13">
        <f t="shared" si="46"/>
        <v>0.42366898148148152</v>
      </c>
      <c r="O615" s="13">
        <f t="shared" si="47"/>
        <v>0.43089120370370365</v>
      </c>
    </row>
    <row r="616" spans="1:15" x14ac:dyDescent="0.25">
      <c r="A616" s="191">
        <v>42413</v>
      </c>
      <c r="B616" s="190" t="s">
        <v>18</v>
      </c>
      <c r="C616" s="190">
        <v>92120</v>
      </c>
      <c r="D616" s="192">
        <v>0.36805555555555558</v>
      </c>
      <c r="E616" s="192">
        <v>0.63194444444444442</v>
      </c>
      <c r="F616" s="193">
        <v>42413.423900462964</v>
      </c>
      <c r="G616" s="193">
        <v>42413.430868055555</v>
      </c>
      <c r="H616" s="190">
        <v>602</v>
      </c>
      <c r="I616" s="190">
        <v>10</v>
      </c>
      <c r="J616" s="190">
        <v>50</v>
      </c>
      <c r="K616" s="190">
        <v>3</v>
      </c>
      <c r="L616" s="13">
        <f t="shared" ref="L616:L668" si="48">G616-F616</f>
        <v>6.9675925915362313E-3</v>
      </c>
      <c r="M616" s="174">
        <f>COUNTIFS($K$1:K616,K616,$C$1:C616,C616,$A$1:A616,A616)</f>
        <v>1</v>
      </c>
      <c r="N616" s="13">
        <f t="shared" ref="N616:N668" si="49">TIME(HOUR(F616),MINUTE(F616),SECOND(F616))</f>
        <v>0.42390046296296297</v>
      </c>
      <c r="O616" s="13">
        <f t="shared" ref="O616:O668" si="50">TIME(HOUR(G616),MINUTE(G616),SECOND(G616))</f>
        <v>0.43086805555555552</v>
      </c>
    </row>
    <row r="617" spans="1:15" x14ac:dyDescent="0.25">
      <c r="A617" s="191">
        <v>42413</v>
      </c>
      <c r="B617" s="190" t="s">
        <v>98</v>
      </c>
      <c r="C617" s="190">
        <v>92137</v>
      </c>
      <c r="D617" s="192">
        <v>0.3611111111111111</v>
      </c>
      <c r="E617" s="192">
        <v>0.625</v>
      </c>
      <c r="F617" s="193">
        <v>42413.430578703701</v>
      </c>
      <c r="G617" s="193">
        <v>42413.438020833331</v>
      </c>
      <c r="H617" s="190">
        <v>643</v>
      </c>
      <c r="I617" s="190">
        <v>10</v>
      </c>
      <c r="J617" s="190">
        <v>50</v>
      </c>
      <c r="K617" s="190">
        <v>3</v>
      </c>
      <c r="L617" s="13">
        <f t="shared" si="48"/>
        <v>7.442129630362615E-3</v>
      </c>
      <c r="M617" s="174">
        <f>COUNTIFS($K$1:K617,K617,$C$1:C617,C617,$A$1:A617,A617)</f>
        <v>1</v>
      </c>
      <c r="N617" s="13">
        <f t="shared" si="49"/>
        <v>0.43057870370370371</v>
      </c>
      <c r="O617" s="13">
        <f t="shared" si="50"/>
        <v>0.4380208333333333</v>
      </c>
    </row>
    <row r="618" spans="1:15" x14ac:dyDescent="0.25">
      <c r="A618" s="191">
        <v>42413</v>
      </c>
      <c r="B618" s="190" t="s">
        <v>117</v>
      </c>
      <c r="C618" s="190">
        <v>92214</v>
      </c>
      <c r="D618" s="192">
        <v>0.3611111111111111</v>
      </c>
      <c r="E618" s="192">
        <v>0.625</v>
      </c>
      <c r="F618" s="193">
        <v>42413.430671296293</v>
      </c>
      <c r="G618" s="193">
        <v>42413.438078703701</v>
      </c>
      <c r="H618" s="190">
        <v>640</v>
      </c>
      <c r="I618" s="190">
        <v>10</v>
      </c>
      <c r="J618" s="190">
        <v>50</v>
      </c>
      <c r="K618" s="190">
        <v>3</v>
      </c>
      <c r="L618" s="13">
        <f t="shared" si="48"/>
        <v>7.4074074072996154E-3</v>
      </c>
      <c r="M618" s="174">
        <f>COUNTIFS($K$1:K618,K618,$C$1:C618,C618,$A$1:A618,A618)</f>
        <v>1</v>
      </c>
      <c r="N618" s="13">
        <f t="shared" si="49"/>
        <v>0.43067129629629625</v>
      </c>
      <c r="O618" s="13">
        <f t="shared" si="50"/>
        <v>0.43807870370370372</v>
      </c>
    </row>
    <row r="619" spans="1:15" x14ac:dyDescent="0.25">
      <c r="A619" s="191">
        <v>42413</v>
      </c>
      <c r="B619" s="190" t="s">
        <v>24</v>
      </c>
      <c r="C619" s="190">
        <v>92092</v>
      </c>
      <c r="D619" s="192">
        <v>0.36805555555555558</v>
      </c>
      <c r="E619" s="192">
        <v>0.63194444444444442</v>
      </c>
      <c r="F619" s="193">
        <v>42413.444490740738</v>
      </c>
      <c r="G619" s="193">
        <v>42413.451828703706</v>
      </c>
      <c r="H619" s="190">
        <v>634</v>
      </c>
      <c r="I619" s="190">
        <v>10</v>
      </c>
      <c r="J619" s="190">
        <v>50</v>
      </c>
      <c r="K619" s="190">
        <v>3</v>
      </c>
      <c r="L619" s="13">
        <f t="shared" si="48"/>
        <v>7.337962968449574E-3</v>
      </c>
      <c r="M619" s="174">
        <f>COUNTIFS($K$1:K619,K619,$C$1:C619,C619,$A$1:A619,A619)</f>
        <v>1</v>
      </c>
      <c r="N619" s="13">
        <f t="shared" si="49"/>
        <v>0.44449074074074074</v>
      </c>
      <c r="O619" s="13">
        <f t="shared" si="50"/>
        <v>0.4518287037037037</v>
      </c>
    </row>
    <row r="620" spans="1:15" x14ac:dyDescent="0.25">
      <c r="A620" s="191">
        <v>42413</v>
      </c>
      <c r="B620" s="190" t="s">
        <v>18</v>
      </c>
      <c r="C620" s="190">
        <v>92120</v>
      </c>
      <c r="D620" s="192">
        <v>0.36805555555555558</v>
      </c>
      <c r="E620" s="192">
        <v>0.63194444444444442</v>
      </c>
      <c r="F620" s="193">
        <v>42413.458483796298</v>
      </c>
      <c r="G620" s="193">
        <v>42413.472685185188</v>
      </c>
      <c r="H620" s="190">
        <v>1227</v>
      </c>
      <c r="I620" s="190">
        <v>20</v>
      </c>
      <c r="J620" s="190">
        <v>50</v>
      </c>
      <c r="K620" s="190">
        <v>1</v>
      </c>
      <c r="L620" s="13">
        <f t="shared" si="48"/>
        <v>1.4201388890796807E-2</v>
      </c>
      <c r="M620" s="174">
        <f>COUNTIFS($K$1:K620,K620,$C$1:C620,C620,$A$1:A620,A620)</f>
        <v>1</v>
      </c>
      <c r="N620" s="13">
        <f t="shared" si="49"/>
        <v>0.45848379629629626</v>
      </c>
      <c r="O620" s="13">
        <f t="shared" si="50"/>
        <v>0.47268518518518521</v>
      </c>
    </row>
    <row r="621" spans="1:15" x14ac:dyDescent="0.25">
      <c r="A621" s="191">
        <v>42413</v>
      </c>
      <c r="B621" s="190" t="s">
        <v>115</v>
      </c>
      <c r="C621" s="190">
        <v>92136</v>
      </c>
      <c r="D621" s="192">
        <v>0.3611111111111111</v>
      </c>
      <c r="E621" s="192">
        <v>0.625</v>
      </c>
      <c r="F621" s="193">
        <v>42413.458807870367</v>
      </c>
      <c r="G621" s="193">
        <v>42413.474039351851</v>
      </c>
      <c r="H621" s="190">
        <v>1316</v>
      </c>
      <c r="I621" s="190">
        <v>22</v>
      </c>
      <c r="J621" s="190">
        <v>50</v>
      </c>
      <c r="K621" s="190">
        <v>1</v>
      </c>
      <c r="L621" s="13">
        <f t="shared" si="48"/>
        <v>1.5231481484079268E-2</v>
      </c>
      <c r="M621" s="174">
        <f>COUNTIFS($K$1:K621,K621,$C$1:C621,C621,$A$1:A621,A621)</f>
        <v>1</v>
      </c>
      <c r="N621" s="13">
        <f t="shared" si="49"/>
        <v>0.45880787037037035</v>
      </c>
      <c r="O621" s="13">
        <f t="shared" si="50"/>
        <v>0.47403935185185181</v>
      </c>
    </row>
    <row r="622" spans="1:15" x14ac:dyDescent="0.25">
      <c r="A622" s="191">
        <v>42413</v>
      </c>
      <c r="B622" s="190" t="s">
        <v>23</v>
      </c>
      <c r="C622" s="190">
        <v>92044</v>
      </c>
      <c r="D622" s="192">
        <v>0.33333333333333331</v>
      </c>
      <c r="E622" s="192">
        <v>0.59722222222222221</v>
      </c>
      <c r="F622" s="193">
        <v>42413.472337962965</v>
      </c>
      <c r="G622" s="193">
        <v>42413.486273148148</v>
      </c>
      <c r="H622" s="190">
        <v>1204</v>
      </c>
      <c r="I622" s="190">
        <v>20</v>
      </c>
      <c r="J622" s="190">
        <v>50</v>
      </c>
      <c r="K622" s="190">
        <v>1</v>
      </c>
      <c r="L622" s="13">
        <f t="shared" si="48"/>
        <v>1.3935185183072463E-2</v>
      </c>
      <c r="M622" s="174">
        <f>COUNTIFS($K$1:K622,K622,$C$1:C622,C622,$A$1:A622,A622)</f>
        <v>1</v>
      </c>
      <c r="N622" s="13">
        <f t="shared" si="49"/>
        <v>0.47233796296296293</v>
      </c>
      <c r="O622" s="13">
        <f t="shared" si="50"/>
        <v>0.48627314814814815</v>
      </c>
    </row>
    <row r="623" spans="1:15" x14ac:dyDescent="0.25">
      <c r="A623" s="191">
        <v>42413</v>
      </c>
      <c r="B623" s="190" t="s">
        <v>21</v>
      </c>
      <c r="C623" s="190">
        <v>92125</v>
      </c>
      <c r="D623" s="192">
        <v>0.36805555555555558</v>
      </c>
      <c r="E623" s="192">
        <v>0.63194444444444442</v>
      </c>
      <c r="F623" s="193">
        <v>42413.472430555557</v>
      </c>
      <c r="G623" s="193">
        <v>42413.486319444448</v>
      </c>
      <c r="H623" s="190">
        <v>1200</v>
      </c>
      <c r="I623" s="190">
        <v>20</v>
      </c>
      <c r="J623" s="190">
        <v>50</v>
      </c>
      <c r="K623" s="190">
        <v>1</v>
      </c>
      <c r="L623" s="13">
        <f t="shared" si="48"/>
        <v>1.3888888890505768E-2</v>
      </c>
      <c r="M623" s="174">
        <f>COUNTIFS($K$1:K623,K623,$C$1:C623,C623,$A$1:A623,A623)</f>
        <v>1</v>
      </c>
      <c r="N623" s="13">
        <f t="shared" si="49"/>
        <v>0.47243055555555552</v>
      </c>
      <c r="O623" s="13">
        <f t="shared" si="50"/>
        <v>0.48631944444444447</v>
      </c>
    </row>
    <row r="624" spans="1:15" x14ac:dyDescent="0.25">
      <c r="A624" s="191">
        <v>42413</v>
      </c>
      <c r="B624" s="190" t="s">
        <v>20</v>
      </c>
      <c r="C624" s="190">
        <v>92055</v>
      </c>
      <c r="D624" s="192">
        <v>0.36805555555555558</v>
      </c>
      <c r="E624" s="192">
        <v>0.63194444444444442</v>
      </c>
      <c r="F624" s="193">
        <v>42413.486747685187</v>
      </c>
      <c r="G624" s="193">
        <v>42413.500578703701</v>
      </c>
      <c r="H624" s="190">
        <v>1195</v>
      </c>
      <c r="I624" s="190">
        <v>20</v>
      </c>
      <c r="J624" s="190">
        <v>50</v>
      </c>
      <c r="K624" s="190">
        <v>1</v>
      </c>
      <c r="L624" s="13">
        <f t="shared" si="48"/>
        <v>1.3831018513883464E-2</v>
      </c>
      <c r="M624" s="174">
        <f>COUNTIFS($K$1:K624,K624,$C$1:C624,C624,$A$1:A624,A624)</f>
        <v>1</v>
      </c>
      <c r="N624" s="13">
        <f t="shared" si="49"/>
        <v>0.48674768518518513</v>
      </c>
      <c r="O624" s="13">
        <f t="shared" si="50"/>
        <v>0.50057870370370372</v>
      </c>
    </row>
    <row r="625" spans="1:15" x14ac:dyDescent="0.25">
      <c r="A625" s="191">
        <v>42413</v>
      </c>
      <c r="B625" s="190" t="s">
        <v>24</v>
      </c>
      <c r="C625" s="190">
        <v>92092</v>
      </c>
      <c r="D625" s="192">
        <v>0.36805555555555558</v>
      </c>
      <c r="E625" s="192">
        <v>0.63194444444444442</v>
      </c>
      <c r="F625" s="193">
        <v>42413.49318287037</v>
      </c>
      <c r="G625" s="193">
        <v>42413.507060185184</v>
      </c>
      <c r="H625" s="190">
        <v>1199</v>
      </c>
      <c r="I625" s="190">
        <v>20</v>
      </c>
      <c r="J625" s="190">
        <v>50</v>
      </c>
      <c r="K625" s="190">
        <v>1</v>
      </c>
      <c r="L625" s="13">
        <f t="shared" si="48"/>
        <v>1.3877314813726116E-2</v>
      </c>
      <c r="M625" s="174">
        <f>COUNTIFS($K$1:K625,K625,$C$1:C625,C625,$A$1:A625,A625)</f>
        <v>1</v>
      </c>
      <c r="N625" s="13">
        <f t="shared" si="49"/>
        <v>0.4931828703703704</v>
      </c>
      <c r="O625" s="13">
        <f t="shared" si="50"/>
        <v>0.50706018518518514</v>
      </c>
    </row>
    <row r="626" spans="1:15" x14ac:dyDescent="0.25">
      <c r="A626" s="191">
        <v>42413</v>
      </c>
      <c r="B626" s="190" t="s">
        <v>117</v>
      </c>
      <c r="C626" s="190">
        <v>92214</v>
      </c>
      <c r="D626" s="192">
        <v>0.3611111111111111</v>
      </c>
      <c r="E626" s="192">
        <v>0.625</v>
      </c>
      <c r="F626" s="193">
        <v>42413.506747685184</v>
      </c>
      <c r="G626" s="193">
        <v>42413.521134259259</v>
      </c>
      <c r="H626" s="190">
        <v>1243</v>
      </c>
      <c r="I626" s="190">
        <v>21</v>
      </c>
      <c r="J626" s="190">
        <v>50</v>
      </c>
      <c r="K626" s="190">
        <v>1</v>
      </c>
      <c r="L626" s="13">
        <f t="shared" si="48"/>
        <v>1.4386574075615499E-2</v>
      </c>
      <c r="M626" s="174">
        <f>COUNTIFS($K$1:K626,K626,$C$1:C626,C626,$A$1:A626,A626)</f>
        <v>1</v>
      </c>
      <c r="N626" s="13">
        <f t="shared" si="49"/>
        <v>0.5067476851851852</v>
      </c>
      <c r="O626" s="13">
        <f t="shared" si="50"/>
        <v>0.52113425925925927</v>
      </c>
    </row>
    <row r="627" spans="1:15" x14ac:dyDescent="0.25">
      <c r="A627" s="191">
        <v>42413</v>
      </c>
      <c r="B627" s="190" t="s">
        <v>98</v>
      </c>
      <c r="C627" s="190">
        <v>92137</v>
      </c>
      <c r="D627" s="192">
        <v>0.3611111111111111</v>
      </c>
      <c r="E627" s="192">
        <v>0.625</v>
      </c>
      <c r="F627" s="193">
        <v>42413.514236111114</v>
      </c>
      <c r="G627" s="193">
        <v>42413.527743055558</v>
      </c>
      <c r="H627" s="190">
        <v>1167</v>
      </c>
      <c r="I627" s="190">
        <v>19</v>
      </c>
      <c r="J627" s="190">
        <v>50</v>
      </c>
      <c r="K627" s="190">
        <v>1</v>
      </c>
      <c r="L627" s="13">
        <f t="shared" si="48"/>
        <v>1.3506944444088731E-2</v>
      </c>
      <c r="M627" s="174">
        <f>COUNTIFS($K$1:K627,K627,$C$1:C627,C627,$A$1:A627,A627)</f>
        <v>1</v>
      </c>
      <c r="N627" s="13">
        <f t="shared" si="49"/>
        <v>0.51423611111111112</v>
      </c>
      <c r="O627" s="13">
        <f t="shared" si="50"/>
        <v>0.52774305555555556</v>
      </c>
    </row>
    <row r="628" spans="1:15" x14ac:dyDescent="0.25">
      <c r="A628" s="191">
        <v>42413</v>
      </c>
      <c r="B628" s="190" t="s">
        <v>23</v>
      </c>
      <c r="C628" s="190">
        <v>92044</v>
      </c>
      <c r="D628" s="192">
        <v>0.33333333333333331</v>
      </c>
      <c r="E628" s="192">
        <v>0.59722222222222221</v>
      </c>
      <c r="F628" s="193">
        <v>42413.520925925928</v>
      </c>
      <c r="G628" s="193">
        <v>42413.528182870374</v>
      </c>
      <c r="H628" s="190">
        <v>627</v>
      </c>
      <c r="I628" s="190">
        <v>10</v>
      </c>
      <c r="J628" s="190">
        <v>50</v>
      </c>
      <c r="K628" s="190">
        <v>3</v>
      </c>
      <c r="L628" s="13">
        <f t="shared" si="48"/>
        <v>7.2569444455439225E-3</v>
      </c>
      <c r="M628" s="174">
        <f>COUNTIFS($K$1:K628,K628,$C$1:C628,C628,$A$1:A628,A628)</f>
        <v>2</v>
      </c>
      <c r="N628" s="13">
        <f t="shared" si="49"/>
        <v>0.5209259259259259</v>
      </c>
      <c r="O628" s="13">
        <f t="shared" si="50"/>
        <v>0.52818287037037037</v>
      </c>
    </row>
    <row r="629" spans="1:15" x14ac:dyDescent="0.25">
      <c r="A629" s="191">
        <v>42413</v>
      </c>
      <c r="B629" s="190" t="s">
        <v>20</v>
      </c>
      <c r="C629" s="190">
        <v>92055</v>
      </c>
      <c r="D629" s="192">
        <v>0.36805555555555558</v>
      </c>
      <c r="E629" s="192">
        <v>0.63194444444444442</v>
      </c>
      <c r="F629" s="193">
        <v>42413.52783564815</v>
      </c>
      <c r="G629" s="193">
        <v>42413.534675925926</v>
      </c>
      <c r="H629" s="190">
        <v>591</v>
      </c>
      <c r="I629" s="190">
        <v>9</v>
      </c>
      <c r="J629" s="190">
        <v>50</v>
      </c>
      <c r="K629" s="190">
        <v>3</v>
      </c>
      <c r="L629" s="13">
        <f t="shared" si="48"/>
        <v>6.8402777760638855E-3</v>
      </c>
      <c r="M629" s="174">
        <f>COUNTIFS($K$1:K629,K629,$C$1:C629,C629,$A$1:A629,A629)</f>
        <v>2</v>
      </c>
      <c r="N629" s="13">
        <f t="shared" si="49"/>
        <v>0.52783564814814821</v>
      </c>
      <c r="O629" s="13">
        <f t="shared" si="50"/>
        <v>0.53467592592592594</v>
      </c>
    </row>
    <row r="630" spans="1:15" x14ac:dyDescent="0.25">
      <c r="A630" s="191">
        <v>42413</v>
      </c>
      <c r="B630" s="190" t="s">
        <v>19</v>
      </c>
      <c r="C630" s="190">
        <v>95173</v>
      </c>
      <c r="D630" s="192">
        <v>0.4861111111111111</v>
      </c>
      <c r="E630" s="192">
        <v>0.75</v>
      </c>
      <c r="F630" s="193">
        <v>42413.531423611108</v>
      </c>
      <c r="G630" s="193">
        <v>42413.546087962961</v>
      </c>
      <c r="H630" s="190">
        <v>1267</v>
      </c>
      <c r="I630" s="190">
        <v>21</v>
      </c>
      <c r="J630" s="190">
        <v>50</v>
      </c>
      <c r="K630" s="190">
        <v>1</v>
      </c>
      <c r="L630" s="13">
        <f t="shared" si="48"/>
        <v>1.4664351852843538E-2</v>
      </c>
      <c r="M630" s="174">
        <f>COUNTIFS($K$1:K630,K630,$C$1:C630,C630,$A$1:A630,A630)</f>
        <v>1</v>
      </c>
      <c r="N630" s="13">
        <f t="shared" si="49"/>
        <v>0.53142361111111114</v>
      </c>
      <c r="O630" s="13">
        <f t="shared" si="50"/>
        <v>0.54608796296296302</v>
      </c>
    </row>
    <row r="631" spans="1:15" x14ac:dyDescent="0.25">
      <c r="A631" s="191">
        <v>42413</v>
      </c>
      <c r="B631" s="190" t="s">
        <v>115</v>
      </c>
      <c r="C631" s="190">
        <v>92136</v>
      </c>
      <c r="D631" s="192">
        <v>0.3611111111111111</v>
      </c>
      <c r="E631" s="192">
        <v>0.625</v>
      </c>
      <c r="F631" s="193">
        <v>42413.541863425926</v>
      </c>
      <c r="G631" s="193">
        <v>42413.549027777779</v>
      </c>
      <c r="H631" s="190">
        <v>619</v>
      </c>
      <c r="I631" s="190">
        <v>10</v>
      </c>
      <c r="J631" s="190">
        <v>50</v>
      </c>
      <c r="K631" s="190">
        <v>3</v>
      </c>
      <c r="L631" s="13">
        <f t="shared" si="48"/>
        <v>7.1643518531345762E-3</v>
      </c>
      <c r="M631" s="174">
        <f>COUNTIFS($K$1:K631,K631,$C$1:C631,C631,$A$1:A631,A631)</f>
        <v>2</v>
      </c>
      <c r="N631" s="13">
        <f t="shared" si="49"/>
        <v>0.54186342592592596</v>
      </c>
      <c r="O631" s="13">
        <f t="shared" si="50"/>
        <v>0.54902777777777778</v>
      </c>
    </row>
    <row r="632" spans="1:15" x14ac:dyDescent="0.25">
      <c r="A632" s="191">
        <v>42413</v>
      </c>
      <c r="B632" s="190" t="s">
        <v>24</v>
      </c>
      <c r="C632" s="190">
        <v>92092</v>
      </c>
      <c r="D632" s="192">
        <v>0.36805555555555558</v>
      </c>
      <c r="E632" s="192">
        <v>0.63194444444444442</v>
      </c>
      <c r="F632" s="193">
        <v>42413.548680555556</v>
      </c>
      <c r="G632" s="193">
        <v>42413.555914351855</v>
      </c>
      <c r="H632" s="190">
        <v>625</v>
      </c>
      <c r="I632" s="190">
        <v>10</v>
      </c>
      <c r="J632" s="190">
        <v>50</v>
      </c>
      <c r="K632" s="190">
        <v>3</v>
      </c>
      <c r="L632" s="13">
        <f t="shared" si="48"/>
        <v>7.2337962992605753E-3</v>
      </c>
      <c r="M632" s="174">
        <f>COUNTIFS($K$1:K632,K632,$C$1:C632,C632,$A$1:A632,A632)</f>
        <v>2</v>
      </c>
      <c r="N632" s="13">
        <f t="shared" si="49"/>
        <v>0.5486805555555555</v>
      </c>
      <c r="O632" s="13">
        <f t="shared" si="50"/>
        <v>0.55591435185185178</v>
      </c>
    </row>
    <row r="633" spans="1:15" x14ac:dyDescent="0.25">
      <c r="A633" s="191">
        <v>42413</v>
      </c>
      <c r="B633" s="190" t="s">
        <v>21</v>
      </c>
      <c r="C633" s="190">
        <v>92125</v>
      </c>
      <c r="D633" s="192">
        <v>0.36805555555555558</v>
      </c>
      <c r="E633" s="192">
        <v>0.63194444444444442</v>
      </c>
      <c r="F633" s="193">
        <v>42413.548796296294</v>
      </c>
      <c r="G633" s="193">
        <v>42413.556030092594</v>
      </c>
      <c r="H633" s="190">
        <v>625</v>
      </c>
      <c r="I633" s="190">
        <v>10</v>
      </c>
      <c r="J633" s="190">
        <v>50</v>
      </c>
      <c r="K633" s="190">
        <v>3</v>
      </c>
      <c r="L633" s="13">
        <f t="shared" si="48"/>
        <v>7.2337962992605753E-3</v>
      </c>
      <c r="M633" s="174">
        <f>COUNTIFS($K$1:K633,K633,$C$1:C633,C633,$A$1:A633,A633)</f>
        <v>2</v>
      </c>
      <c r="N633" s="13">
        <f t="shared" si="49"/>
        <v>0.54879629629629634</v>
      </c>
      <c r="O633" s="13">
        <f t="shared" si="50"/>
        <v>0.55603009259259262</v>
      </c>
    </row>
    <row r="634" spans="1:15" x14ac:dyDescent="0.25">
      <c r="A634" s="191">
        <v>42413</v>
      </c>
      <c r="B634" s="190" t="s">
        <v>18</v>
      </c>
      <c r="C634" s="190">
        <v>92120</v>
      </c>
      <c r="D634" s="192">
        <v>0.36805555555555558</v>
      </c>
      <c r="E634" s="192">
        <v>0.63194444444444442</v>
      </c>
      <c r="F634" s="193">
        <v>42413.555810185186</v>
      </c>
      <c r="G634" s="193">
        <v>42413.562997685185</v>
      </c>
      <c r="H634" s="190">
        <v>621</v>
      </c>
      <c r="I634" s="190">
        <v>10</v>
      </c>
      <c r="J634" s="190">
        <v>50</v>
      </c>
      <c r="K634" s="190">
        <v>3</v>
      </c>
      <c r="L634" s="13">
        <f t="shared" si="48"/>
        <v>7.1874999994179234E-3</v>
      </c>
      <c r="M634" s="174">
        <f>COUNTIFS($K$1:K634,K634,$C$1:C634,C634,$A$1:A634,A634)</f>
        <v>2</v>
      </c>
      <c r="N634" s="13">
        <f t="shared" si="49"/>
        <v>0.55581018518518521</v>
      </c>
      <c r="O634" s="13">
        <f t="shared" si="50"/>
        <v>0.56299768518518511</v>
      </c>
    </row>
    <row r="635" spans="1:15" x14ac:dyDescent="0.25">
      <c r="A635" s="191">
        <v>42413</v>
      </c>
      <c r="B635" s="190" t="s">
        <v>117</v>
      </c>
      <c r="C635" s="190">
        <v>92214</v>
      </c>
      <c r="D635" s="192">
        <v>0.3611111111111111</v>
      </c>
      <c r="E635" s="192">
        <v>0.625</v>
      </c>
      <c r="F635" s="193">
        <v>42413.555902777778</v>
      </c>
      <c r="G635" s="193">
        <v>42413.56322916667</v>
      </c>
      <c r="H635" s="190">
        <v>633</v>
      </c>
      <c r="I635" s="190">
        <v>11</v>
      </c>
      <c r="J635" s="190">
        <v>50</v>
      </c>
      <c r="K635" s="190">
        <v>3</v>
      </c>
      <c r="L635" s="13">
        <f t="shared" si="48"/>
        <v>7.3263888916699216E-3</v>
      </c>
      <c r="M635" s="174">
        <f>COUNTIFS($K$1:K635,K635,$C$1:C635,C635,$A$1:A635,A635)</f>
        <v>2</v>
      </c>
      <c r="N635" s="13">
        <f t="shared" si="49"/>
        <v>0.55590277777777775</v>
      </c>
      <c r="O635" s="13">
        <f t="shared" si="50"/>
        <v>0.56322916666666667</v>
      </c>
    </row>
    <row r="636" spans="1:15" x14ac:dyDescent="0.25">
      <c r="A636" s="191">
        <v>42413</v>
      </c>
      <c r="B636" s="190" t="s">
        <v>98</v>
      </c>
      <c r="C636" s="190">
        <v>92137</v>
      </c>
      <c r="D636" s="192">
        <v>0.3611111111111111</v>
      </c>
      <c r="E636" s="192">
        <v>0.625</v>
      </c>
      <c r="F636" s="193">
        <v>42413.575162037036</v>
      </c>
      <c r="G636" s="193">
        <v>42413.581863425927</v>
      </c>
      <c r="H636" s="190">
        <v>579</v>
      </c>
      <c r="I636" s="190">
        <v>9</v>
      </c>
      <c r="J636" s="190">
        <v>50</v>
      </c>
      <c r="K636" s="190">
        <v>3</v>
      </c>
      <c r="L636" s="13">
        <f t="shared" si="48"/>
        <v>6.701388891087845E-3</v>
      </c>
      <c r="M636" s="174">
        <f>COUNTIFS($K$1:K636,K636,$C$1:C636,C636,$A$1:A636,A636)</f>
        <v>2</v>
      </c>
      <c r="N636" s="13">
        <f t="shared" si="49"/>
        <v>0.57516203703703705</v>
      </c>
      <c r="O636" s="13">
        <f t="shared" si="50"/>
        <v>0.58186342592592599</v>
      </c>
    </row>
    <row r="637" spans="1:15" x14ac:dyDescent="0.25">
      <c r="A637" s="191">
        <v>42413</v>
      </c>
      <c r="B637" s="190" t="s">
        <v>19</v>
      </c>
      <c r="C637" s="190">
        <v>95173</v>
      </c>
      <c r="D637" s="192">
        <v>0.4861111111111111</v>
      </c>
      <c r="E637" s="192">
        <v>0.75</v>
      </c>
      <c r="F637" s="193">
        <v>42413.585474537038</v>
      </c>
      <c r="G637" s="193">
        <v>42413.593831018516</v>
      </c>
      <c r="H637" s="190">
        <v>722</v>
      </c>
      <c r="I637" s="190">
        <v>12</v>
      </c>
      <c r="J637" s="190">
        <v>50</v>
      </c>
      <c r="K637" s="190">
        <v>3</v>
      </c>
      <c r="L637" s="13">
        <f t="shared" si="48"/>
        <v>8.3564814776764251E-3</v>
      </c>
      <c r="M637" s="174">
        <f>COUNTIFS($K$1:K637,K637,$C$1:C637,C637,$A$1:A637,A637)</f>
        <v>2</v>
      </c>
      <c r="N637" s="13">
        <f t="shared" si="49"/>
        <v>0.585474537037037</v>
      </c>
      <c r="O637" s="13">
        <f t="shared" si="50"/>
        <v>0.59383101851851849</v>
      </c>
    </row>
    <row r="638" spans="1:15" x14ac:dyDescent="0.25">
      <c r="A638" s="191">
        <v>42413</v>
      </c>
      <c r="B638" s="190" t="s">
        <v>105</v>
      </c>
      <c r="C638" s="190">
        <v>95049</v>
      </c>
      <c r="D638" s="192">
        <v>0.625</v>
      </c>
      <c r="E638" s="192">
        <v>0.88888888888888884</v>
      </c>
      <c r="F638" s="193">
        <v>42413.63208333333</v>
      </c>
      <c r="G638" s="193">
        <v>42413.638599537036</v>
      </c>
      <c r="H638" s="190">
        <v>563</v>
      </c>
      <c r="I638" s="190">
        <v>9</v>
      </c>
      <c r="J638" s="190">
        <v>50</v>
      </c>
      <c r="K638" s="190">
        <v>3</v>
      </c>
      <c r="L638" s="13">
        <f t="shared" si="48"/>
        <v>6.5162037062691525E-3</v>
      </c>
      <c r="M638" s="174">
        <f>COUNTIFS($K$1:K638,K638,$C$1:C638,C638,$A$1:A638,A638)</f>
        <v>1</v>
      </c>
      <c r="N638" s="13">
        <f t="shared" si="49"/>
        <v>0.63208333333333333</v>
      </c>
      <c r="O638" s="13">
        <f t="shared" si="50"/>
        <v>0.63859953703703709</v>
      </c>
    </row>
    <row r="639" spans="1:15" x14ac:dyDescent="0.25">
      <c r="A639" s="191">
        <v>42413</v>
      </c>
      <c r="B639" s="190" t="s">
        <v>25</v>
      </c>
      <c r="C639" s="190">
        <v>95005</v>
      </c>
      <c r="D639" s="192">
        <v>0.58333333333333337</v>
      </c>
      <c r="E639" s="192">
        <v>0.84722222222222221</v>
      </c>
      <c r="F639" s="193">
        <v>42413.654756944445</v>
      </c>
      <c r="G639" s="193">
        <v>42413.661504629628</v>
      </c>
      <c r="H639" s="190">
        <v>583</v>
      </c>
      <c r="I639" s="190">
        <v>10</v>
      </c>
      <c r="J639" s="190">
        <v>50</v>
      </c>
      <c r="K639" s="190">
        <v>3</v>
      </c>
      <c r="L639" s="13">
        <f t="shared" si="48"/>
        <v>6.7476851836545393E-3</v>
      </c>
      <c r="M639" s="174">
        <f>COUNTIFS($K$1:K639,K639,$C$1:C639,C639,$A$1:A639,A639)</f>
        <v>1</v>
      </c>
      <c r="N639" s="13">
        <f t="shared" si="49"/>
        <v>0.65475694444444443</v>
      </c>
      <c r="O639" s="13">
        <f t="shared" si="50"/>
        <v>0.66150462962962964</v>
      </c>
    </row>
    <row r="640" spans="1:15" x14ac:dyDescent="0.25">
      <c r="A640" s="191">
        <v>42413</v>
      </c>
      <c r="B640" s="190" t="s">
        <v>106</v>
      </c>
      <c r="C640" s="190">
        <v>92217</v>
      </c>
      <c r="D640" s="192">
        <v>0.625</v>
      </c>
      <c r="E640" s="192">
        <v>0.88888888888888884</v>
      </c>
      <c r="F640" s="193">
        <v>42413.655555555553</v>
      </c>
      <c r="G640" s="193">
        <v>42413.663506944446</v>
      </c>
      <c r="H640" s="190">
        <v>687</v>
      </c>
      <c r="I640" s="190">
        <v>11</v>
      </c>
      <c r="J640" s="190">
        <v>50</v>
      </c>
      <c r="K640" s="190">
        <v>7</v>
      </c>
      <c r="L640" s="13">
        <f t="shared" si="48"/>
        <v>7.9513888922519982E-3</v>
      </c>
      <c r="M640" s="174">
        <f>COUNTIFS($K$1:K640,K640,$C$1:C640,C640,$A$1:A640,A640)</f>
        <v>1</v>
      </c>
      <c r="N640" s="13">
        <f t="shared" si="49"/>
        <v>0.65555555555555556</v>
      </c>
      <c r="O640" s="13">
        <f t="shared" si="50"/>
        <v>0.66350694444444447</v>
      </c>
    </row>
    <row r="641" spans="1:15" x14ac:dyDescent="0.25">
      <c r="A641" s="191">
        <v>42413</v>
      </c>
      <c r="B641" s="190" t="s">
        <v>29</v>
      </c>
      <c r="C641" s="190">
        <v>92031</v>
      </c>
      <c r="D641" s="192">
        <v>0.58333333333333337</v>
      </c>
      <c r="E641" s="192">
        <v>0.84722222222222221</v>
      </c>
      <c r="F641" s="193">
        <v>42413.660127314812</v>
      </c>
      <c r="G641" s="193">
        <v>42413.666875000003</v>
      </c>
      <c r="H641" s="190">
        <v>583</v>
      </c>
      <c r="I641" s="190">
        <v>10</v>
      </c>
      <c r="J641" s="190">
        <v>50</v>
      </c>
      <c r="K641" s="190">
        <v>3</v>
      </c>
      <c r="L641" s="13">
        <f t="shared" si="48"/>
        <v>6.7476851909304969E-3</v>
      </c>
      <c r="M641" s="174">
        <f>COUNTIFS($K$1:K641,K641,$C$1:C641,C641,$A$1:A641,A641)</f>
        <v>1</v>
      </c>
      <c r="N641" s="13">
        <f t="shared" si="49"/>
        <v>0.66012731481481479</v>
      </c>
      <c r="O641" s="13">
        <f t="shared" si="50"/>
        <v>0.666875</v>
      </c>
    </row>
    <row r="642" spans="1:15" x14ac:dyDescent="0.25">
      <c r="A642" s="191">
        <v>42413</v>
      </c>
      <c r="B642" s="190" t="s">
        <v>27</v>
      </c>
      <c r="C642" s="190">
        <v>93346</v>
      </c>
      <c r="D642" s="192">
        <v>0.625</v>
      </c>
      <c r="E642" s="192">
        <v>0.88888888888888884</v>
      </c>
      <c r="F642" s="193">
        <v>42413.666898148149</v>
      </c>
      <c r="G642" s="193">
        <v>42413.674386574072</v>
      </c>
      <c r="H642" s="190">
        <v>647</v>
      </c>
      <c r="I642" s="190">
        <v>11</v>
      </c>
      <c r="J642" s="190">
        <v>50</v>
      </c>
      <c r="K642" s="190">
        <v>3</v>
      </c>
      <c r="L642" s="13">
        <f t="shared" si="48"/>
        <v>7.4884259229293093E-3</v>
      </c>
      <c r="M642" s="174">
        <f>COUNTIFS($K$1:K642,K642,$C$1:C642,C642,$A$1:A642,A642)</f>
        <v>1</v>
      </c>
      <c r="N642" s="13">
        <f t="shared" si="49"/>
        <v>0.66689814814814818</v>
      </c>
      <c r="O642" s="13">
        <f t="shared" si="50"/>
        <v>0.6743865740740741</v>
      </c>
    </row>
    <row r="643" spans="1:15" x14ac:dyDescent="0.25">
      <c r="A643" s="191">
        <v>42413</v>
      </c>
      <c r="B643" s="190" t="s">
        <v>107</v>
      </c>
      <c r="C643" s="190">
        <v>92200</v>
      </c>
      <c r="D643" s="192">
        <v>0.625</v>
      </c>
      <c r="E643" s="192">
        <v>0.88888888888888884</v>
      </c>
      <c r="F643" s="193">
        <v>42413.674039351848</v>
      </c>
      <c r="G643" s="193">
        <v>42413.680983796294</v>
      </c>
      <c r="H643" s="190">
        <v>600</v>
      </c>
      <c r="I643" s="190">
        <v>10</v>
      </c>
      <c r="J643" s="190">
        <v>50</v>
      </c>
      <c r="K643" s="190">
        <v>3</v>
      </c>
      <c r="L643" s="13">
        <f t="shared" si="48"/>
        <v>6.9444444452528842E-3</v>
      </c>
      <c r="M643" s="174">
        <f>COUNTIFS($K$1:K643,K643,$C$1:C643,C643,$A$1:A643,A643)</f>
        <v>1</v>
      </c>
      <c r="N643" s="13">
        <f t="shared" si="49"/>
        <v>0.67403935185185182</v>
      </c>
      <c r="O643" s="13">
        <f t="shared" si="50"/>
        <v>0.68098379629629635</v>
      </c>
    </row>
    <row r="644" spans="1:15" x14ac:dyDescent="0.25">
      <c r="A644" s="191">
        <v>42413</v>
      </c>
      <c r="B644" s="190" t="s">
        <v>28</v>
      </c>
      <c r="C644" s="190">
        <v>93528</v>
      </c>
      <c r="D644" s="192">
        <v>0.61805555555555558</v>
      </c>
      <c r="E644" s="192">
        <v>0.88194444444444453</v>
      </c>
      <c r="F644" s="193">
        <v>42413.687442129631</v>
      </c>
      <c r="G644" s="193">
        <v>42413.695474537039</v>
      </c>
      <c r="H644" s="190">
        <v>694</v>
      </c>
      <c r="I644" s="190">
        <v>12</v>
      </c>
      <c r="J644" s="190">
        <v>50</v>
      </c>
      <c r="K644" s="190">
        <v>3</v>
      </c>
      <c r="L644" s="13">
        <f t="shared" si="48"/>
        <v>8.0324074078816921E-3</v>
      </c>
      <c r="M644" s="174">
        <f>COUNTIFS($K$1:K644,K644,$C$1:C644,C644,$A$1:A644,A644)</f>
        <v>1</v>
      </c>
      <c r="N644" s="13">
        <f t="shared" si="49"/>
        <v>0.68744212962962958</v>
      </c>
      <c r="O644" s="13">
        <f t="shared" si="50"/>
        <v>0.69547453703703699</v>
      </c>
    </row>
    <row r="645" spans="1:15" x14ac:dyDescent="0.25">
      <c r="A645" s="191">
        <v>42413</v>
      </c>
      <c r="B645" s="190" t="s">
        <v>30</v>
      </c>
      <c r="C645" s="190">
        <v>92030</v>
      </c>
      <c r="D645" s="192">
        <v>0.625</v>
      </c>
      <c r="E645" s="192">
        <v>0.88888888888888884</v>
      </c>
      <c r="F645" s="193">
        <v>42413.691620370373</v>
      </c>
      <c r="G645" s="193">
        <v>42413.698750000003</v>
      </c>
      <c r="H645" s="190">
        <v>616</v>
      </c>
      <c r="I645" s="190">
        <v>11</v>
      </c>
      <c r="J645" s="190">
        <v>50</v>
      </c>
      <c r="K645" s="190">
        <v>3</v>
      </c>
      <c r="L645" s="13">
        <f t="shared" si="48"/>
        <v>7.1296296300715767E-3</v>
      </c>
      <c r="M645" s="174">
        <f>COUNTIFS($K$1:K645,K645,$C$1:C645,C645,$A$1:A645,A645)</f>
        <v>1</v>
      </c>
      <c r="N645" s="13">
        <f t="shared" si="49"/>
        <v>0.69162037037037039</v>
      </c>
      <c r="O645" s="13">
        <f t="shared" si="50"/>
        <v>0.69874999999999998</v>
      </c>
    </row>
    <row r="646" spans="1:15" x14ac:dyDescent="0.25">
      <c r="A646" s="191">
        <v>42413</v>
      </c>
      <c r="B646" s="190" t="s">
        <v>26</v>
      </c>
      <c r="C646" s="190">
        <v>92065</v>
      </c>
      <c r="D646" s="192">
        <v>0.625</v>
      </c>
      <c r="E646" s="192">
        <v>0.88888888888888884</v>
      </c>
      <c r="F646" s="193">
        <v>42413.696342592593</v>
      </c>
      <c r="G646" s="193">
        <v>42413.703310185185</v>
      </c>
      <c r="H646" s="190">
        <v>602</v>
      </c>
      <c r="I646" s="190">
        <v>10</v>
      </c>
      <c r="J646" s="190">
        <v>50</v>
      </c>
      <c r="K646" s="190">
        <v>3</v>
      </c>
      <c r="L646" s="13">
        <f t="shared" si="48"/>
        <v>6.9675925915362313E-3</v>
      </c>
      <c r="M646" s="174">
        <f>COUNTIFS($K$1:K646,K646,$C$1:C646,C646,$A$1:A646,A646)</f>
        <v>1</v>
      </c>
      <c r="N646" s="13">
        <f t="shared" si="49"/>
        <v>0.69634259259259268</v>
      </c>
      <c r="O646" s="13">
        <f t="shared" si="50"/>
        <v>0.70331018518518518</v>
      </c>
    </row>
    <row r="647" spans="1:15" x14ac:dyDescent="0.25">
      <c r="A647" s="191">
        <v>42413</v>
      </c>
      <c r="B647" s="190" t="s">
        <v>106</v>
      </c>
      <c r="C647" s="190">
        <v>92217</v>
      </c>
      <c r="D647" s="192">
        <v>0.625</v>
      </c>
      <c r="E647" s="192">
        <v>0.88888888888888884</v>
      </c>
      <c r="F647" s="193">
        <v>42413.701666666668</v>
      </c>
      <c r="G647" s="193">
        <v>42413.708599537036</v>
      </c>
      <c r="H647" s="190">
        <v>599</v>
      </c>
      <c r="I647" s="190">
        <v>10</v>
      </c>
      <c r="J647" s="190">
        <v>50</v>
      </c>
      <c r="K647" s="190">
        <v>3</v>
      </c>
      <c r="L647" s="13">
        <f t="shared" si="48"/>
        <v>6.9328703684732318E-3</v>
      </c>
      <c r="M647" s="174">
        <f>COUNTIFS($K$1:K647,K647,$C$1:C647,C647,$A$1:A647,A647)</f>
        <v>1</v>
      </c>
      <c r="N647" s="13">
        <f t="shared" si="49"/>
        <v>0.70166666666666666</v>
      </c>
      <c r="O647" s="13">
        <f t="shared" si="50"/>
        <v>0.70859953703703704</v>
      </c>
    </row>
    <row r="648" spans="1:15" x14ac:dyDescent="0.25">
      <c r="A648" s="191">
        <v>42413</v>
      </c>
      <c r="B648" s="190" t="s">
        <v>103</v>
      </c>
      <c r="C648" s="190">
        <v>95061</v>
      </c>
      <c r="D648" s="192">
        <v>0.625</v>
      </c>
      <c r="E648" s="192">
        <v>0.88888888888888884</v>
      </c>
      <c r="F648" s="193">
        <v>42413.702152777776</v>
      </c>
      <c r="G648" s="193">
        <v>42413.709247685183</v>
      </c>
      <c r="H648" s="190">
        <v>613</v>
      </c>
      <c r="I648" s="190">
        <v>10</v>
      </c>
      <c r="J648" s="190">
        <v>50</v>
      </c>
      <c r="K648" s="190">
        <v>3</v>
      </c>
      <c r="L648" s="13">
        <f t="shared" si="48"/>
        <v>7.0949074070085771E-3</v>
      </c>
      <c r="M648" s="174">
        <f>COUNTIFS($K$1:K648,K648,$C$1:C648,C648,$A$1:A648,A648)</f>
        <v>1</v>
      </c>
      <c r="N648" s="13">
        <f t="shared" si="49"/>
        <v>0.70215277777777774</v>
      </c>
      <c r="O648" s="13">
        <f t="shared" si="50"/>
        <v>0.70924768518518511</v>
      </c>
    </row>
    <row r="649" spans="1:15" x14ac:dyDescent="0.25">
      <c r="A649" s="191">
        <v>42413</v>
      </c>
      <c r="B649" s="190" t="s">
        <v>25</v>
      </c>
      <c r="C649" s="190">
        <v>95005</v>
      </c>
      <c r="D649" s="192">
        <v>0.58333333333333337</v>
      </c>
      <c r="E649" s="192">
        <v>0.84722222222222221</v>
      </c>
      <c r="F649" s="193">
        <v>42413.717083333337</v>
      </c>
      <c r="G649" s="193">
        <v>42413.731817129628</v>
      </c>
      <c r="H649" s="190">
        <v>1273</v>
      </c>
      <c r="I649" s="190">
        <v>21</v>
      </c>
      <c r="J649" s="190">
        <v>50</v>
      </c>
      <c r="K649" s="190">
        <v>1</v>
      </c>
      <c r="L649" s="13">
        <f t="shared" si="48"/>
        <v>1.4733796291693579E-2</v>
      </c>
      <c r="M649" s="174">
        <f>COUNTIFS($K$1:K649,K649,$C$1:C649,C649,$A$1:A649,A649)</f>
        <v>1</v>
      </c>
      <c r="N649" s="13">
        <f t="shared" si="49"/>
        <v>0.71708333333333341</v>
      </c>
      <c r="O649" s="13">
        <f t="shared" si="50"/>
        <v>0.73181712962962964</v>
      </c>
    </row>
    <row r="650" spans="1:15" x14ac:dyDescent="0.25">
      <c r="A650" s="191">
        <v>42413</v>
      </c>
      <c r="B650" s="190" t="s">
        <v>105</v>
      </c>
      <c r="C650" s="190">
        <v>95049</v>
      </c>
      <c r="D650" s="192">
        <v>0.625</v>
      </c>
      <c r="E650" s="192">
        <v>0.88888888888888884</v>
      </c>
      <c r="F650" s="193">
        <v>42413.722037037034</v>
      </c>
      <c r="G650" s="193">
        <v>42413.735509259262</v>
      </c>
      <c r="H650" s="190">
        <v>1164</v>
      </c>
      <c r="I650" s="190">
        <v>20</v>
      </c>
      <c r="J650" s="190">
        <v>50</v>
      </c>
      <c r="K650" s="190">
        <v>1</v>
      </c>
      <c r="L650" s="13">
        <f t="shared" si="48"/>
        <v>1.3472222228301689E-2</v>
      </c>
      <c r="M650" s="174">
        <f>COUNTIFS($K$1:K650,K650,$C$1:C650,C650,$A$1:A650,A650)</f>
        <v>1</v>
      </c>
      <c r="N650" s="13">
        <f t="shared" si="49"/>
        <v>0.72203703703703714</v>
      </c>
      <c r="O650" s="13">
        <f t="shared" si="50"/>
        <v>0.73550925925925925</v>
      </c>
    </row>
    <row r="651" spans="1:15" x14ac:dyDescent="0.25">
      <c r="A651" s="191">
        <v>42413</v>
      </c>
      <c r="B651" s="190" t="s">
        <v>29</v>
      </c>
      <c r="C651" s="190">
        <v>92031</v>
      </c>
      <c r="D651" s="192">
        <v>0.58333333333333337</v>
      </c>
      <c r="E651" s="192">
        <v>0.84722222222222221</v>
      </c>
      <c r="F651" s="193">
        <v>42413.736145833333</v>
      </c>
      <c r="G651" s="193">
        <v>42413.749976851854</v>
      </c>
      <c r="H651" s="190">
        <v>1195</v>
      </c>
      <c r="I651" s="190">
        <v>19</v>
      </c>
      <c r="J651" s="190">
        <v>50</v>
      </c>
      <c r="K651" s="190">
        <v>1</v>
      </c>
      <c r="L651" s="13">
        <f t="shared" si="48"/>
        <v>1.3831018521159422E-2</v>
      </c>
      <c r="M651" s="174">
        <f>COUNTIFS($K$1:K651,K651,$C$1:C651,C651,$A$1:A651,A651)</f>
        <v>1</v>
      </c>
      <c r="N651" s="13">
        <f t="shared" si="49"/>
        <v>0.73614583333333339</v>
      </c>
      <c r="O651" s="13">
        <f t="shared" si="50"/>
        <v>0.74997685185185192</v>
      </c>
    </row>
    <row r="652" spans="1:15" x14ac:dyDescent="0.25">
      <c r="A652" s="191">
        <v>42413</v>
      </c>
      <c r="B652" s="190" t="s">
        <v>27</v>
      </c>
      <c r="C652" s="190">
        <v>93346</v>
      </c>
      <c r="D652" s="192">
        <v>0.625</v>
      </c>
      <c r="E652" s="192">
        <v>0.88888888888888884</v>
      </c>
      <c r="F652" s="193">
        <v>42413.750104166669</v>
      </c>
      <c r="G652" s="193">
        <v>42413.764606481483</v>
      </c>
      <c r="H652" s="190">
        <v>1253</v>
      </c>
      <c r="I652" s="190">
        <v>21</v>
      </c>
      <c r="J652" s="190">
        <v>50</v>
      </c>
      <c r="K652" s="190">
        <v>1</v>
      </c>
      <c r="L652" s="13">
        <f t="shared" si="48"/>
        <v>1.4502314814308193E-2</v>
      </c>
      <c r="M652" s="174">
        <f>COUNTIFS($K$1:K652,K652,$C$1:C652,C652,$A$1:A652,A652)</f>
        <v>1</v>
      </c>
      <c r="N652" s="13">
        <f t="shared" si="49"/>
        <v>0.75010416666666668</v>
      </c>
      <c r="O652" s="13">
        <f t="shared" si="50"/>
        <v>0.76460648148148147</v>
      </c>
    </row>
    <row r="653" spans="1:15" x14ac:dyDescent="0.25">
      <c r="A653" s="191">
        <v>42413</v>
      </c>
      <c r="B653" s="190" t="s">
        <v>107</v>
      </c>
      <c r="C653" s="190">
        <v>92200</v>
      </c>
      <c r="D653" s="192">
        <v>0.625</v>
      </c>
      <c r="E653" s="192">
        <v>0.88888888888888884</v>
      </c>
      <c r="F653" s="193">
        <v>42413.763981481483</v>
      </c>
      <c r="G653" s="193">
        <v>42413.777974537035</v>
      </c>
      <c r="H653" s="190">
        <v>1209</v>
      </c>
      <c r="I653" s="190">
        <v>20</v>
      </c>
      <c r="J653" s="190">
        <v>50</v>
      </c>
      <c r="K653" s="190">
        <v>1</v>
      </c>
      <c r="L653" s="13">
        <f t="shared" si="48"/>
        <v>1.3993055552418809E-2</v>
      </c>
      <c r="M653" s="174">
        <f>COUNTIFS($K$1:K653,K653,$C$1:C653,C653,$A$1:A653,A653)</f>
        <v>1</v>
      </c>
      <c r="N653" s="13">
        <f t="shared" si="49"/>
        <v>0.76398148148148148</v>
      </c>
      <c r="O653" s="13">
        <f t="shared" si="50"/>
        <v>0.77797453703703701</v>
      </c>
    </row>
    <row r="654" spans="1:15" x14ac:dyDescent="0.25">
      <c r="A654" s="191">
        <v>42413</v>
      </c>
      <c r="B654" s="190" t="s">
        <v>26</v>
      </c>
      <c r="C654" s="190">
        <v>92065</v>
      </c>
      <c r="D654" s="192">
        <v>0.625</v>
      </c>
      <c r="E654" s="192">
        <v>0.88888888888888884</v>
      </c>
      <c r="F654" s="193">
        <v>42413.764189814814</v>
      </c>
      <c r="G654" s="193">
        <v>42413.777951388889</v>
      </c>
      <c r="H654" s="190">
        <v>1189</v>
      </c>
      <c r="I654" s="190">
        <v>20</v>
      </c>
      <c r="J654" s="190">
        <v>50</v>
      </c>
      <c r="K654" s="190">
        <v>1</v>
      </c>
      <c r="L654" s="13">
        <f t="shared" si="48"/>
        <v>1.3761574075033423E-2</v>
      </c>
      <c r="M654" s="174">
        <f>COUNTIFS($K$1:K654,K654,$C$1:C654,C654,$A$1:A654,A654)</f>
        <v>1</v>
      </c>
      <c r="N654" s="13">
        <f t="shared" si="49"/>
        <v>0.76418981481481485</v>
      </c>
      <c r="O654" s="13">
        <f t="shared" si="50"/>
        <v>0.77795138888888893</v>
      </c>
    </row>
    <row r="655" spans="1:15" x14ac:dyDescent="0.25">
      <c r="A655" s="191">
        <v>42413</v>
      </c>
      <c r="B655" s="190" t="s">
        <v>28</v>
      </c>
      <c r="C655" s="190">
        <v>93528</v>
      </c>
      <c r="D655" s="192">
        <v>0.61805555555555558</v>
      </c>
      <c r="E655" s="192">
        <v>0.88194444444444453</v>
      </c>
      <c r="F655" s="193">
        <v>42413.777928240743</v>
      </c>
      <c r="G655" s="193">
        <v>42413.792175925926</v>
      </c>
      <c r="H655" s="190">
        <v>1231</v>
      </c>
      <c r="I655" s="190">
        <v>20</v>
      </c>
      <c r="J655" s="190">
        <v>50</v>
      </c>
      <c r="K655" s="190">
        <v>1</v>
      </c>
      <c r="L655" s="13">
        <f t="shared" si="48"/>
        <v>1.4247685183363501E-2</v>
      </c>
      <c r="M655" s="174">
        <f>COUNTIFS($K$1:K655,K655,$C$1:C655,C655,$A$1:A655,A655)</f>
        <v>1</v>
      </c>
      <c r="N655" s="13">
        <f t="shared" si="49"/>
        <v>0.77792824074074074</v>
      </c>
      <c r="O655" s="13">
        <f t="shared" si="50"/>
        <v>0.79217592592592589</v>
      </c>
    </row>
    <row r="656" spans="1:15" x14ac:dyDescent="0.25">
      <c r="A656" s="191">
        <v>42413</v>
      </c>
      <c r="B656" s="190" t="s">
        <v>106</v>
      </c>
      <c r="C656" s="190">
        <v>92217</v>
      </c>
      <c r="D656" s="192">
        <v>0.625</v>
      </c>
      <c r="E656" s="192">
        <v>0.88888888888888884</v>
      </c>
      <c r="F656" s="193">
        <v>42413.792534722219</v>
      </c>
      <c r="G656" s="193">
        <v>42413.806006944447</v>
      </c>
      <c r="H656" s="190">
        <v>1164</v>
      </c>
      <c r="I656" s="190">
        <v>19</v>
      </c>
      <c r="J656" s="190">
        <v>50</v>
      </c>
      <c r="K656" s="190">
        <v>1</v>
      </c>
      <c r="L656" s="13">
        <f t="shared" si="48"/>
        <v>1.3472222228301689E-2</v>
      </c>
      <c r="M656" s="174">
        <f>COUNTIFS($K$1:K656,K656,$C$1:C656,C656,$A$1:A656,A656)</f>
        <v>1</v>
      </c>
      <c r="N656" s="13">
        <f t="shared" si="49"/>
        <v>0.79253472222222221</v>
      </c>
      <c r="O656" s="13">
        <f t="shared" si="50"/>
        <v>0.80600694444444443</v>
      </c>
    </row>
    <row r="657" spans="1:15" x14ac:dyDescent="0.25">
      <c r="A657" s="191">
        <v>42413</v>
      </c>
      <c r="B657" s="190" t="s">
        <v>25</v>
      </c>
      <c r="C657" s="190">
        <v>95005</v>
      </c>
      <c r="D657" s="192">
        <v>0.58333333333333337</v>
      </c>
      <c r="E657" s="192">
        <v>0.84722222222222221</v>
      </c>
      <c r="F657" s="193">
        <v>42413.797534722224</v>
      </c>
      <c r="G657" s="193">
        <v>42413.798275462963</v>
      </c>
      <c r="H657" s="190">
        <v>64</v>
      </c>
      <c r="I657" s="190">
        <v>1</v>
      </c>
      <c r="J657" s="190">
        <v>50</v>
      </c>
      <c r="K657" s="190">
        <v>3</v>
      </c>
      <c r="L657" s="13">
        <f t="shared" si="48"/>
        <v>7.4074073927477002E-4</v>
      </c>
      <c r="M657" s="174">
        <f>COUNTIFS($K$1:K657,K657,$C$1:C657,C657,$A$1:A657,A657)</f>
        <v>2</v>
      </c>
      <c r="N657" s="13">
        <f t="shared" si="49"/>
        <v>0.79753472222222221</v>
      </c>
      <c r="O657" s="13">
        <f t="shared" si="50"/>
        <v>0.79827546296296292</v>
      </c>
    </row>
    <row r="658" spans="1:15" x14ac:dyDescent="0.25">
      <c r="A658" s="191">
        <v>42413</v>
      </c>
      <c r="B658" s="190" t="s">
        <v>103</v>
      </c>
      <c r="C658" s="190">
        <v>95061</v>
      </c>
      <c r="D658" s="192">
        <v>0.625</v>
      </c>
      <c r="E658" s="192">
        <v>0.88888888888888884</v>
      </c>
      <c r="F658" s="193">
        <v>42413.798668981479</v>
      </c>
      <c r="G658" s="193">
        <v>42413.812881944446</v>
      </c>
      <c r="H658" s="190">
        <v>1228</v>
      </c>
      <c r="I658" s="190">
        <v>20</v>
      </c>
      <c r="J658" s="190">
        <v>50</v>
      </c>
      <c r="K658" s="190">
        <v>1</v>
      </c>
      <c r="L658" s="13">
        <f t="shared" si="48"/>
        <v>1.4212962967576459E-2</v>
      </c>
      <c r="M658" s="174">
        <f>COUNTIFS($K$1:K658,K658,$C$1:C658,C658,$A$1:A658,A658)</f>
        <v>1</v>
      </c>
      <c r="N658" s="13">
        <f t="shared" si="49"/>
        <v>0.79866898148148147</v>
      </c>
      <c r="O658" s="13">
        <f t="shared" si="50"/>
        <v>0.81288194444444439</v>
      </c>
    </row>
    <row r="659" spans="1:15" x14ac:dyDescent="0.25">
      <c r="A659" s="191">
        <v>42413</v>
      </c>
      <c r="B659" s="190" t="s">
        <v>30</v>
      </c>
      <c r="C659" s="190">
        <v>92030</v>
      </c>
      <c r="D659" s="192">
        <v>0.625</v>
      </c>
      <c r="E659" s="192">
        <v>0.88888888888888884</v>
      </c>
      <c r="F659" s="193">
        <v>42413.798796296294</v>
      </c>
      <c r="G659" s="193">
        <v>42413.812638888892</v>
      </c>
      <c r="H659" s="190">
        <v>1196</v>
      </c>
      <c r="I659" s="190">
        <v>20</v>
      </c>
      <c r="J659" s="190">
        <v>50</v>
      </c>
      <c r="K659" s="190">
        <v>1</v>
      </c>
      <c r="L659" s="13">
        <f t="shared" si="48"/>
        <v>1.3842592597939074E-2</v>
      </c>
      <c r="M659" s="174">
        <f>COUNTIFS($K$1:K659,K659,$C$1:C659,C659,$A$1:A659,A659)</f>
        <v>1</v>
      </c>
      <c r="N659" s="13">
        <f t="shared" si="49"/>
        <v>0.79879629629629623</v>
      </c>
      <c r="O659" s="13">
        <f t="shared" si="50"/>
        <v>0.81263888888888891</v>
      </c>
    </row>
    <row r="660" spans="1:15" x14ac:dyDescent="0.25">
      <c r="A660" s="191">
        <v>42413</v>
      </c>
      <c r="B660" s="190" t="s">
        <v>105</v>
      </c>
      <c r="C660" s="190">
        <v>95049</v>
      </c>
      <c r="D660" s="192">
        <v>0.625</v>
      </c>
      <c r="E660" s="192">
        <v>0.88888888888888884</v>
      </c>
      <c r="F660" s="193">
        <v>42413.801840277774</v>
      </c>
      <c r="G660" s="193">
        <v>42413.808738425927</v>
      </c>
      <c r="H660" s="190">
        <v>596</v>
      </c>
      <c r="I660" s="190">
        <v>10</v>
      </c>
      <c r="J660" s="190">
        <v>50</v>
      </c>
      <c r="K660" s="190">
        <v>3</v>
      </c>
      <c r="L660" s="13">
        <f t="shared" si="48"/>
        <v>6.8981481526861899E-3</v>
      </c>
      <c r="M660" s="174">
        <f>COUNTIFS($K$1:K660,K660,$C$1:C660,C660,$A$1:A660,A660)</f>
        <v>2</v>
      </c>
      <c r="N660" s="13">
        <f t="shared" si="49"/>
        <v>0.80184027777777789</v>
      </c>
      <c r="O660" s="13">
        <f t="shared" si="50"/>
        <v>0.80873842592592593</v>
      </c>
    </row>
    <row r="661" spans="1:15" x14ac:dyDescent="0.25">
      <c r="A661" s="191">
        <v>42413</v>
      </c>
      <c r="B661" s="190" t="s">
        <v>29</v>
      </c>
      <c r="C661" s="190">
        <v>92031</v>
      </c>
      <c r="D661" s="192">
        <v>0.58333333333333337</v>
      </c>
      <c r="E661" s="192">
        <v>0.84722222222222221</v>
      </c>
      <c r="F661" s="193">
        <v>42413.805636574078</v>
      </c>
      <c r="G661" s="193">
        <v>42413.812685185185</v>
      </c>
      <c r="H661" s="190">
        <v>609</v>
      </c>
      <c r="I661" s="190">
        <v>10</v>
      </c>
      <c r="J661" s="190">
        <v>50</v>
      </c>
      <c r="K661" s="190">
        <v>3</v>
      </c>
      <c r="L661" s="13">
        <f t="shared" si="48"/>
        <v>7.0486111071659252E-3</v>
      </c>
      <c r="M661" s="174">
        <f>COUNTIFS($K$1:K661,K661,$C$1:C661,C661,$A$1:A661,A661)</f>
        <v>2</v>
      </c>
      <c r="N661" s="13">
        <f t="shared" si="49"/>
        <v>0.80563657407407396</v>
      </c>
      <c r="O661" s="13">
        <f t="shared" si="50"/>
        <v>0.81268518518518518</v>
      </c>
    </row>
    <row r="662" spans="1:15" x14ac:dyDescent="0.25">
      <c r="A662" s="191">
        <v>42413</v>
      </c>
      <c r="B662" s="190" t="s">
        <v>107</v>
      </c>
      <c r="C662" s="190">
        <v>92200</v>
      </c>
      <c r="D662" s="192">
        <v>0.625</v>
      </c>
      <c r="E662" s="192">
        <v>0.88888888888888884</v>
      </c>
      <c r="F662" s="193">
        <v>42413.812638888892</v>
      </c>
      <c r="G662" s="193">
        <v>42413.819618055553</v>
      </c>
      <c r="H662" s="190">
        <v>603</v>
      </c>
      <c r="I662" s="190">
        <v>10</v>
      </c>
      <c r="J662" s="190">
        <v>50</v>
      </c>
      <c r="K662" s="190">
        <v>3</v>
      </c>
      <c r="L662" s="13">
        <f t="shared" si="48"/>
        <v>6.9791666610399261E-3</v>
      </c>
      <c r="M662" s="174">
        <f>COUNTIFS($K$1:K662,K662,$C$1:C662,C662,$A$1:A662,A662)</f>
        <v>2</v>
      </c>
      <c r="N662" s="13">
        <f t="shared" si="49"/>
        <v>0.81263888888888891</v>
      </c>
      <c r="O662" s="13">
        <f t="shared" si="50"/>
        <v>0.81961805555555556</v>
      </c>
    </row>
    <row r="663" spans="1:15" x14ac:dyDescent="0.25">
      <c r="A663" s="191">
        <v>42413</v>
      </c>
      <c r="B663" s="190" t="s">
        <v>27</v>
      </c>
      <c r="C663" s="190">
        <v>93346</v>
      </c>
      <c r="D663" s="192">
        <v>0.625</v>
      </c>
      <c r="E663" s="192">
        <v>0.88888888888888884</v>
      </c>
      <c r="F663" s="193">
        <v>42413.812916666669</v>
      </c>
      <c r="G663" s="193">
        <v>42413.819953703707</v>
      </c>
      <c r="H663" s="190">
        <v>608</v>
      </c>
      <c r="I663" s="190">
        <v>10</v>
      </c>
      <c r="J663" s="190">
        <v>50</v>
      </c>
      <c r="K663" s="190">
        <v>3</v>
      </c>
      <c r="L663" s="13">
        <f t="shared" si="48"/>
        <v>7.0370370376622304E-3</v>
      </c>
      <c r="M663" s="174">
        <f>COUNTIFS($K$1:K663,K663,$C$1:C663,C663,$A$1:A663,A663)</f>
        <v>2</v>
      </c>
      <c r="N663" s="13">
        <f t="shared" si="49"/>
        <v>0.81291666666666673</v>
      </c>
      <c r="O663" s="13">
        <f t="shared" si="50"/>
        <v>0.81995370370370368</v>
      </c>
    </row>
    <row r="664" spans="1:15" x14ac:dyDescent="0.25">
      <c r="A664" s="191">
        <v>42413</v>
      </c>
      <c r="B664" s="190" t="s">
        <v>26</v>
      </c>
      <c r="C664" s="190">
        <v>92065</v>
      </c>
      <c r="D664" s="192">
        <v>0.625</v>
      </c>
      <c r="E664" s="192">
        <v>0.88888888888888884</v>
      </c>
      <c r="F664" s="193">
        <v>42413.819953703707</v>
      </c>
      <c r="G664" s="193">
        <v>42413.826423611114</v>
      </c>
      <c r="H664" s="190">
        <v>559</v>
      </c>
      <c r="I664" s="190">
        <v>10</v>
      </c>
      <c r="J664" s="190">
        <v>50</v>
      </c>
      <c r="K664" s="190">
        <v>3</v>
      </c>
      <c r="L664" s="13">
        <f t="shared" si="48"/>
        <v>6.4699074064265005E-3</v>
      </c>
      <c r="M664" s="174">
        <f>COUNTIFS($K$1:K664,K664,$C$1:C664,C664,$A$1:A664,A664)</f>
        <v>2</v>
      </c>
      <c r="N664" s="13">
        <f t="shared" si="49"/>
        <v>0.81995370370370368</v>
      </c>
      <c r="O664" s="13">
        <f t="shared" si="50"/>
        <v>0.82642361111111118</v>
      </c>
    </row>
    <row r="665" spans="1:15" x14ac:dyDescent="0.25">
      <c r="A665" s="191">
        <v>42413</v>
      </c>
      <c r="B665" s="190" t="s">
        <v>106</v>
      </c>
      <c r="C665" s="190">
        <v>92217</v>
      </c>
      <c r="D665" s="192">
        <v>0.625</v>
      </c>
      <c r="E665" s="192">
        <v>0.88888888888888884</v>
      </c>
      <c r="F665" s="193">
        <v>42413.827476851853</v>
      </c>
      <c r="G665" s="193">
        <v>42413.833912037036</v>
      </c>
      <c r="H665" s="190">
        <v>556</v>
      </c>
      <c r="I665" s="190">
        <v>9</v>
      </c>
      <c r="J665" s="190">
        <v>50</v>
      </c>
      <c r="K665" s="190">
        <v>3</v>
      </c>
      <c r="L665" s="13">
        <f t="shared" si="48"/>
        <v>6.435185183363501E-3</v>
      </c>
      <c r="M665" s="174">
        <f>COUNTIFS($K$1:K665,K665,$C$1:C665,C665,$A$1:A665,A665)</f>
        <v>2</v>
      </c>
      <c r="N665" s="13">
        <f t="shared" si="49"/>
        <v>0.82747685185185194</v>
      </c>
      <c r="O665" s="13">
        <f t="shared" si="50"/>
        <v>0.83391203703703709</v>
      </c>
    </row>
    <row r="666" spans="1:15" x14ac:dyDescent="0.25">
      <c r="A666" s="191">
        <v>42413</v>
      </c>
      <c r="B666" s="190" t="s">
        <v>28</v>
      </c>
      <c r="C666" s="190">
        <v>93528</v>
      </c>
      <c r="D666" s="192">
        <v>0.61805555555555558</v>
      </c>
      <c r="E666" s="192">
        <v>0.88194444444444453</v>
      </c>
      <c r="F666" s="193">
        <v>42413.827546296299</v>
      </c>
      <c r="G666" s="193">
        <v>42413.834108796298</v>
      </c>
      <c r="H666" s="190">
        <v>567</v>
      </c>
      <c r="I666" s="190">
        <v>10</v>
      </c>
      <c r="J666" s="190">
        <v>50</v>
      </c>
      <c r="K666" s="190">
        <v>3</v>
      </c>
      <c r="L666" s="13">
        <f t="shared" si="48"/>
        <v>6.5624999988358468E-3</v>
      </c>
      <c r="M666" s="174">
        <f>COUNTIFS($K$1:K666,K666,$C$1:C666,C666,$A$1:A666,A666)</f>
        <v>2</v>
      </c>
      <c r="N666" s="13">
        <f t="shared" si="49"/>
        <v>0.82754629629629628</v>
      </c>
      <c r="O666" s="13">
        <f t="shared" si="50"/>
        <v>0.8341087962962962</v>
      </c>
    </row>
    <row r="667" spans="1:15" x14ac:dyDescent="0.25">
      <c r="A667" s="191">
        <v>42413</v>
      </c>
      <c r="B667" s="190" t="s">
        <v>103</v>
      </c>
      <c r="C667" s="190">
        <v>95061</v>
      </c>
      <c r="D667" s="192">
        <v>0.625</v>
      </c>
      <c r="E667" s="192">
        <v>0.88888888888888884</v>
      </c>
      <c r="F667" s="193">
        <v>42413.833611111113</v>
      </c>
      <c r="G667" s="193">
        <v>42413.840532407405</v>
      </c>
      <c r="H667" s="190">
        <v>598</v>
      </c>
      <c r="I667" s="190">
        <v>10</v>
      </c>
      <c r="J667" s="190">
        <v>50</v>
      </c>
      <c r="K667" s="190">
        <v>3</v>
      </c>
      <c r="L667" s="13">
        <f t="shared" si="48"/>
        <v>6.9212962916935794E-3</v>
      </c>
      <c r="M667" s="174">
        <f>COUNTIFS($K$1:K667,K667,$C$1:C667,C667,$A$1:A667,A667)</f>
        <v>2</v>
      </c>
      <c r="N667" s="13">
        <f t="shared" si="49"/>
        <v>0.83361111111111119</v>
      </c>
      <c r="O667" s="13">
        <f t="shared" si="50"/>
        <v>0.84053240740740742</v>
      </c>
    </row>
    <row r="668" spans="1:15" x14ac:dyDescent="0.25">
      <c r="A668" s="191">
        <v>42413</v>
      </c>
      <c r="B668" s="190" t="s">
        <v>30</v>
      </c>
      <c r="C668" s="190">
        <v>92030</v>
      </c>
      <c r="D668" s="192">
        <v>0.625</v>
      </c>
      <c r="E668" s="192">
        <v>0.88888888888888884</v>
      </c>
      <c r="F668" s="193">
        <v>42413.840567129628</v>
      </c>
      <c r="G668" s="193">
        <v>42413.847592592596</v>
      </c>
      <c r="H668" s="190">
        <v>607</v>
      </c>
      <c r="I668" s="190">
        <v>10</v>
      </c>
      <c r="J668" s="190">
        <v>50</v>
      </c>
      <c r="K668" s="190">
        <v>3</v>
      </c>
      <c r="L668" s="13">
        <f t="shared" si="48"/>
        <v>7.0254629681585357E-3</v>
      </c>
      <c r="M668" s="174">
        <f>COUNTIFS($K$1:K668,K668,$C$1:C668,C668,$A$1:A668,A668)</f>
        <v>2</v>
      </c>
      <c r="N668" s="13">
        <f t="shared" si="49"/>
        <v>0.84056712962962965</v>
      </c>
      <c r="O668" s="13">
        <f t="shared" si="50"/>
        <v>0.84759259259259256</v>
      </c>
    </row>
    <row r="669" spans="1:15" x14ac:dyDescent="0.25">
      <c r="A669" s="200">
        <v>42415</v>
      </c>
      <c r="B669" s="199" t="s">
        <v>23</v>
      </c>
      <c r="C669" s="199">
        <v>92044</v>
      </c>
      <c r="D669" s="201">
        <v>0.33333333333333331</v>
      </c>
      <c r="E669" s="201">
        <v>0.59722222222222221</v>
      </c>
      <c r="F669" s="202">
        <v>42415.389050925929</v>
      </c>
      <c r="G669" s="202">
        <v>42415.395960648151</v>
      </c>
      <c r="H669" s="199">
        <v>597</v>
      </c>
      <c r="I669" s="199">
        <v>10</v>
      </c>
      <c r="J669" s="199">
        <v>50</v>
      </c>
      <c r="K669" s="199">
        <v>3</v>
      </c>
      <c r="L669" s="13">
        <f t="shared" ref="L669:L718" si="51">G669-F669</f>
        <v>6.9097222221898846E-3</v>
      </c>
      <c r="M669" s="184">
        <f>COUNTIFS($K$1:K669,K669,$C$1:C669,C669,$A$1:A669,A669)</f>
        <v>1</v>
      </c>
      <c r="N669" s="13">
        <f t="shared" ref="N669:N718" si="52">TIME(HOUR(F669),MINUTE(F669),SECOND(F669))</f>
        <v>0.38905092592592588</v>
      </c>
      <c r="O669" s="13">
        <f t="shared" ref="O669:O718" si="53">TIME(HOUR(G669),MINUTE(G669),SECOND(G669))</f>
        <v>0.39596064814814813</v>
      </c>
    </row>
    <row r="670" spans="1:15" x14ac:dyDescent="0.25">
      <c r="A670" s="200">
        <v>42415</v>
      </c>
      <c r="B670" s="199" t="s">
        <v>20</v>
      </c>
      <c r="C670" s="199">
        <v>92055</v>
      </c>
      <c r="D670" s="201">
        <v>0.36805555555555558</v>
      </c>
      <c r="E670" s="201">
        <v>0.63194444444444442</v>
      </c>
      <c r="F670" s="202">
        <v>42415.397476851853</v>
      </c>
      <c r="G670" s="202">
        <v>42415.404317129629</v>
      </c>
      <c r="H670" s="199">
        <v>591</v>
      </c>
      <c r="I670" s="199">
        <v>10</v>
      </c>
      <c r="J670" s="199">
        <v>50</v>
      </c>
      <c r="K670" s="199">
        <v>3</v>
      </c>
      <c r="L670" s="13">
        <f t="shared" si="51"/>
        <v>6.8402777760638855E-3</v>
      </c>
      <c r="M670" s="184">
        <f>COUNTIFS($K$1:K670,K670,$C$1:C670,C670,$A$1:A670,A670)</f>
        <v>1</v>
      </c>
      <c r="N670" s="13">
        <f t="shared" si="52"/>
        <v>0.39747685185185189</v>
      </c>
      <c r="O670" s="13">
        <f t="shared" si="53"/>
        <v>0.40431712962962968</v>
      </c>
    </row>
    <row r="671" spans="1:15" x14ac:dyDescent="0.25">
      <c r="A671" s="200">
        <v>42415</v>
      </c>
      <c r="B671" s="199" t="s">
        <v>21</v>
      </c>
      <c r="C671" s="199">
        <v>92125</v>
      </c>
      <c r="D671" s="201">
        <v>0.36805555555555558</v>
      </c>
      <c r="E671" s="201">
        <v>0.63194444444444442</v>
      </c>
      <c r="F671" s="202">
        <v>42415.409768518519</v>
      </c>
      <c r="G671" s="202">
        <v>42415.416979166665</v>
      </c>
      <c r="H671" s="199">
        <v>623</v>
      </c>
      <c r="I671" s="199">
        <v>10</v>
      </c>
      <c r="J671" s="199">
        <v>50</v>
      </c>
      <c r="K671" s="199">
        <v>3</v>
      </c>
      <c r="L671" s="13">
        <f t="shared" si="51"/>
        <v>7.2106481457012706E-3</v>
      </c>
      <c r="M671" s="184">
        <f>COUNTIFS($K$1:K671,K671,$C$1:C671,C671,$A$1:A671,A671)</f>
        <v>1</v>
      </c>
      <c r="N671" s="13">
        <f t="shared" si="52"/>
        <v>0.40976851851851853</v>
      </c>
      <c r="O671" s="13">
        <f t="shared" si="53"/>
        <v>0.41697916666666668</v>
      </c>
    </row>
    <row r="672" spans="1:15" x14ac:dyDescent="0.25">
      <c r="A672" s="200">
        <v>42415</v>
      </c>
      <c r="B672" s="199" t="s">
        <v>115</v>
      </c>
      <c r="C672" s="199">
        <v>92136</v>
      </c>
      <c r="D672" s="201">
        <v>0.3611111111111111</v>
      </c>
      <c r="E672" s="201">
        <v>0.625</v>
      </c>
      <c r="F672" s="202">
        <v>42415.416747685187</v>
      </c>
      <c r="G672" s="202">
        <v>42415.423692129632</v>
      </c>
      <c r="H672" s="199">
        <v>600</v>
      </c>
      <c r="I672" s="199">
        <v>10</v>
      </c>
      <c r="J672" s="199">
        <v>50</v>
      </c>
      <c r="K672" s="199">
        <v>3</v>
      </c>
      <c r="L672" s="13">
        <f t="shared" si="51"/>
        <v>6.9444444452528842E-3</v>
      </c>
      <c r="M672" s="184">
        <f>COUNTIFS($K$1:K672,K672,$C$1:C672,C672,$A$1:A672,A672)</f>
        <v>1</v>
      </c>
      <c r="N672" s="13">
        <f t="shared" si="52"/>
        <v>0.41674768518518518</v>
      </c>
      <c r="O672" s="13">
        <f t="shared" si="53"/>
        <v>0.42369212962962965</v>
      </c>
    </row>
    <row r="673" spans="1:15" x14ac:dyDescent="0.25">
      <c r="A673" s="200">
        <v>42415</v>
      </c>
      <c r="B673" s="199" t="s">
        <v>18</v>
      </c>
      <c r="C673" s="199">
        <v>92120</v>
      </c>
      <c r="D673" s="201">
        <v>0.36805555555555558</v>
      </c>
      <c r="E673" s="201">
        <v>0.63194444444444442</v>
      </c>
      <c r="F673" s="202">
        <v>42415.425625000003</v>
      </c>
      <c r="G673" s="202">
        <v>42415.432523148149</v>
      </c>
      <c r="H673" s="199">
        <v>596</v>
      </c>
      <c r="I673" s="199">
        <v>10</v>
      </c>
      <c r="J673" s="199">
        <v>50</v>
      </c>
      <c r="K673" s="199">
        <v>3</v>
      </c>
      <c r="L673" s="13">
        <f t="shared" si="51"/>
        <v>6.8981481454102322E-3</v>
      </c>
      <c r="M673" s="184">
        <f>COUNTIFS($K$1:K673,K673,$C$1:C673,C673,$A$1:A673,A673)</f>
        <v>1</v>
      </c>
      <c r="N673" s="13">
        <f t="shared" si="52"/>
        <v>0.42562499999999998</v>
      </c>
      <c r="O673" s="13">
        <f t="shared" si="53"/>
        <v>0.43252314814814818</v>
      </c>
    </row>
    <row r="674" spans="1:15" x14ac:dyDescent="0.25">
      <c r="A674" s="200">
        <v>42415</v>
      </c>
      <c r="B674" s="199" t="s">
        <v>19</v>
      </c>
      <c r="C674" s="199">
        <v>95173</v>
      </c>
      <c r="D674" s="201">
        <v>0.4861111111111111</v>
      </c>
      <c r="E674" s="201">
        <v>0.75</v>
      </c>
      <c r="F674" s="202">
        <v>42415.427881944444</v>
      </c>
      <c r="G674" s="202">
        <v>42415.435243055559</v>
      </c>
      <c r="H674" s="199">
        <v>636</v>
      </c>
      <c r="I674" s="199">
        <v>10</v>
      </c>
      <c r="J674" s="199">
        <v>50</v>
      </c>
      <c r="K674" s="199">
        <v>3</v>
      </c>
      <c r="L674" s="13">
        <f t="shared" si="51"/>
        <v>7.3611111147329211E-3</v>
      </c>
      <c r="M674" s="184">
        <f>COUNTIFS($K$1:K674,K674,$C$1:C674,C674,$A$1:A674,A674)</f>
        <v>1</v>
      </c>
      <c r="N674" s="13">
        <f t="shared" si="52"/>
        <v>0.42788194444444444</v>
      </c>
      <c r="O674" s="13">
        <f t="shared" si="53"/>
        <v>0.43524305555555554</v>
      </c>
    </row>
    <row r="675" spans="1:15" x14ac:dyDescent="0.25">
      <c r="A675" s="200">
        <v>42415</v>
      </c>
      <c r="B675" s="199" t="s">
        <v>117</v>
      </c>
      <c r="C675" s="199">
        <v>92214</v>
      </c>
      <c r="D675" s="201">
        <v>0.3611111111111111</v>
      </c>
      <c r="E675" s="201">
        <v>0.625</v>
      </c>
      <c r="F675" s="202">
        <v>42415.430601851855</v>
      </c>
      <c r="G675" s="202">
        <v>42415.434074074074</v>
      </c>
      <c r="H675" s="199">
        <v>300</v>
      </c>
      <c r="I675" s="199">
        <v>5</v>
      </c>
      <c r="J675" s="199">
        <v>50</v>
      </c>
      <c r="K675" s="199">
        <v>3</v>
      </c>
      <c r="L675" s="13">
        <f t="shared" si="51"/>
        <v>3.4722222189884633E-3</v>
      </c>
      <c r="M675" s="184">
        <f>COUNTIFS($K$1:K675,K675,$C$1:C675,C675,$A$1:A675,A675)</f>
        <v>1</v>
      </c>
      <c r="N675" s="13">
        <f t="shared" si="52"/>
        <v>0.4306018518518519</v>
      </c>
      <c r="O675" s="13">
        <f t="shared" si="53"/>
        <v>0.43407407407407406</v>
      </c>
    </row>
    <row r="676" spans="1:15" x14ac:dyDescent="0.25">
      <c r="A676" s="200">
        <v>42415</v>
      </c>
      <c r="B676" s="199" t="s">
        <v>98</v>
      </c>
      <c r="C676" s="199">
        <v>92137</v>
      </c>
      <c r="D676" s="201">
        <v>0.3611111111111111</v>
      </c>
      <c r="E676" s="201">
        <v>0.625</v>
      </c>
      <c r="F676" s="202">
        <v>42415.430798611109</v>
      </c>
      <c r="G676" s="202">
        <v>42415.438252314816</v>
      </c>
      <c r="H676" s="199">
        <v>644</v>
      </c>
      <c r="I676" s="199">
        <v>11</v>
      </c>
      <c r="J676" s="199">
        <v>50</v>
      </c>
      <c r="K676" s="199">
        <v>3</v>
      </c>
      <c r="L676" s="13">
        <f t="shared" si="51"/>
        <v>7.4537037071422674E-3</v>
      </c>
      <c r="M676" s="184">
        <f>COUNTIFS($K$1:K676,K676,$C$1:C676,C676,$A$1:A676,A676)</f>
        <v>1</v>
      </c>
      <c r="N676" s="13">
        <f t="shared" si="52"/>
        <v>0.43079861111111112</v>
      </c>
      <c r="O676" s="13">
        <f t="shared" si="53"/>
        <v>0.4382523148148148</v>
      </c>
    </row>
    <row r="677" spans="1:15" x14ac:dyDescent="0.25">
      <c r="A677" s="200">
        <v>42415</v>
      </c>
      <c r="B677" s="199" t="s">
        <v>24</v>
      </c>
      <c r="C677" s="199">
        <v>92092</v>
      </c>
      <c r="D677" s="201">
        <v>0.36805555555555558</v>
      </c>
      <c r="E677" s="201">
        <v>0.63194444444444442</v>
      </c>
      <c r="F677" s="202">
        <v>42415.444652777776</v>
      </c>
      <c r="G677" s="202">
        <v>42415.447511574072</v>
      </c>
      <c r="H677" s="199">
        <v>247</v>
      </c>
      <c r="I677" s="199">
        <v>4</v>
      </c>
      <c r="J677" s="199">
        <v>50</v>
      </c>
      <c r="K677" s="199">
        <v>3</v>
      </c>
      <c r="L677" s="13">
        <f t="shared" si="51"/>
        <v>2.8587962951860391E-3</v>
      </c>
      <c r="M677" s="184">
        <f>COUNTIFS($K$1:K677,K677,$C$1:C677,C677,$A$1:A677,A677)</f>
        <v>1</v>
      </c>
      <c r="N677" s="13">
        <f t="shared" si="52"/>
        <v>0.44465277777777779</v>
      </c>
      <c r="O677" s="13">
        <f t="shared" si="53"/>
        <v>0.44751157407407405</v>
      </c>
    </row>
    <row r="678" spans="1:15" x14ac:dyDescent="0.25">
      <c r="A678" s="200">
        <v>42415</v>
      </c>
      <c r="B678" s="199" t="s">
        <v>115</v>
      </c>
      <c r="C678" s="199">
        <v>92136</v>
      </c>
      <c r="D678" s="201">
        <v>0.3611111111111111</v>
      </c>
      <c r="E678" s="201">
        <v>0.625</v>
      </c>
      <c r="F678" s="202">
        <v>42415.458368055559</v>
      </c>
      <c r="G678" s="202">
        <v>42415.472430555557</v>
      </c>
      <c r="H678" s="199">
        <v>1215</v>
      </c>
      <c r="I678" s="199">
        <v>20</v>
      </c>
      <c r="J678" s="199">
        <v>50</v>
      </c>
      <c r="K678" s="199">
        <v>1</v>
      </c>
      <c r="L678" s="13">
        <f t="shared" si="51"/>
        <v>1.4062499998544808E-2</v>
      </c>
      <c r="M678" s="184">
        <f>COUNTIFS($K$1:K678,K678,$C$1:C678,C678,$A$1:A678,A678)</f>
        <v>1</v>
      </c>
      <c r="N678" s="13">
        <f t="shared" si="52"/>
        <v>0.45836805555555554</v>
      </c>
      <c r="O678" s="13">
        <f t="shared" si="53"/>
        <v>0.47243055555555552</v>
      </c>
    </row>
    <row r="679" spans="1:15" x14ac:dyDescent="0.25">
      <c r="A679" s="200">
        <v>42415</v>
      </c>
      <c r="B679" s="199" t="s">
        <v>18</v>
      </c>
      <c r="C679" s="199">
        <v>92120</v>
      </c>
      <c r="D679" s="201">
        <v>0.36805555555555558</v>
      </c>
      <c r="E679" s="201">
        <v>0.63194444444444442</v>
      </c>
      <c r="F679" s="202">
        <v>42415.458599537036</v>
      </c>
      <c r="G679" s="202">
        <v>42415.472546296296</v>
      </c>
      <c r="H679" s="199">
        <v>1205</v>
      </c>
      <c r="I679" s="199">
        <v>20</v>
      </c>
      <c r="J679" s="199">
        <v>50</v>
      </c>
      <c r="K679" s="199">
        <v>3</v>
      </c>
      <c r="L679" s="13">
        <f t="shared" si="51"/>
        <v>1.3946759259852115E-2</v>
      </c>
      <c r="M679" s="184">
        <f>COUNTIFS($K$1:K679,K679,$C$1:C679,C679,$A$1:A679,A679)</f>
        <v>2</v>
      </c>
      <c r="N679" s="13">
        <f t="shared" si="52"/>
        <v>0.45859953703703704</v>
      </c>
      <c r="O679" s="13">
        <f t="shared" si="53"/>
        <v>0.4725462962962963</v>
      </c>
    </row>
    <row r="680" spans="1:15" x14ac:dyDescent="0.25">
      <c r="A680" s="200">
        <v>42415</v>
      </c>
      <c r="B680" s="199" t="s">
        <v>23</v>
      </c>
      <c r="C680" s="199">
        <v>92044</v>
      </c>
      <c r="D680" s="201">
        <v>0.33333333333333331</v>
      </c>
      <c r="E680" s="201">
        <v>0.59722222222222221</v>
      </c>
      <c r="F680" s="202">
        <v>42415.472500000003</v>
      </c>
      <c r="G680" s="202">
        <v>42415.486388888887</v>
      </c>
      <c r="H680" s="199">
        <v>1200</v>
      </c>
      <c r="I680" s="199">
        <v>20</v>
      </c>
      <c r="J680" s="199">
        <v>50</v>
      </c>
      <c r="K680" s="199">
        <v>1</v>
      </c>
      <c r="L680" s="13">
        <f t="shared" si="51"/>
        <v>1.3888888883229811E-2</v>
      </c>
      <c r="M680" s="184">
        <f>COUNTIFS($K$1:K680,K680,$C$1:C680,C680,$A$1:A680,A680)</f>
        <v>1</v>
      </c>
      <c r="N680" s="13">
        <f t="shared" si="52"/>
        <v>0.47249999999999998</v>
      </c>
      <c r="O680" s="13">
        <f t="shared" si="53"/>
        <v>0.48638888888888893</v>
      </c>
    </row>
    <row r="681" spans="1:15" x14ac:dyDescent="0.25">
      <c r="A681" s="200">
        <v>42415</v>
      </c>
      <c r="B681" s="199" t="s">
        <v>21</v>
      </c>
      <c r="C681" s="199">
        <v>92125</v>
      </c>
      <c r="D681" s="201">
        <v>0.36805555555555558</v>
      </c>
      <c r="E681" s="201">
        <v>0.63194444444444442</v>
      </c>
      <c r="F681" s="202">
        <v>42415.474074074074</v>
      </c>
      <c r="G681" s="202">
        <v>42415.48814814815</v>
      </c>
      <c r="H681" s="199">
        <v>1216</v>
      </c>
      <c r="I681" s="199">
        <v>20</v>
      </c>
      <c r="J681" s="199">
        <v>50</v>
      </c>
      <c r="K681" s="199">
        <v>1</v>
      </c>
      <c r="L681" s="13">
        <f t="shared" si="51"/>
        <v>1.4074074075324461E-2</v>
      </c>
      <c r="M681" s="184">
        <f>COUNTIFS($K$1:K681,K681,$C$1:C681,C681,$A$1:A681,A681)</f>
        <v>1</v>
      </c>
      <c r="N681" s="13">
        <f t="shared" si="52"/>
        <v>0.47407407407407409</v>
      </c>
      <c r="O681" s="13">
        <f t="shared" si="53"/>
        <v>0.48814814814814816</v>
      </c>
    </row>
    <row r="682" spans="1:15" x14ac:dyDescent="0.25">
      <c r="A682" s="200">
        <v>42415</v>
      </c>
      <c r="B682" s="199" t="s">
        <v>20</v>
      </c>
      <c r="C682" s="199">
        <v>92055</v>
      </c>
      <c r="D682" s="201">
        <v>0.36805555555555558</v>
      </c>
      <c r="E682" s="201">
        <v>0.63194444444444442</v>
      </c>
      <c r="F682" s="202">
        <v>42415.486157407409</v>
      </c>
      <c r="G682" s="202">
        <v>42415.500208333331</v>
      </c>
      <c r="H682" s="199">
        <v>1214</v>
      </c>
      <c r="I682" s="199">
        <v>20</v>
      </c>
      <c r="J682" s="199">
        <v>50</v>
      </c>
      <c r="K682" s="199">
        <v>1</v>
      </c>
      <c r="L682" s="13">
        <f t="shared" si="51"/>
        <v>1.4050925921765156E-2</v>
      </c>
      <c r="M682" s="184">
        <f>COUNTIFS($K$1:K682,K682,$C$1:C682,C682,$A$1:A682,A682)</f>
        <v>1</v>
      </c>
      <c r="N682" s="13">
        <f t="shared" si="52"/>
        <v>0.48615740740740737</v>
      </c>
      <c r="O682" s="13">
        <f t="shared" si="53"/>
        <v>0.50020833333333337</v>
      </c>
    </row>
    <row r="683" spans="1:15" x14ac:dyDescent="0.25">
      <c r="A683" s="200">
        <v>42415</v>
      </c>
      <c r="B683" s="199" t="s">
        <v>24</v>
      </c>
      <c r="C683" s="199">
        <v>92092</v>
      </c>
      <c r="D683" s="201">
        <v>0.36805555555555558</v>
      </c>
      <c r="E683" s="201">
        <v>0.63194444444444442</v>
      </c>
      <c r="F683" s="202">
        <v>42415.498831018522</v>
      </c>
      <c r="G683" s="202">
        <v>42415.512800925928</v>
      </c>
      <c r="H683" s="199">
        <v>1207</v>
      </c>
      <c r="I683" s="199">
        <v>20</v>
      </c>
      <c r="J683" s="199">
        <v>50</v>
      </c>
      <c r="K683" s="199">
        <v>1</v>
      </c>
      <c r="L683" s="13">
        <f t="shared" si="51"/>
        <v>1.3969907406135462E-2</v>
      </c>
      <c r="M683" s="184">
        <f>COUNTIFS($K$1:K683,K683,$C$1:C683,C683,$A$1:A683,A683)</f>
        <v>1</v>
      </c>
      <c r="N683" s="13">
        <f t="shared" si="52"/>
        <v>0.49883101851851852</v>
      </c>
      <c r="O683" s="13">
        <f t="shared" si="53"/>
        <v>0.51280092592592597</v>
      </c>
    </row>
    <row r="684" spans="1:15" x14ac:dyDescent="0.25">
      <c r="A684" s="200">
        <v>42415</v>
      </c>
      <c r="B684" s="199" t="s">
        <v>117</v>
      </c>
      <c r="C684" s="199">
        <v>92214</v>
      </c>
      <c r="D684" s="201">
        <v>0.3611111111111111</v>
      </c>
      <c r="E684" s="201">
        <v>0.625</v>
      </c>
      <c r="F684" s="202">
        <v>42415.499976851854</v>
      </c>
      <c r="G684" s="202">
        <v>42415.514340277776</v>
      </c>
      <c r="H684" s="199">
        <v>1241</v>
      </c>
      <c r="I684" s="199">
        <v>21</v>
      </c>
      <c r="J684" s="199">
        <v>50</v>
      </c>
      <c r="K684" s="199">
        <v>1</v>
      </c>
      <c r="L684" s="13">
        <f t="shared" si="51"/>
        <v>1.4363425922056194E-2</v>
      </c>
      <c r="M684" s="184">
        <f>COUNTIFS($K$1:K684,K684,$C$1:C684,C684,$A$1:A684,A684)</f>
        <v>1</v>
      </c>
      <c r="N684" s="13">
        <f t="shared" si="52"/>
        <v>0.49997685185185187</v>
      </c>
      <c r="O684" s="13">
        <f t="shared" si="53"/>
        <v>0.5143402777777778</v>
      </c>
    </row>
    <row r="685" spans="1:15" x14ac:dyDescent="0.25">
      <c r="A685" s="200">
        <v>42415</v>
      </c>
      <c r="B685" s="199" t="s">
        <v>98</v>
      </c>
      <c r="C685" s="199">
        <v>92137</v>
      </c>
      <c r="D685" s="201">
        <v>0.3611111111111111</v>
      </c>
      <c r="E685" s="201">
        <v>0.625</v>
      </c>
      <c r="F685" s="202">
        <v>42415.513935185183</v>
      </c>
      <c r="G685" s="202">
        <v>42415.527986111112</v>
      </c>
      <c r="H685" s="199">
        <v>1214</v>
      </c>
      <c r="I685" s="199">
        <v>20</v>
      </c>
      <c r="J685" s="199">
        <v>50</v>
      </c>
      <c r="K685" s="199">
        <v>1</v>
      </c>
      <c r="L685" s="13">
        <f t="shared" si="51"/>
        <v>1.4050925929041114E-2</v>
      </c>
      <c r="M685" s="184">
        <f>COUNTIFS($K$1:K685,K685,$C$1:C685,C685,$A$1:A685,A685)</f>
        <v>1</v>
      </c>
      <c r="N685" s="13">
        <f t="shared" si="52"/>
        <v>0.51393518518518522</v>
      </c>
      <c r="O685" s="13">
        <f t="shared" si="53"/>
        <v>0.52798611111111116</v>
      </c>
    </row>
    <row r="686" spans="1:15" x14ac:dyDescent="0.25">
      <c r="A686" s="200">
        <v>42415</v>
      </c>
      <c r="B686" s="199" t="s">
        <v>23</v>
      </c>
      <c r="C686" s="199">
        <v>92044</v>
      </c>
      <c r="D686" s="201">
        <v>0.33333333333333331</v>
      </c>
      <c r="E686" s="201">
        <v>0.59722222222222221</v>
      </c>
      <c r="F686" s="202">
        <v>42415.521041666667</v>
      </c>
      <c r="G686" s="202">
        <v>42415.52820601852</v>
      </c>
      <c r="H686" s="199">
        <v>619</v>
      </c>
      <c r="I686" s="199">
        <v>10</v>
      </c>
      <c r="J686" s="199">
        <v>50</v>
      </c>
      <c r="K686" s="199">
        <v>3</v>
      </c>
      <c r="L686" s="13">
        <f t="shared" si="51"/>
        <v>7.1643518531345762E-3</v>
      </c>
      <c r="M686" s="184">
        <f>COUNTIFS($K$1:K686,K686,$C$1:C686,C686,$A$1:A686,A686)</f>
        <v>2</v>
      </c>
      <c r="N686" s="13">
        <f t="shared" si="52"/>
        <v>0.52104166666666674</v>
      </c>
      <c r="O686" s="13">
        <f t="shared" si="53"/>
        <v>0.52820601851851856</v>
      </c>
    </row>
    <row r="687" spans="1:15" x14ac:dyDescent="0.25">
      <c r="A687" s="200">
        <v>42415</v>
      </c>
      <c r="B687" s="199" t="s">
        <v>20</v>
      </c>
      <c r="C687" s="199">
        <v>92055</v>
      </c>
      <c r="D687" s="201">
        <v>0.36805555555555558</v>
      </c>
      <c r="E687" s="201">
        <v>0.63194444444444442</v>
      </c>
      <c r="F687" s="202">
        <v>42415.532129629632</v>
      </c>
      <c r="G687" s="202">
        <v>42415.537719907406</v>
      </c>
      <c r="H687" s="199">
        <v>483</v>
      </c>
      <c r="I687" s="199">
        <v>8</v>
      </c>
      <c r="J687" s="199">
        <v>50</v>
      </c>
      <c r="K687" s="199">
        <v>3</v>
      </c>
      <c r="L687" s="13">
        <f t="shared" si="51"/>
        <v>5.5902777748997323E-3</v>
      </c>
      <c r="M687" s="184">
        <f>COUNTIFS($K$1:K687,K687,$C$1:C687,C687,$A$1:A687,A687)</f>
        <v>2</v>
      </c>
      <c r="N687" s="13">
        <f t="shared" si="52"/>
        <v>0.53212962962962962</v>
      </c>
      <c r="O687" s="13">
        <f t="shared" si="53"/>
        <v>0.53771990740740738</v>
      </c>
    </row>
    <row r="688" spans="1:15" x14ac:dyDescent="0.25">
      <c r="A688" s="200">
        <v>42415</v>
      </c>
      <c r="B688" s="199" t="s">
        <v>115</v>
      </c>
      <c r="C688" s="199">
        <v>92136</v>
      </c>
      <c r="D688" s="201">
        <v>0.3611111111111111</v>
      </c>
      <c r="E688" s="201">
        <v>0.625</v>
      </c>
      <c r="F688" s="202">
        <v>42415.545601851853</v>
      </c>
      <c r="G688" s="202">
        <v>42415.552465277775</v>
      </c>
      <c r="H688" s="199">
        <v>593</v>
      </c>
      <c r="I688" s="199">
        <v>10</v>
      </c>
      <c r="J688" s="199">
        <v>50</v>
      </c>
      <c r="K688" s="199">
        <v>3</v>
      </c>
      <c r="L688" s="13">
        <f t="shared" si="51"/>
        <v>6.8634259223472327E-3</v>
      </c>
      <c r="M688" s="184">
        <f>COUNTIFS($K$1:K688,K688,$C$1:C688,C688,$A$1:A688,A688)</f>
        <v>2</v>
      </c>
      <c r="N688" s="13">
        <f t="shared" si="52"/>
        <v>0.54560185185185184</v>
      </c>
      <c r="O688" s="13">
        <f t="shared" si="53"/>
        <v>0.55246527777777776</v>
      </c>
    </row>
    <row r="689" spans="1:15" x14ac:dyDescent="0.25">
      <c r="A689" s="200">
        <v>42415</v>
      </c>
      <c r="B689" s="199" t="s">
        <v>24</v>
      </c>
      <c r="C689" s="199">
        <v>92092</v>
      </c>
      <c r="D689" s="201">
        <v>0.36805555555555558</v>
      </c>
      <c r="E689" s="201">
        <v>0.63194444444444442</v>
      </c>
      <c r="F689" s="202">
        <v>42415.548796296294</v>
      </c>
      <c r="G689" s="202">
        <v>42415.555902777778</v>
      </c>
      <c r="H689" s="199">
        <v>614</v>
      </c>
      <c r="I689" s="199">
        <v>10</v>
      </c>
      <c r="J689" s="199">
        <v>50</v>
      </c>
      <c r="K689" s="199">
        <v>3</v>
      </c>
      <c r="L689" s="13">
        <f t="shared" si="51"/>
        <v>7.1064814837882295E-3</v>
      </c>
      <c r="M689" s="184">
        <f>COUNTIFS($K$1:K689,K689,$C$1:C689,C689,$A$1:A689,A689)</f>
        <v>2</v>
      </c>
      <c r="N689" s="13">
        <f t="shared" si="52"/>
        <v>0.54879629629629634</v>
      </c>
      <c r="O689" s="13">
        <f t="shared" si="53"/>
        <v>0.55590277777777775</v>
      </c>
    </row>
    <row r="690" spans="1:15" x14ac:dyDescent="0.25">
      <c r="A690" s="200">
        <v>42415</v>
      </c>
      <c r="B690" s="199" t="s">
        <v>21</v>
      </c>
      <c r="C690" s="199">
        <v>92125</v>
      </c>
      <c r="D690" s="201">
        <v>0.36805555555555558</v>
      </c>
      <c r="E690" s="201">
        <v>0.63194444444444442</v>
      </c>
      <c r="F690" s="202">
        <v>42415.555219907408</v>
      </c>
      <c r="G690" s="202">
        <v>42415.562094907407</v>
      </c>
      <c r="H690" s="199">
        <v>594</v>
      </c>
      <c r="I690" s="199">
        <v>10</v>
      </c>
      <c r="J690" s="199">
        <v>50</v>
      </c>
      <c r="K690" s="199">
        <v>3</v>
      </c>
      <c r="L690" s="13">
        <f t="shared" si="51"/>
        <v>6.8749999991268851E-3</v>
      </c>
      <c r="M690" s="184">
        <f>COUNTIFS($K$1:K690,K690,$C$1:C690,C690,$A$1:A690,A690)</f>
        <v>2</v>
      </c>
      <c r="N690" s="13">
        <f t="shared" si="52"/>
        <v>0.55521990740740745</v>
      </c>
      <c r="O690" s="13">
        <f t="shared" si="53"/>
        <v>0.56209490740740742</v>
      </c>
    </row>
    <row r="691" spans="1:15" x14ac:dyDescent="0.25">
      <c r="A691" s="200">
        <v>42415</v>
      </c>
      <c r="B691" s="199" t="s">
        <v>18</v>
      </c>
      <c r="C691" s="199">
        <v>92120</v>
      </c>
      <c r="D691" s="201">
        <v>0.36805555555555558</v>
      </c>
      <c r="E691" s="201">
        <v>0.63194444444444442</v>
      </c>
      <c r="F691" s="202">
        <v>42415.555601851855</v>
      </c>
      <c r="G691" s="202">
        <v>42415.562835648147</v>
      </c>
      <c r="H691" s="199">
        <v>625</v>
      </c>
      <c r="I691" s="199">
        <v>10</v>
      </c>
      <c r="J691" s="199">
        <v>50</v>
      </c>
      <c r="K691" s="199">
        <v>3</v>
      </c>
      <c r="L691" s="13">
        <f t="shared" si="51"/>
        <v>7.2337962919846177E-3</v>
      </c>
      <c r="M691" s="184">
        <f>COUNTIFS($K$1:K691,K691,$C$1:C691,C691,$A$1:A691,A691)</f>
        <v>3</v>
      </c>
      <c r="N691" s="13">
        <f t="shared" si="52"/>
        <v>0.55560185185185185</v>
      </c>
      <c r="O691" s="13">
        <f t="shared" si="53"/>
        <v>0.56283564814814813</v>
      </c>
    </row>
    <row r="692" spans="1:15" x14ac:dyDescent="0.25">
      <c r="A692" s="200">
        <v>42415</v>
      </c>
      <c r="B692" s="199" t="s">
        <v>117</v>
      </c>
      <c r="C692" s="199">
        <v>92214</v>
      </c>
      <c r="D692" s="201">
        <v>0.3611111111111111</v>
      </c>
      <c r="E692" s="201">
        <v>0.625</v>
      </c>
      <c r="F692" s="202">
        <v>42415.556157407409</v>
      </c>
      <c r="G692" s="202">
        <v>42415.563564814816</v>
      </c>
      <c r="H692" s="199">
        <v>640</v>
      </c>
      <c r="I692" s="199">
        <v>11</v>
      </c>
      <c r="J692" s="199">
        <v>50</v>
      </c>
      <c r="K692" s="199">
        <v>3</v>
      </c>
      <c r="L692" s="13">
        <f t="shared" si="51"/>
        <v>7.4074074072996154E-3</v>
      </c>
      <c r="M692" s="184">
        <f>COUNTIFS($K$1:K692,K692,$C$1:C692,C692,$A$1:A692,A692)</f>
        <v>2</v>
      </c>
      <c r="N692" s="13">
        <f t="shared" si="52"/>
        <v>0.55615740740740738</v>
      </c>
      <c r="O692" s="13">
        <f t="shared" si="53"/>
        <v>0.5635648148148148</v>
      </c>
    </row>
    <row r="693" spans="1:15" x14ac:dyDescent="0.25">
      <c r="A693" s="200">
        <v>42415</v>
      </c>
      <c r="B693" s="199" t="s">
        <v>98</v>
      </c>
      <c r="C693" s="199">
        <v>92137</v>
      </c>
      <c r="D693" s="201">
        <v>0.3611111111111111</v>
      </c>
      <c r="E693" s="201">
        <v>0.625</v>
      </c>
      <c r="F693" s="202">
        <v>42415.569664351853</v>
      </c>
      <c r="G693" s="202">
        <v>42415.576527777775</v>
      </c>
      <c r="H693" s="199">
        <v>593</v>
      </c>
      <c r="I693" s="199">
        <v>10</v>
      </c>
      <c r="J693" s="199">
        <v>50</v>
      </c>
      <c r="K693" s="199">
        <v>3</v>
      </c>
      <c r="L693" s="13">
        <f t="shared" si="51"/>
        <v>6.8634259223472327E-3</v>
      </c>
      <c r="M693" s="184">
        <f>COUNTIFS($K$1:K693,K693,$C$1:C693,C693,$A$1:A693,A693)</f>
        <v>2</v>
      </c>
      <c r="N693" s="13">
        <f t="shared" si="52"/>
        <v>0.56966435185185182</v>
      </c>
      <c r="O693" s="13">
        <f t="shared" si="53"/>
        <v>0.57652777777777775</v>
      </c>
    </row>
    <row r="694" spans="1:15" x14ac:dyDescent="0.25">
      <c r="A694" s="200">
        <v>42415</v>
      </c>
      <c r="B694" s="199" t="s">
        <v>105</v>
      </c>
      <c r="C694" s="199">
        <v>95049</v>
      </c>
      <c r="D694" s="201">
        <v>0.625</v>
      </c>
      <c r="E694" s="201">
        <v>0.88888888888888884</v>
      </c>
      <c r="F694" s="202">
        <v>42415.632025462961</v>
      </c>
      <c r="G694" s="202">
        <v>42415.638483796298</v>
      </c>
      <c r="H694" s="199">
        <v>558</v>
      </c>
      <c r="I694" s="199">
        <v>9</v>
      </c>
      <c r="J694" s="199">
        <v>50</v>
      </c>
      <c r="K694" s="199">
        <v>3</v>
      </c>
      <c r="L694" s="13">
        <f t="shared" si="51"/>
        <v>6.4583333369228058E-3</v>
      </c>
      <c r="M694" s="184">
        <f>COUNTIFS($K$1:K694,K694,$C$1:C694,C694,$A$1:A694,A694)</f>
        <v>1</v>
      </c>
      <c r="N694" s="13">
        <f t="shared" si="52"/>
        <v>0.63202546296296302</v>
      </c>
      <c r="O694" s="13">
        <f t="shared" si="53"/>
        <v>0.63848379629629626</v>
      </c>
    </row>
    <row r="695" spans="1:15" x14ac:dyDescent="0.25">
      <c r="A695" s="200">
        <v>42415</v>
      </c>
      <c r="B695" s="199" t="s">
        <v>29</v>
      </c>
      <c r="C695" s="199">
        <v>92031</v>
      </c>
      <c r="D695" s="201">
        <v>0.58333333333333337</v>
      </c>
      <c r="E695" s="201">
        <v>0.84722222222222221</v>
      </c>
      <c r="F695" s="202">
        <v>42415.650520833333</v>
      </c>
      <c r="G695" s="202">
        <v>42415.657847222225</v>
      </c>
      <c r="H695" s="199">
        <v>633</v>
      </c>
      <c r="I695" s="199">
        <v>11</v>
      </c>
      <c r="J695" s="199">
        <v>50</v>
      </c>
      <c r="K695" s="199">
        <v>3</v>
      </c>
      <c r="L695" s="13">
        <f t="shared" si="51"/>
        <v>7.3263888916699216E-3</v>
      </c>
      <c r="M695" s="184">
        <f>COUNTIFS($K$1:K695,K695,$C$1:C695,C695,$A$1:A695,A695)</f>
        <v>1</v>
      </c>
      <c r="N695" s="13">
        <f t="shared" si="52"/>
        <v>0.65052083333333333</v>
      </c>
      <c r="O695" s="13">
        <f t="shared" si="53"/>
        <v>0.65784722222222225</v>
      </c>
    </row>
    <row r="696" spans="1:15" x14ac:dyDescent="0.25">
      <c r="A696" s="200">
        <v>42415</v>
      </c>
      <c r="B696" s="199" t="s">
        <v>25</v>
      </c>
      <c r="C696" s="199">
        <v>95005</v>
      </c>
      <c r="D696" s="201">
        <v>0.58333333333333337</v>
      </c>
      <c r="E696" s="201">
        <v>0.84722222222222221</v>
      </c>
      <c r="F696" s="202">
        <v>42415.66443287037</v>
      </c>
      <c r="G696" s="202">
        <v>42415.670682870368</v>
      </c>
      <c r="H696" s="199">
        <v>540</v>
      </c>
      <c r="I696" s="199">
        <v>9</v>
      </c>
      <c r="J696" s="199">
        <v>50</v>
      </c>
      <c r="K696" s="199">
        <v>3</v>
      </c>
      <c r="L696" s="13">
        <f t="shared" si="51"/>
        <v>6.2499999985448085E-3</v>
      </c>
      <c r="M696" s="184">
        <f>COUNTIFS($K$1:K696,K696,$C$1:C696,C696,$A$1:A696,A696)</f>
        <v>1</v>
      </c>
      <c r="N696" s="13">
        <f t="shared" si="52"/>
        <v>0.66443287037037035</v>
      </c>
      <c r="O696" s="13">
        <f t="shared" si="53"/>
        <v>0.67068287037037033</v>
      </c>
    </row>
    <row r="697" spans="1:15" x14ac:dyDescent="0.25">
      <c r="A697" s="200">
        <v>42415</v>
      </c>
      <c r="B697" s="199" t="s">
        <v>27</v>
      </c>
      <c r="C697" s="199">
        <v>93346</v>
      </c>
      <c r="D697" s="201">
        <v>0.625</v>
      </c>
      <c r="E697" s="201">
        <v>0.88888888888888884</v>
      </c>
      <c r="F697" s="202">
        <v>42415.666944444441</v>
      </c>
      <c r="G697" s="202">
        <v>42415.674560185187</v>
      </c>
      <c r="H697" s="199">
        <v>658</v>
      </c>
      <c r="I697" s="199">
        <v>11</v>
      </c>
      <c r="J697" s="199">
        <v>50</v>
      </c>
      <c r="K697" s="199">
        <v>3</v>
      </c>
      <c r="L697" s="13">
        <f t="shared" si="51"/>
        <v>7.6157407456776127E-3</v>
      </c>
      <c r="M697" s="184">
        <f>COUNTIFS($K$1:K697,K697,$C$1:C697,C697,$A$1:A697,A697)</f>
        <v>1</v>
      </c>
      <c r="N697" s="13">
        <f t="shared" si="52"/>
        <v>0.66694444444444445</v>
      </c>
      <c r="O697" s="13">
        <f t="shared" si="53"/>
        <v>0.67456018518518512</v>
      </c>
    </row>
    <row r="698" spans="1:15" x14ac:dyDescent="0.25">
      <c r="A698" s="91">
        <v>42415</v>
      </c>
      <c r="B698" s="90" t="s">
        <v>30</v>
      </c>
      <c r="C698" s="90">
        <v>92030</v>
      </c>
      <c r="D698" s="203">
        <v>0.625</v>
      </c>
      <c r="E698" s="203">
        <v>0.88888888888888884</v>
      </c>
      <c r="F698" s="204">
        <v>42415.68378472222</v>
      </c>
      <c r="G698" s="204">
        <v>42415.784722222219</v>
      </c>
      <c r="H698" s="90">
        <v>8796</v>
      </c>
      <c r="I698" s="90">
        <v>147</v>
      </c>
      <c r="J698" s="90">
        <v>50</v>
      </c>
      <c r="K698" s="90">
        <v>3</v>
      </c>
      <c r="L698" s="13">
        <f t="shared" si="51"/>
        <v>0.10093749999941792</v>
      </c>
      <c r="M698" s="184">
        <f>COUNTIFS($K$1:K698,K698,$C$1:C698,C698,$A$1:A698,A698)</f>
        <v>1</v>
      </c>
      <c r="N698" s="13">
        <f t="shared" si="52"/>
        <v>0.6837847222222222</v>
      </c>
      <c r="O698" s="13">
        <f t="shared" si="53"/>
        <v>0.78472222222222221</v>
      </c>
    </row>
    <row r="699" spans="1:15" x14ac:dyDescent="0.25">
      <c r="A699" s="200">
        <v>42415</v>
      </c>
      <c r="B699" s="199" t="s">
        <v>28</v>
      </c>
      <c r="C699" s="199">
        <v>93528</v>
      </c>
      <c r="D699" s="201">
        <v>0.61805555555555558</v>
      </c>
      <c r="E699" s="201">
        <v>0.88194444444444453</v>
      </c>
      <c r="F699" s="202">
        <v>42415.687581018516</v>
      </c>
      <c r="G699" s="202">
        <v>42415.695821759262</v>
      </c>
      <c r="H699" s="199">
        <v>712</v>
      </c>
      <c r="I699" s="199">
        <v>11</v>
      </c>
      <c r="J699" s="199">
        <v>50</v>
      </c>
      <c r="K699" s="199">
        <v>3</v>
      </c>
      <c r="L699" s="13">
        <f t="shared" si="51"/>
        <v>8.2407407462596893E-3</v>
      </c>
      <c r="M699" s="184">
        <f>COUNTIFS($K$1:K699,K699,$C$1:C699,C699,$A$1:A699,A699)</f>
        <v>1</v>
      </c>
      <c r="N699" s="13">
        <f t="shared" si="52"/>
        <v>0.68758101851851849</v>
      </c>
      <c r="O699" s="13">
        <f t="shared" si="53"/>
        <v>0.69582175925925915</v>
      </c>
    </row>
    <row r="700" spans="1:15" x14ac:dyDescent="0.25">
      <c r="A700" s="200">
        <v>42415</v>
      </c>
      <c r="B700" s="199" t="s">
        <v>26</v>
      </c>
      <c r="C700" s="199">
        <v>92065</v>
      </c>
      <c r="D700" s="201">
        <v>0.625</v>
      </c>
      <c r="E700" s="201">
        <v>0.88888888888888884</v>
      </c>
      <c r="F700" s="202">
        <v>42415.695821759262</v>
      </c>
      <c r="G700" s="202">
        <v>42415.703020833331</v>
      </c>
      <c r="H700" s="199">
        <v>622</v>
      </c>
      <c r="I700" s="199">
        <v>11</v>
      </c>
      <c r="J700" s="199">
        <v>50</v>
      </c>
      <c r="K700" s="199">
        <v>3</v>
      </c>
      <c r="L700" s="13">
        <f t="shared" si="51"/>
        <v>7.1990740689216182E-3</v>
      </c>
      <c r="M700" s="184">
        <f>COUNTIFS($K$1:K700,K700,$C$1:C700,C700,$A$1:A700,A700)</f>
        <v>1</v>
      </c>
      <c r="N700" s="13">
        <f t="shared" si="52"/>
        <v>0.69582175925925915</v>
      </c>
      <c r="O700" s="13">
        <f t="shared" si="53"/>
        <v>0.70302083333333332</v>
      </c>
    </row>
    <row r="701" spans="1:15" x14ac:dyDescent="0.25">
      <c r="A701" s="200">
        <v>42415</v>
      </c>
      <c r="B701" s="199" t="s">
        <v>103</v>
      </c>
      <c r="C701" s="199">
        <v>95061</v>
      </c>
      <c r="D701" s="201">
        <v>0.625</v>
      </c>
      <c r="E701" s="201">
        <v>0.88888888888888884</v>
      </c>
      <c r="F701" s="202">
        <v>42415.695914351854</v>
      </c>
      <c r="G701" s="202">
        <v>42415.703136574077</v>
      </c>
      <c r="H701" s="199">
        <v>624</v>
      </c>
      <c r="I701" s="199">
        <v>10</v>
      </c>
      <c r="J701" s="199">
        <v>50</v>
      </c>
      <c r="K701" s="199">
        <v>3</v>
      </c>
      <c r="L701" s="13">
        <f t="shared" si="51"/>
        <v>7.2222222224809229E-3</v>
      </c>
      <c r="M701" s="184">
        <f>COUNTIFS($K$1:K701,K701,$C$1:C701,C701,$A$1:A701,A701)</f>
        <v>1</v>
      </c>
      <c r="N701" s="13">
        <f t="shared" si="52"/>
        <v>0.6959143518518518</v>
      </c>
      <c r="O701" s="13">
        <f t="shared" si="53"/>
        <v>0.70313657407407415</v>
      </c>
    </row>
    <row r="702" spans="1:15" x14ac:dyDescent="0.25">
      <c r="A702" s="200">
        <v>42415</v>
      </c>
      <c r="B702" s="199" t="s">
        <v>106</v>
      </c>
      <c r="C702" s="199">
        <v>92217</v>
      </c>
      <c r="D702" s="201">
        <v>0.625</v>
      </c>
      <c r="E702" s="201">
        <v>0.88888888888888884</v>
      </c>
      <c r="F702" s="202">
        <v>42415.705358796295</v>
      </c>
      <c r="G702" s="202">
        <v>42415.714189814818</v>
      </c>
      <c r="H702" s="199">
        <v>763</v>
      </c>
      <c r="I702" s="199">
        <v>13</v>
      </c>
      <c r="J702" s="199">
        <v>50</v>
      </c>
      <c r="K702" s="199">
        <v>3</v>
      </c>
      <c r="L702" s="13">
        <f t="shared" si="51"/>
        <v>8.8310185237787664E-3</v>
      </c>
      <c r="M702" s="184">
        <f>COUNTIFS($K$1:K702,K702,$C$1:C702,C702,$A$1:A702,A702)</f>
        <v>1</v>
      </c>
      <c r="N702" s="13">
        <f t="shared" si="52"/>
        <v>0.70535879629629628</v>
      </c>
      <c r="O702" s="13">
        <f t="shared" si="53"/>
        <v>0.71418981481481481</v>
      </c>
    </row>
    <row r="703" spans="1:15" x14ac:dyDescent="0.25">
      <c r="A703" s="200">
        <v>42415</v>
      </c>
      <c r="B703" s="199" t="s">
        <v>105</v>
      </c>
      <c r="C703" s="199">
        <v>95049</v>
      </c>
      <c r="D703" s="201">
        <v>0.625</v>
      </c>
      <c r="E703" s="201">
        <v>0.88888888888888884</v>
      </c>
      <c r="F703" s="202">
        <v>42415.722337962965</v>
      </c>
      <c r="G703" s="202">
        <v>42415.735983796294</v>
      </c>
      <c r="H703" s="199">
        <v>1179</v>
      </c>
      <c r="I703" s="199">
        <v>19</v>
      </c>
      <c r="J703" s="199">
        <v>50</v>
      </c>
      <c r="K703" s="199">
        <v>1</v>
      </c>
      <c r="L703" s="13">
        <f t="shared" si="51"/>
        <v>1.3645833329064772E-2</v>
      </c>
      <c r="M703" s="184">
        <f>COUNTIFS($K$1:K703,K703,$C$1:C703,C703,$A$1:A703,A703)</f>
        <v>1</v>
      </c>
      <c r="N703" s="13">
        <f t="shared" si="52"/>
        <v>0.72233796296296304</v>
      </c>
      <c r="O703" s="13">
        <f t="shared" si="53"/>
        <v>0.7359837962962964</v>
      </c>
    </row>
    <row r="704" spans="1:15" x14ac:dyDescent="0.25">
      <c r="A704" s="200">
        <v>42415</v>
      </c>
      <c r="B704" s="199" t="s">
        <v>29</v>
      </c>
      <c r="C704" s="199">
        <v>92031</v>
      </c>
      <c r="D704" s="201">
        <v>0.58333333333333337</v>
      </c>
      <c r="E704" s="201">
        <v>0.84722222222222221</v>
      </c>
      <c r="F704" s="202">
        <v>42415.73746527778</v>
      </c>
      <c r="G704" s="202">
        <v>42415.751747685186</v>
      </c>
      <c r="H704" s="199">
        <v>1234</v>
      </c>
      <c r="I704" s="199">
        <v>21</v>
      </c>
      <c r="J704" s="199">
        <v>50</v>
      </c>
      <c r="K704" s="199">
        <v>1</v>
      </c>
      <c r="L704" s="13">
        <f t="shared" si="51"/>
        <v>1.4282407406426501E-2</v>
      </c>
      <c r="M704" s="184">
        <f>COUNTIFS($K$1:K704,K704,$C$1:C704,C704,$A$1:A704,A704)</f>
        <v>1</v>
      </c>
      <c r="N704" s="13">
        <f t="shared" si="52"/>
        <v>0.73746527777777782</v>
      </c>
      <c r="O704" s="13">
        <f t="shared" si="53"/>
        <v>0.75174768518518509</v>
      </c>
    </row>
    <row r="705" spans="1:15" x14ac:dyDescent="0.25">
      <c r="A705" s="200">
        <v>42415</v>
      </c>
      <c r="B705" s="199" t="s">
        <v>27</v>
      </c>
      <c r="C705" s="199">
        <v>93346</v>
      </c>
      <c r="D705" s="201">
        <v>0.625</v>
      </c>
      <c r="E705" s="201">
        <v>0.88888888888888884</v>
      </c>
      <c r="F705" s="202">
        <v>42415.750162037039</v>
      </c>
      <c r="G705" s="202">
        <v>42415.765208333331</v>
      </c>
      <c r="H705" s="199">
        <v>1300</v>
      </c>
      <c r="I705" s="199">
        <v>21</v>
      </c>
      <c r="J705" s="199">
        <v>50</v>
      </c>
      <c r="K705" s="199">
        <v>1</v>
      </c>
      <c r="L705" s="13">
        <f t="shared" si="51"/>
        <v>1.5046296291984618E-2</v>
      </c>
      <c r="M705" s="184">
        <f>COUNTIFS($K$1:K705,K705,$C$1:C705,C705,$A$1:A705,A705)</f>
        <v>1</v>
      </c>
      <c r="N705" s="13">
        <f t="shared" si="52"/>
        <v>0.75016203703703699</v>
      </c>
      <c r="O705" s="13">
        <f t="shared" si="53"/>
        <v>0.76520833333333327</v>
      </c>
    </row>
    <row r="706" spans="1:15" x14ac:dyDescent="0.25">
      <c r="A706" s="200">
        <v>42415</v>
      </c>
      <c r="B706" s="199" t="s">
        <v>26</v>
      </c>
      <c r="C706" s="199">
        <v>92065</v>
      </c>
      <c r="D706" s="201">
        <v>0.625</v>
      </c>
      <c r="E706" s="201">
        <v>0.88888888888888884</v>
      </c>
      <c r="F706" s="202">
        <v>42415.76972222222</v>
      </c>
      <c r="G706" s="202">
        <v>42415.782847222225</v>
      </c>
      <c r="H706" s="199">
        <v>1134</v>
      </c>
      <c r="I706" s="199">
        <v>19</v>
      </c>
      <c r="J706" s="199">
        <v>50</v>
      </c>
      <c r="K706" s="199">
        <v>1</v>
      </c>
      <c r="L706" s="13">
        <f t="shared" si="51"/>
        <v>1.3125000004947651E-2</v>
      </c>
      <c r="M706" s="184">
        <f>COUNTIFS($K$1:K706,K706,$C$1:C706,C706,$A$1:A706,A706)</f>
        <v>1</v>
      </c>
      <c r="N706" s="13">
        <f t="shared" si="52"/>
        <v>0.7697222222222222</v>
      </c>
      <c r="O706" s="13">
        <f t="shared" si="53"/>
        <v>0.78284722222222225</v>
      </c>
    </row>
    <row r="707" spans="1:15" x14ac:dyDescent="0.25">
      <c r="A707" s="200">
        <v>42415</v>
      </c>
      <c r="B707" s="199" t="s">
        <v>28</v>
      </c>
      <c r="C707" s="199">
        <v>93528</v>
      </c>
      <c r="D707" s="201">
        <v>0.61805555555555558</v>
      </c>
      <c r="E707" s="201">
        <v>0.88194444444444453</v>
      </c>
      <c r="F707" s="202">
        <v>42415.777789351851</v>
      </c>
      <c r="G707" s="202">
        <v>42415.792060185187</v>
      </c>
      <c r="H707" s="199">
        <v>1233</v>
      </c>
      <c r="I707" s="199">
        <v>20</v>
      </c>
      <c r="J707" s="199">
        <v>50</v>
      </c>
      <c r="K707" s="199">
        <v>1</v>
      </c>
      <c r="L707" s="13">
        <f t="shared" si="51"/>
        <v>1.4270833336922806E-2</v>
      </c>
      <c r="M707" s="184">
        <f>COUNTIFS($K$1:K707,K707,$C$1:C707,C707,$A$1:A707,A707)</f>
        <v>1</v>
      </c>
      <c r="N707" s="13">
        <f t="shared" si="52"/>
        <v>0.77778935185185183</v>
      </c>
      <c r="O707" s="13">
        <f t="shared" si="53"/>
        <v>0.79206018518518517</v>
      </c>
    </row>
    <row r="708" spans="1:15" x14ac:dyDescent="0.25">
      <c r="A708" s="200">
        <v>42415</v>
      </c>
      <c r="B708" s="199" t="s">
        <v>30</v>
      </c>
      <c r="C708" s="199">
        <v>92030</v>
      </c>
      <c r="D708" s="201">
        <v>0.625</v>
      </c>
      <c r="E708" s="201">
        <v>0.88888888888888884</v>
      </c>
      <c r="F708" s="202">
        <v>42415.785590277781</v>
      </c>
      <c r="G708" s="202">
        <v>42415.799722222226</v>
      </c>
      <c r="H708" s="199">
        <v>1221</v>
      </c>
      <c r="I708" s="199">
        <v>20</v>
      </c>
      <c r="J708" s="199">
        <v>50</v>
      </c>
      <c r="K708" s="199">
        <v>1</v>
      </c>
      <c r="L708" s="13">
        <f t="shared" si="51"/>
        <v>1.4131944444670808E-2</v>
      </c>
      <c r="M708" s="184">
        <f>COUNTIFS($K$1:K708,K708,$C$1:C708,C708,$A$1:A708,A708)</f>
        <v>1</v>
      </c>
      <c r="N708" s="13">
        <f t="shared" si="52"/>
        <v>0.78559027777777779</v>
      </c>
      <c r="O708" s="13">
        <f t="shared" si="53"/>
        <v>0.79972222222222211</v>
      </c>
    </row>
    <row r="709" spans="1:15" x14ac:dyDescent="0.25">
      <c r="A709" s="200">
        <v>42415</v>
      </c>
      <c r="B709" s="199" t="s">
        <v>106</v>
      </c>
      <c r="C709" s="199">
        <v>92217</v>
      </c>
      <c r="D709" s="201">
        <v>0.625</v>
      </c>
      <c r="E709" s="201">
        <v>0.88888888888888884</v>
      </c>
      <c r="F709" s="202">
        <v>42415.792094907411</v>
      </c>
      <c r="G709" s="202">
        <v>42415.806875000002</v>
      </c>
      <c r="H709" s="199">
        <v>1277</v>
      </c>
      <c r="I709" s="199">
        <v>21</v>
      </c>
      <c r="J709" s="199">
        <v>50</v>
      </c>
      <c r="K709" s="199">
        <v>1</v>
      </c>
      <c r="L709" s="13">
        <f t="shared" si="51"/>
        <v>1.4780092591536231E-2</v>
      </c>
      <c r="M709" s="184">
        <f>COUNTIFS($K$1:K709,K709,$C$1:C709,C709,$A$1:A709,A709)</f>
        <v>1</v>
      </c>
      <c r="N709" s="13">
        <f t="shared" si="52"/>
        <v>0.7920949074074074</v>
      </c>
      <c r="O709" s="13">
        <f t="shared" si="53"/>
        <v>0.8068749999999999</v>
      </c>
    </row>
    <row r="710" spans="1:15" x14ac:dyDescent="0.25">
      <c r="A710" s="200">
        <v>42415</v>
      </c>
      <c r="B710" s="199" t="s">
        <v>103</v>
      </c>
      <c r="C710" s="199">
        <v>95061</v>
      </c>
      <c r="D710" s="201">
        <v>0.625</v>
      </c>
      <c r="E710" s="201">
        <v>0.88888888888888884</v>
      </c>
      <c r="F710" s="202">
        <v>42415.798680555556</v>
      </c>
      <c r="G710" s="202">
        <v>42415.813067129631</v>
      </c>
      <c r="H710" s="199">
        <v>1243</v>
      </c>
      <c r="I710" s="199">
        <v>20</v>
      </c>
      <c r="J710" s="199">
        <v>50</v>
      </c>
      <c r="K710" s="199">
        <v>1</v>
      </c>
      <c r="L710" s="13">
        <f t="shared" si="51"/>
        <v>1.4386574075615499E-2</v>
      </c>
      <c r="M710" s="184">
        <f>COUNTIFS($K$1:K710,K710,$C$1:C710,C710,$A$1:A710,A710)</f>
        <v>1</v>
      </c>
      <c r="N710" s="13">
        <f t="shared" si="52"/>
        <v>0.7986805555555555</v>
      </c>
      <c r="O710" s="13">
        <f t="shared" si="53"/>
        <v>0.81306712962962957</v>
      </c>
    </row>
    <row r="711" spans="1:15" x14ac:dyDescent="0.25">
      <c r="A711" s="200">
        <v>42415</v>
      </c>
      <c r="B711" s="199" t="s">
        <v>105</v>
      </c>
      <c r="C711" s="199">
        <v>95049</v>
      </c>
      <c r="D711" s="201">
        <v>0.625</v>
      </c>
      <c r="E711" s="201">
        <v>0.88888888888888884</v>
      </c>
      <c r="F711" s="202">
        <v>42415.798773148148</v>
      </c>
      <c r="G711" s="202">
        <v>42415.805277777778</v>
      </c>
      <c r="H711" s="199">
        <v>562</v>
      </c>
      <c r="I711" s="199">
        <v>9</v>
      </c>
      <c r="J711" s="199">
        <v>50</v>
      </c>
      <c r="K711" s="199">
        <v>3</v>
      </c>
      <c r="L711" s="13">
        <f t="shared" si="51"/>
        <v>6.5046296294895001E-3</v>
      </c>
      <c r="M711" s="184">
        <f>COUNTIFS($K$1:K711,K711,$C$1:C711,C711,$A$1:A711,A711)</f>
        <v>2</v>
      </c>
      <c r="N711" s="13">
        <f t="shared" si="52"/>
        <v>0.79877314814814815</v>
      </c>
      <c r="O711" s="13">
        <f t="shared" si="53"/>
        <v>0.80527777777777787</v>
      </c>
    </row>
    <row r="712" spans="1:15" x14ac:dyDescent="0.25">
      <c r="A712" s="200">
        <v>42415</v>
      </c>
      <c r="B712" s="199" t="s">
        <v>29</v>
      </c>
      <c r="C712" s="199">
        <v>92031</v>
      </c>
      <c r="D712" s="201">
        <v>0.58333333333333337</v>
      </c>
      <c r="E712" s="201">
        <v>0.84722222222222221</v>
      </c>
      <c r="F712" s="202">
        <v>42415.808055555557</v>
      </c>
      <c r="G712" s="202">
        <v>42415.815335648149</v>
      </c>
      <c r="H712" s="199">
        <v>629</v>
      </c>
      <c r="I712" s="199">
        <v>11</v>
      </c>
      <c r="J712" s="199">
        <v>50</v>
      </c>
      <c r="K712" s="199">
        <v>3</v>
      </c>
      <c r="L712" s="13">
        <f t="shared" si="51"/>
        <v>7.2800925918272696E-3</v>
      </c>
      <c r="M712" s="184">
        <f>COUNTIFS($K$1:K712,K712,$C$1:C712,C712,$A$1:A712,A712)</f>
        <v>2</v>
      </c>
      <c r="N712" s="13">
        <f t="shared" si="52"/>
        <v>0.80805555555555564</v>
      </c>
      <c r="O712" s="13">
        <f t="shared" si="53"/>
        <v>0.81533564814814818</v>
      </c>
    </row>
    <row r="713" spans="1:15" x14ac:dyDescent="0.25">
      <c r="A713" s="200">
        <v>42415</v>
      </c>
      <c r="B713" s="199" t="s">
        <v>27</v>
      </c>
      <c r="C713" s="199">
        <v>93346</v>
      </c>
      <c r="D713" s="201">
        <v>0.625</v>
      </c>
      <c r="E713" s="201">
        <v>0.88888888888888884</v>
      </c>
      <c r="F713" s="202">
        <v>42415.812893518516</v>
      </c>
      <c r="G713" s="202">
        <v>42415.820185185185</v>
      </c>
      <c r="H713" s="199">
        <v>630</v>
      </c>
      <c r="I713" s="199">
        <v>11</v>
      </c>
      <c r="J713" s="199">
        <v>50</v>
      </c>
      <c r="K713" s="199">
        <v>3</v>
      </c>
      <c r="L713" s="13">
        <f t="shared" si="51"/>
        <v>7.291666668606922E-3</v>
      </c>
      <c r="M713" s="184">
        <f>COUNTIFS($K$1:K713,K713,$C$1:C713,C713,$A$1:A713,A713)</f>
        <v>2</v>
      </c>
      <c r="N713" s="13">
        <f t="shared" si="52"/>
        <v>0.81289351851851854</v>
      </c>
      <c r="O713" s="13">
        <f t="shared" si="53"/>
        <v>0.82018518518518524</v>
      </c>
    </row>
    <row r="714" spans="1:15" x14ac:dyDescent="0.25">
      <c r="A714" s="200">
        <v>42415</v>
      </c>
      <c r="B714" s="199" t="s">
        <v>28</v>
      </c>
      <c r="C714" s="199">
        <v>93528</v>
      </c>
      <c r="D714" s="201">
        <v>0.61805555555555558</v>
      </c>
      <c r="E714" s="201">
        <v>0.88194444444444453</v>
      </c>
      <c r="F714" s="202">
        <v>42415.826331018521</v>
      </c>
      <c r="G714" s="202">
        <v>42415.83384259259</v>
      </c>
      <c r="H714" s="199">
        <v>649</v>
      </c>
      <c r="I714" s="199">
        <v>11</v>
      </c>
      <c r="J714" s="199">
        <v>50</v>
      </c>
      <c r="K714" s="199">
        <v>3</v>
      </c>
      <c r="L714" s="13">
        <f t="shared" si="51"/>
        <v>7.5115740692126565E-3</v>
      </c>
      <c r="M714" s="184">
        <f>COUNTIFS($K$1:K714,K714,$C$1:C714,C714,$A$1:A714,A714)</f>
        <v>2</v>
      </c>
      <c r="N714" s="13">
        <f t="shared" si="52"/>
        <v>0.82633101851851853</v>
      </c>
      <c r="O714" s="13">
        <f t="shared" si="53"/>
        <v>0.83384259259259252</v>
      </c>
    </row>
    <row r="715" spans="1:15" x14ac:dyDescent="0.25">
      <c r="A715" s="200">
        <v>42415</v>
      </c>
      <c r="B715" s="199" t="s">
        <v>106</v>
      </c>
      <c r="C715" s="199">
        <v>92217</v>
      </c>
      <c r="D715" s="201">
        <v>0.625</v>
      </c>
      <c r="E715" s="201">
        <v>0.88888888888888884</v>
      </c>
      <c r="F715" s="202">
        <v>42415.833298611113</v>
      </c>
      <c r="G715" s="202">
        <v>42415.840601851851</v>
      </c>
      <c r="H715" s="199">
        <v>631</v>
      </c>
      <c r="I715" s="199">
        <v>11</v>
      </c>
      <c r="J715" s="199">
        <v>50</v>
      </c>
      <c r="K715" s="199">
        <v>3</v>
      </c>
      <c r="L715" s="13">
        <f t="shared" si="51"/>
        <v>7.3032407381106168E-3</v>
      </c>
      <c r="M715" s="184">
        <f>COUNTIFS($K$1:K715,K715,$C$1:C715,C715,$A$1:A715,A715)</f>
        <v>2</v>
      </c>
      <c r="N715" s="13">
        <f t="shared" si="52"/>
        <v>0.83329861111111114</v>
      </c>
      <c r="O715" s="13">
        <f t="shared" si="53"/>
        <v>0.84060185185185177</v>
      </c>
    </row>
    <row r="716" spans="1:15" x14ac:dyDescent="0.25">
      <c r="A716" s="200">
        <v>42415</v>
      </c>
      <c r="B716" s="199" t="s">
        <v>103</v>
      </c>
      <c r="C716" s="199">
        <v>95061</v>
      </c>
      <c r="D716" s="201">
        <v>0.625</v>
      </c>
      <c r="E716" s="201">
        <v>0.88888888888888884</v>
      </c>
      <c r="F716" s="202">
        <v>42415.834907407407</v>
      </c>
      <c r="G716" s="202">
        <v>42415.841666666667</v>
      </c>
      <c r="H716" s="199">
        <v>584</v>
      </c>
      <c r="I716" s="199">
        <v>10</v>
      </c>
      <c r="J716" s="199">
        <v>50</v>
      </c>
      <c r="K716" s="199">
        <v>3</v>
      </c>
      <c r="L716" s="13">
        <f t="shared" si="51"/>
        <v>6.7592592604341917E-3</v>
      </c>
      <c r="M716" s="184">
        <f>COUNTIFS($K$1:K716,K716,$C$1:C716,C716,$A$1:A716,A716)</f>
        <v>2</v>
      </c>
      <c r="N716" s="13">
        <f t="shared" si="52"/>
        <v>0.83490740740740732</v>
      </c>
      <c r="O716" s="13">
        <f t="shared" si="53"/>
        <v>0.84166666666666667</v>
      </c>
    </row>
    <row r="717" spans="1:15" x14ac:dyDescent="0.25">
      <c r="A717" s="200">
        <v>42415</v>
      </c>
      <c r="B717" s="199" t="s">
        <v>30</v>
      </c>
      <c r="C717" s="199">
        <v>92030</v>
      </c>
      <c r="D717" s="201">
        <v>0.625</v>
      </c>
      <c r="E717" s="201">
        <v>0.88888888888888884</v>
      </c>
      <c r="F717" s="202">
        <v>42415.834988425922</v>
      </c>
      <c r="G717" s="202">
        <v>42415.84170138889</v>
      </c>
      <c r="H717" s="199">
        <v>580</v>
      </c>
      <c r="I717" s="199">
        <v>10</v>
      </c>
      <c r="J717" s="199">
        <v>50</v>
      </c>
      <c r="K717" s="199">
        <v>3</v>
      </c>
      <c r="L717" s="13">
        <f t="shared" si="51"/>
        <v>6.7129629678674974E-3</v>
      </c>
      <c r="M717" s="184">
        <f>COUNTIFS($K$1:K717,K717,$C$1:C717,C717,$A$1:A717,A717)</f>
        <v>2</v>
      </c>
      <c r="N717" s="13">
        <f t="shared" si="52"/>
        <v>0.83498842592592604</v>
      </c>
      <c r="O717" s="13">
        <f t="shared" si="53"/>
        <v>0.84170138888888879</v>
      </c>
    </row>
    <row r="718" spans="1:15" x14ac:dyDescent="0.25">
      <c r="A718" s="200">
        <v>42415</v>
      </c>
      <c r="B718" s="199" t="s">
        <v>26</v>
      </c>
      <c r="C718" s="199">
        <v>92065</v>
      </c>
      <c r="D718" s="201">
        <v>0.625</v>
      </c>
      <c r="E718" s="201">
        <v>0.88888888888888884</v>
      </c>
      <c r="F718" s="202">
        <v>42415.840682870374</v>
      </c>
      <c r="G718" s="202">
        <v>42415.897465277776</v>
      </c>
      <c r="H718" s="199">
        <v>4906</v>
      </c>
      <c r="I718" s="199">
        <v>82</v>
      </c>
      <c r="J718" s="199">
        <v>50</v>
      </c>
      <c r="K718" s="199">
        <v>3</v>
      </c>
      <c r="L718" s="13">
        <f t="shared" si="51"/>
        <v>5.6782407402351964E-2</v>
      </c>
      <c r="M718" s="184">
        <f>COUNTIFS($K$1:K718,K718,$C$1:C718,C718,$A$1:A718,A718)</f>
        <v>2</v>
      </c>
      <c r="N718" s="13">
        <f t="shared" si="52"/>
        <v>0.84068287037037026</v>
      </c>
      <c r="O718" s="13">
        <f t="shared" si="53"/>
        <v>0.89746527777777774</v>
      </c>
    </row>
    <row r="719" spans="1:15" x14ac:dyDescent="0.25">
      <c r="A719" s="213">
        <v>42416</v>
      </c>
      <c r="B719" s="212" t="s">
        <v>23</v>
      </c>
      <c r="C719" s="212">
        <v>92044</v>
      </c>
      <c r="D719" s="214">
        <v>0.33333333333333331</v>
      </c>
      <c r="E719" s="214">
        <v>0.59722222222222221</v>
      </c>
      <c r="F719" s="215">
        <v>42416.388912037037</v>
      </c>
      <c r="G719" s="215">
        <v>42416.395868055559</v>
      </c>
      <c r="H719" s="212">
        <v>601</v>
      </c>
      <c r="I719" s="212">
        <v>10</v>
      </c>
      <c r="J719" s="212">
        <v>50</v>
      </c>
      <c r="K719" s="212">
        <v>3</v>
      </c>
      <c r="L719" s="13">
        <f t="shared" ref="L719:L781" si="54">G719-F719</f>
        <v>6.9560185220325366E-3</v>
      </c>
      <c r="M719" s="205">
        <f>COUNTIFS($K$1:K719,K719,$C$1:C719,C719,$A$1:A719,A719)</f>
        <v>1</v>
      </c>
      <c r="N719" s="13">
        <f t="shared" ref="N719:N781" si="55">TIME(HOUR(F719),MINUTE(F719),SECOND(F719))</f>
        <v>0.38891203703703708</v>
      </c>
      <c r="O719" s="13">
        <f t="shared" ref="O719:O781" si="56">TIME(HOUR(G719),MINUTE(G719),SECOND(G719))</f>
        <v>0.39586805555555554</v>
      </c>
    </row>
    <row r="720" spans="1:15" x14ac:dyDescent="0.25">
      <c r="A720" s="213">
        <v>42416</v>
      </c>
      <c r="B720" s="212" t="s">
        <v>20</v>
      </c>
      <c r="C720" s="212">
        <v>92055</v>
      </c>
      <c r="D720" s="214">
        <v>0.36805555555555558</v>
      </c>
      <c r="E720" s="214">
        <v>0.63194444444444442</v>
      </c>
      <c r="F720" s="215">
        <v>42416.395752314813</v>
      </c>
      <c r="G720" s="215">
        <v>42416.402708333335</v>
      </c>
      <c r="H720" s="212">
        <v>601</v>
      </c>
      <c r="I720" s="212">
        <v>10</v>
      </c>
      <c r="J720" s="212">
        <v>50</v>
      </c>
      <c r="K720" s="212">
        <v>3</v>
      </c>
      <c r="L720" s="13">
        <f t="shared" si="54"/>
        <v>6.9560185220325366E-3</v>
      </c>
      <c r="M720" s="205">
        <f>COUNTIFS($K$1:K720,K720,$C$1:C720,C720,$A$1:A720,A720)</f>
        <v>1</v>
      </c>
      <c r="N720" s="13">
        <f t="shared" si="55"/>
        <v>0.39575231481481482</v>
      </c>
      <c r="O720" s="13">
        <f t="shared" si="56"/>
        <v>0.40270833333333328</v>
      </c>
    </row>
    <row r="721" spans="1:15" x14ac:dyDescent="0.25">
      <c r="A721" s="213">
        <v>42416</v>
      </c>
      <c r="B721" s="212" t="s">
        <v>21</v>
      </c>
      <c r="C721" s="212">
        <v>92125</v>
      </c>
      <c r="D721" s="214">
        <v>0.36805555555555558</v>
      </c>
      <c r="E721" s="214">
        <v>0.63194444444444442</v>
      </c>
      <c r="F721" s="215">
        <v>42416.409594907411</v>
      </c>
      <c r="G721" s="215">
        <v>42416.416655092595</v>
      </c>
      <c r="H721" s="212">
        <v>610</v>
      </c>
      <c r="I721" s="212">
        <v>10</v>
      </c>
      <c r="J721" s="212">
        <v>50</v>
      </c>
      <c r="K721" s="212">
        <v>3</v>
      </c>
      <c r="L721" s="13">
        <f t="shared" si="54"/>
        <v>7.0601851839455776E-3</v>
      </c>
      <c r="M721" s="205">
        <f>COUNTIFS($K$1:K721,K721,$C$1:C721,C721,$A$1:A721,A721)</f>
        <v>1</v>
      </c>
      <c r="N721" s="13">
        <f t="shared" si="55"/>
        <v>0.40959490740740739</v>
      </c>
      <c r="O721" s="13">
        <f t="shared" si="56"/>
        <v>0.41665509259259265</v>
      </c>
    </row>
    <row r="722" spans="1:15" x14ac:dyDescent="0.25">
      <c r="A722" s="213">
        <v>42416</v>
      </c>
      <c r="B722" s="212" t="s">
        <v>117</v>
      </c>
      <c r="C722" s="212">
        <v>92214</v>
      </c>
      <c r="D722" s="214">
        <v>0.3611111111111111</v>
      </c>
      <c r="E722" s="214">
        <v>0.625</v>
      </c>
      <c r="F722" s="215">
        <v>42416.410717592589</v>
      </c>
      <c r="G722" s="215">
        <v>42416.411817129629</v>
      </c>
      <c r="H722" s="212">
        <v>95</v>
      </c>
      <c r="I722" s="212">
        <v>2</v>
      </c>
      <c r="J722" s="212">
        <v>50</v>
      </c>
      <c r="K722" s="212">
        <v>7</v>
      </c>
      <c r="L722" s="13">
        <f t="shared" si="54"/>
        <v>1.0995370394084603E-3</v>
      </c>
      <c r="M722" s="205">
        <f>COUNTIFS($K$1:K722,K722,$C$1:C722,C722,$A$1:A722,A722)</f>
        <v>1</v>
      </c>
      <c r="N722" s="13">
        <f t="shared" si="55"/>
        <v>0.41071759259259261</v>
      </c>
      <c r="O722" s="13">
        <f t="shared" si="56"/>
        <v>0.41181712962962963</v>
      </c>
    </row>
    <row r="723" spans="1:15" x14ac:dyDescent="0.25">
      <c r="A723" s="213">
        <v>42416</v>
      </c>
      <c r="B723" s="212" t="s">
        <v>20</v>
      </c>
      <c r="C723" s="212">
        <v>92055</v>
      </c>
      <c r="D723" s="214">
        <v>0.36805555555555558</v>
      </c>
      <c r="E723" s="214">
        <v>0.63194444444444442</v>
      </c>
      <c r="F723" s="215">
        <v>42416.419733796298</v>
      </c>
      <c r="G723" s="215">
        <v>42416.422048611108</v>
      </c>
      <c r="H723" s="212">
        <v>200</v>
      </c>
      <c r="I723" s="212">
        <v>3</v>
      </c>
      <c r="J723" s="212">
        <v>50</v>
      </c>
      <c r="K723" s="212">
        <v>7</v>
      </c>
      <c r="L723" s="13">
        <f t="shared" si="54"/>
        <v>2.3148148102336563E-3</v>
      </c>
      <c r="M723" s="205">
        <f>COUNTIFS($K$1:K723,K723,$C$1:C723,C723,$A$1:A723,A723)</f>
        <v>1</v>
      </c>
      <c r="N723" s="13">
        <f t="shared" si="55"/>
        <v>0.41973379629629631</v>
      </c>
      <c r="O723" s="13">
        <f t="shared" si="56"/>
        <v>0.42204861111111108</v>
      </c>
    </row>
    <row r="724" spans="1:15" x14ac:dyDescent="0.25">
      <c r="A724" s="213">
        <v>42416</v>
      </c>
      <c r="B724" s="212" t="s">
        <v>18</v>
      </c>
      <c r="C724" s="212">
        <v>92120</v>
      </c>
      <c r="D724" s="214">
        <v>0.36805555555555558</v>
      </c>
      <c r="E724" s="214">
        <v>0.63194444444444442</v>
      </c>
      <c r="F724" s="215">
        <v>42416.423796296294</v>
      </c>
      <c r="G724" s="215">
        <v>42416.431018518517</v>
      </c>
      <c r="H724" s="212">
        <v>624</v>
      </c>
      <c r="I724" s="212">
        <v>10</v>
      </c>
      <c r="J724" s="212">
        <v>50</v>
      </c>
      <c r="K724" s="212">
        <v>3</v>
      </c>
      <c r="L724" s="13">
        <f t="shared" si="54"/>
        <v>7.2222222224809229E-3</v>
      </c>
      <c r="M724" s="205">
        <f>COUNTIFS($K$1:K724,K724,$C$1:C724,C724,$A$1:A724,A724)</f>
        <v>1</v>
      </c>
      <c r="N724" s="13">
        <f t="shared" si="55"/>
        <v>0.42379629629629628</v>
      </c>
      <c r="O724" s="13">
        <f t="shared" si="56"/>
        <v>0.43101851851851852</v>
      </c>
    </row>
    <row r="725" spans="1:15" x14ac:dyDescent="0.25">
      <c r="A725" s="213">
        <v>42416</v>
      </c>
      <c r="B725" s="212" t="s">
        <v>19</v>
      </c>
      <c r="C725" s="212">
        <v>95173</v>
      </c>
      <c r="D725" s="214">
        <v>0.4861111111111111</v>
      </c>
      <c r="E725" s="214">
        <v>0.75</v>
      </c>
      <c r="F725" s="215">
        <v>42416.423854166664</v>
      </c>
      <c r="G725" s="215">
        <v>42416.430995370371</v>
      </c>
      <c r="H725" s="212">
        <v>617</v>
      </c>
      <c r="I725" s="212">
        <v>10</v>
      </c>
      <c r="J725" s="212">
        <v>50</v>
      </c>
      <c r="K725" s="212">
        <v>3</v>
      </c>
      <c r="L725" s="13">
        <f t="shared" si="54"/>
        <v>7.1412037068512291E-3</v>
      </c>
      <c r="M725" s="205">
        <f>COUNTIFS($K$1:K725,K725,$C$1:C725,C725,$A$1:A725,A725)</f>
        <v>1</v>
      </c>
      <c r="N725" s="13">
        <f t="shared" si="55"/>
        <v>0.42385416666666664</v>
      </c>
      <c r="O725" s="13">
        <f t="shared" si="56"/>
        <v>0.43099537037037039</v>
      </c>
    </row>
    <row r="726" spans="1:15" x14ac:dyDescent="0.25">
      <c r="A726" s="213">
        <v>42416</v>
      </c>
      <c r="B726" s="212" t="s">
        <v>98</v>
      </c>
      <c r="C726" s="212">
        <v>92137</v>
      </c>
      <c r="D726" s="214">
        <v>0.3611111111111111</v>
      </c>
      <c r="E726" s="214">
        <v>0.625</v>
      </c>
      <c r="F726" s="215">
        <v>42416.430543981478</v>
      </c>
      <c r="G726" s="215">
        <v>42416.438159722224</v>
      </c>
      <c r="H726" s="212">
        <v>658</v>
      </c>
      <c r="I726" s="212">
        <v>11</v>
      </c>
      <c r="J726" s="212">
        <v>50</v>
      </c>
      <c r="K726" s="212">
        <v>3</v>
      </c>
      <c r="L726" s="13">
        <f t="shared" si="54"/>
        <v>7.6157407456776127E-3</v>
      </c>
      <c r="M726" s="205">
        <f>COUNTIFS($K$1:K726,K726,$C$1:C726,C726,$A$1:A726,A726)</f>
        <v>1</v>
      </c>
      <c r="N726" s="13">
        <f t="shared" si="55"/>
        <v>0.43054398148148149</v>
      </c>
      <c r="O726" s="13">
        <f t="shared" si="56"/>
        <v>0.43815972222222221</v>
      </c>
    </row>
    <row r="727" spans="1:15" x14ac:dyDescent="0.25">
      <c r="A727" s="213">
        <v>42416</v>
      </c>
      <c r="B727" s="212" t="s">
        <v>117</v>
      </c>
      <c r="C727" s="212">
        <v>92214</v>
      </c>
      <c r="D727" s="214">
        <v>0.3611111111111111</v>
      </c>
      <c r="E727" s="214">
        <v>0.625</v>
      </c>
      <c r="F727" s="215">
        <v>42416.431064814817</v>
      </c>
      <c r="G727" s="215">
        <v>42416.43854166667</v>
      </c>
      <c r="H727" s="212">
        <v>646</v>
      </c>
      <c r="I727" s="212">
        <v>11</v>
      </c>
      <c r="J727" s="212">
        <v>50</v>
      </c>
      <c r="K727" s="212">
        <v>3</v>
      </c>
      <c r="L727" s="13">
        <f t="shared" si="54"/>
        <v>7.4768518534256145E-3</v>
      </c>
      <c r="M727" s="205">
        <f>COUNTIFS($K$1:K727,K727,$C$1:C727,C727,$A$1:A727,A727)</f>
        <v>1</v>
      </c>
      <c r="N727" s="13">
        <f t="shared" si="55"/>
        <v>0.43106481481481485</v>
      </c>
      <c r="O727" s="13">
        <f t="shared" si="56"/>
        <v>0.43854166666666666</v>
      </c>
    </row>
    <row r="728" spans="1:15" x14ac:dyDescent="0.25">
      <c r="A728" s="213">
        <v>42416</v>
      </c>
      <c r="B728" s="212" t="s">
        <v>24</v>
      </c>
      <c r="C728" s="212">
        <v>92092</v>
      </c>
      <c r="D728" s="214">
        <v>0.36805555555555558</v>
      </c>
      <c r="E728" s="214">
        <v>0.63194444444444442</v>
      </c>
      <c r="F728" s="215">
        <v>42416.444444444445</v>
      </c>
      <c r="G728" s="215">
        <v>42416.451655092591</v>
      </c>
      <c r="H728" s="212">
        <v>623</v>
      </c>
      <c r="I728" s="212">
        <v>10</v>
      </c>
      <c r="J728" s="212">
        <v>50</v>
      </c>
      <c r="K728" s="212">
        <v>3</v>
      </c>
      <c r="L728" s="13">
        <f t="shared" si="54"/>
        <v>7.2106481457012706E-3</v>
      </c>
      <c r="M728" s="205">
        <f>COUNTIFS($K$1:K728,K728,$C$1:C728,C728,$A$1:A728,A728)</f>
        <v>1</v>
      </c>
      <c r="N728" s="13">
        <f t="shared" si="55"/>
        <v>0.44444444444444442</v>
      </c>
      <c r="O728" s="13">
        <f t="shared" si="56"/>
        <v>0.45165509259259262</v>
      </c>
    </row>
    <row r="729" spans="1:15" x14ac:dyDescent="0.25">
      <c r="A729" s="213">
        <v>42416</v>
      </c>
      <c r="B729" s="212" t="s">
        <v>18</v>
      </c>
      <c r="C729" s="212">
        <v>92120</v>
      </c>
      <c r="D729" s="214">
        <v>0.36805555555555558</v>
      </c>
      <c r="E729" s="214">
        <v>0.63194444444444442</v>
      </c>
      <c r="F729" s="215">
        <v>42416.458784722221</v>
      </c>
      <c r="G729" s="215">
        <v>42416.472800925927</v>
      </c>
      <c r="H729" s="212">
        <v>1211</v>
      </c>
      <c r="I729" s="212">
        <v>20</v>
      </c>
      <c r="J729" s="212">
        <v>50</v>
      </c>
      <c r="K729" s="212">
        <v>1</v>
      </c>
      <c r="L729" s="13">
        <f t="shared" si="54"/>
        <v>1.4016203705978114E-2</v>
      </c>
      <c r="M729" s="205">
        <f>COUNTIFS($K$1:K729,K729,$C$1:C729,C729,$A$1:A729,A729)</f>
        <v>1</v>
      </c>
      <c r="N729" s="13">
        <f t="shared" si="55"/>
        <v>0.45878472222222227</v>
      </c>
      <c r="O729" s="13">
        <f t="shared" si="56"/>
        <v>0.47280092592592587</v>
      </c>
    </row>
    <row r="730" spans="1:15" x14ac:dyDescent="0.25">
      <c r="A730" s="213">
        <v>42416</v>
      </c>
      <c r="B730" s="212" t="s">
        <v>20</v>
      </c>
      <c r="C730" s="212">
        <v>92055</v>
      </c>
      <c r="D730" s="214">
        <v>0.36805555555555558</v>
      </c>
      <c r="E730" s="214">
        <v>0.63194444444444442</v>
      </c>
      <c r="F730" s="215">
        <v>42416.467488425929</v>
      </c>
      <c r="G730" s="215">
        <v>42416.469895833332</v>
      </c>
      <c r="H730" s="212">
        <v>208</v>
      </c>
      <c r="I730" s="212">
        <v>3</v>
      </c>
      <c r="J730" s="212">
        <v>50</v>
      </c>
      <c r="K730" s="212">
        <v>7</v>
      </c>
      <c r="L730" s="13">
        <f t="shared" si="54"/>
        <v>2.4074074026430026E-3</v>
      </c>
      <c r="M730" s="205">
        <f>COUNTIFS($K$1:K730,K730,$C$1:C730,C730,$A$1:A730,A730)</f>
        <v>2</v>
      </c>
      <c r="N730" s="13">
        <f t="shared" si="55"/>
        <v>0.46748842592592593</v>
      </c>
      <c r="O730" s="13">
        <f t="shared" si="56"/>
        <v>0.46989583333333335</v>
      </c>
    </row>
    <row r="731" spans="1:15" x14ac:dyDescent="0.25">
      <c r="A731" s="213">
        <v>42416</v>
      </c>
      <c r="B731" s="212" t="s">
        <v>20</v>
      </c>
      <c r="C731" s="212">
        <v>92055</v>
      </c>
      <c r="D731" s="214">
        <v>0.36805555555555558</v>
      </c>
      <c r="E731" s="214">
        <v>0.63194444444444442</v>
      </c>
      <c r="F731" s="215">
        <v>42416.470752314817</v>
      </c>
      <c r="G731" s="215">
        <v>42416.473298611112</v>
      </c>
      <c r="H731" s="212">
        <v>220</v>
      </c>
      <c r="I731" s="212">
        <v>4</v>
      </c>
      <c r="J731" s="212">
        <v>50</v>
      </c>
      <c r="K731" s="212">
        <v>7</v>
      </c>
      <c r="L731" s="13">
        <f t="shared" si="54"/>
        <v>2.5462962948950008E-3</v>
      </c>
      <c r="M731" s="205">
        <f>COUNTIFS($K$1:K731,K731,$C$1:C731,C731,$A$1:A731,A731)</f>
        <v>3</v>
      </c>
      <c r="N731" s="13">
        <f t="shared" si="55"/>
        <v>0.47075231481481478</v>
      </c>
      <c r="O731" s="13">
        <f t="shared" si="56"/>
        <v>0.4732986111111111</v>
      </c>
    </row>
    <row r="732" spans="1:15" x14ac:dyDescent="0.25">
      <c r="A732" s="213">
        <v>42416</v>
      </c>
      <c r="B732" s="212" t="s">
        <v>21</v>
      </c>
      <c r="C732" s="212">
        <v>92125</v>
      </c>
      <c r="D732" s="214">
        <v>0.36805555555555558</v>
      </c>
      <c r="E732" s="214">
        <v>0.63194444444444442</v>
      </c>
      <c r="F732" s="215">
        <v>42416.472268518519</v>
      </c>
      <c r="G732" s="215">
        <v>42416.487210648149</v>
      </c>
      <c r="H732" s="212">
        <v>1291</v>
      </c>
      <c r="I732" s="212">
        <v>21</v>
      </c>
      <c r="J732" s="212">
        <v>50</v>
      </c>
      <c r="K732" s="212">
        <v>1</v>
      </c>
      <c r="L732" s="13">
        <f t="shared" si="54"/>
        <v>1.4942129630071577E-2</v>
      </c>
      <c r="M732" s="205">
        <f>COUNTIFS($K$1:K732,K732,$C$1:C732,C732,$A$1:A732,A732)</f>
        <v>1</v>
      </c>
      <c r="N732" s="13">
        <f t="shared" si="55"/>
        <v>0.47226851851851853</v>
      </c>
      <c r="O732" s="13">
        <f t="shared" si="56"/>
        <v>0.48721064814814818</v>
      </c>
    </row>
    <row r="733" spans="1:15" x14ac:dyDescent="0.25">
      <c r="A733" s="213">
        <v>42416</v>
      </c>
      <c r="B733" s="212" t="s">
        <v>23</v>
      </c>
      <c r="C733" s="212">
        <v>92044</v>
      </c>
      <c r="D733" s="214">
        <v>0.33333333333333331</v>
      </c>
      <c r="E733" s="214">
        <v>0.59722222222222221</v>
      </c>
      <c r="F733" s="215">
        <v>42416.473483796297</v>
      </c>
      <c r="G733" s="215">
        <v>42416.486979166664</v>
      </c>
      <c r="H733" s="212">
        <v>1166</v>
      </c>
      <c r="I733" s="212">
        <v>20</v>
      </c>
      <c r="J733" s="212">
        <v>50</v>
      </c>
      <c r="K733" s="212">
        <v>1</v>
      </c>
      <c r="L733" s="13">
        <f t="shared" si="54"/>
        <v>1.3495370367309079E-2</v>
      </c>
      <c r="M733" s="205">
        <f>COUNTIFS($K$1:K733,K733,$C$1:C733,C733,$A$1:A733,A733)</f>
        <v>1</v>
      </c>
      <c r="N733" s="13">
        <f t="shared" si="55"/>
        <v>0.47348379629629633</v>
      </c>
      <c r="O733" s="13">
        <f t="shared" si="56"/>
        <v>0.48697916666666669</v>
      </c>
    </row>
    <row r="734" spans="1:15" x14ac:dyDescent="0.25">
      <c r="A734" s="213">
        <v>42416</v>
      </c>
      <c r="B734" s="212" t="s">
        <v>20</v>
      </c>
      <c r="C734" s="212">
        <v>92055</v>
      </c>
      <c r="D734" s="214">
        <v>0.36805555555555558</v>
      </c>
      <c r="E734" s="214">
        <v>0.63194444444444442</v>
      </c>
      <c r="F734" s="215">
        <v>42416.486134259256</v>
      </c>
      <c r="G734" s="215">
        <v>42416.500289351854</v>
      </c>
      <c r="H734" s="212">
        <v>1223</v>
      </c>
      <c r="I734" s="212">
        <v>20</v>
      </c>
      <c r="J734" s="212">
        <v>50</v>
      </c>
      <c r="K734" s="212">
        <v>1</v>
      </c>
      <c r="L734" s="13">
        <f t="shared" si="54"/>
        <v>1.4155092598230112E-2</v>
      </c>
      <c r="M734" s="205">
        <f>COUNTIFS($K$1:K734,K734,$C$1:C734,C734,$A$1:A734,A734)</f>
        <v>1</v>
      </c>
      <c r="N734" s="13">
        <f t="shared" si="55"/>
        <v>0.48613425925925924</v>
      </c>
      <c r="O734" s="13">
        <f t="shared" si="56"/>
        <v>0.50028935185185186</v>
      </c>
    </row>
    <row r="735" spans="1:15" x14ac:dyDescent="0.25">
      <c r="A735" s="213">
        <v>42416</v>
      </c>
      <c r="B735" s="212" t="s">
        <v>24</v>
      </c>
      <c r="C735" s="212">
        <v>92092</v>
      </c>
      <c r="D735" s="214">
        <v>0.36805555555555558</v>
      </c>
      <c r="E735" s="214">
        <v>0.63194444444444442</v>
      </c>
      <c r="F735" s="215">
        <v>42416.500787037039</v>
      </c>
      <c r="G735" s="215">
        <v>42416.514826388891</v>
      </c>
      <c r="H735" s="212">
        <v>1213</v>
      </c>
      <c r="I735" s="212">
        <v>20</v>
      </c>
      <c r="J735" s="212">
        <v>50</v>
      </c>
      <c r="K735" s="212">
        <v>1</v>
      </c>
      <c r="L735" s="13">
        <f t="shared" si="54"/>
        <v>1.4039351852261461E-2</v>
      </c>
      <c r="M735" s="205">
        <f>COUNTIFS($K$1:K735,K735,$C$1:C735,C735,$A$1:A735,A735)</f>
        <v>1</v>
      </c>
      <c r="N735" s="13">
        <f t="shared" si="55"/>
        <v>0.50078703703703698</v>
      </c>
      <c r="O735" s="13">
        <f t="shared" si="56"/>
        <v>0.51482638888888888</v>
      </c>
    </row>
    <row r="736" spans="1:15" x14ac:dyDescent="0.25">
      <c r="A736" s="213">
        <v>42416</v>
      </c>
      <c r="B736" s="212" t="s">
        <v>117</v>
      </c>
      <c r="C736" s="212">
        <v>92214</v>
      </c>
      <c r="D736" s="214">
        <v>0.3611111111111111</v>
      </c>
      <c r="E736" s="214">
        <v>0.625</v>
      </c>
      <c r="F736" s="215">
        <v>42416.508819444447</v>
      </c>
      <c r="G736" s="215">
        <v>42416.523344907408</v>
      </c>
      <c r="H736" s="212">
        <v>1255</v>
      </c>
      <c r="I736" s="212">
        <v>21</v>
      </c>
      <c r="J736" s="212">
        <v>50</v>
      </c>
      <c r="K736" s="212">
        <v>1</v>
      </c>
      <c r="L736" s="13">
        <f t="shared" si="54"/>
        <v>1.452546296059154E-2</v>
      </c>
      <c r="M736" s="205">
        <f>COUNTIFS($K$1:K736,K736,$C$1:C736,C736,$A$1:A736,A736)</f>
        <v>1</v>
      </c>
      <c r="N736" s="13">
        <f t="shared" si="55"/>
        <v>0.50881944444444438</v>
      </c>
      <c r="O736" s="13">
        <f t="shared" si="56"/>
        <v>0.52334490740740736</v>
      </c>
    </row>
    <row r="737" spans="1:15" x14ac:dyDescent="0.25">
      <c r="A737" s="213">
        <v>42416</v>
      </c>
      <c r="B737" s="212" t="s">
        <v>98</v>
      </c>
      <c r="C737" s="212">
        <v>92137</v>
      </c>
      <c r="D737" s="214">
        <v>0.3611111111111111</v>
      </c>
      <c r="E737" s="214">
        <v>0.625</v>
      </c>
      <c r="F737" s="215">
        <v>42416.51394675926</v>
      </c>
      <c r="G737" s="215">
        <v>42416.527974537035</v>
      </c>
      <c r="H737" s="212">
        <v>1212</v>
      </c>
      <c r="I737" s="212">
        <v>20</v>
      </c>
      <c r="J737" s="212">
        <v>50</v>
      </c>
      <c r="K737" s="212">
        <v>1</v>
      </c>
      <c r="L737" s="13">
        <f t="shared" si="54"/>
        <v>1.4027777775481809E-2</v>
      </c>
      <c r="M737" s="205">
        <f>COUNTIFS($K$1:K737,K737,$C$1:C737,C737,$A$1:A737,A737)</f>
        <v>1</v>
      </c>
      <c r="N737" s="13">
        <f t="shared" si="55"/>
        <v>0.51394675925925926</v>
      </c>
      <c r="O737" s="13">
        <f t="shared" si="56"/>
        <v>0.52797453703703701</v>
      </c>
    </row>
    <row r="738" spans="1:15" x14ac:dyDescent="0.25">
      <c r="A738" s="213">
        <v>42416</v>
      </c>
      <c r="B738" s="212" t="s">
        <v>23</v>
      </c>
      <c r="C738" s="212">
        <v>92044</v>
      </c>
      <c r="D738" s="214">
        <v>0.33333333333333331</v>
      </c>
      <c r="E738" s="214">
        <v>0.59722222222222221</v>
      </c>
      <c r="F738" s="215">
        <v>42416.520868055559</v>
      </c>
      <c r="G738" s="215">
        <v>42416.527997685182</v>
      </c>
      <c r="H738" s="212">
        <v>616</v>
      </c>
      <c r="I738" s="212">
        <v>10</v>
      </c>
      <c r="J738" s="212">
        <v>50</v>
      </c>
      <c r="K738" s="212">
        <v>3</v>
      </c>
      <c r="L738" s="13">
        <f t="shared" si="54"/>
        <v>7.1296296227956191E-3</v>
      </c>
      <c r="M738" s="205">
        <f>COUNTIFS($K$1:K738,K738,$C$1:C738,C738,$A$1:A738,A738)</f>
        <v>2</v>
      </c>
      <c r="N738" s="13">
        <f t="shared" si="55"/>
        <v>0.52086805555555549</v>
      </c>
      <c r="O738" s="13">
        <f t="shared" si="56"/>
        <v>0.52799768518518519</v>
      </c>
    </row>
    <row r="739" spans="1:15" x14ac:dyDescent="0.25">
      <c r="A739" s="213">
        <v>42416</v>
      </c>
      <c r="B739" s="212" t="s">
        <v>20</v>
      </c>
      <c r="C739" s="212">
        <v>92055</v>
      </c>
      <c r="D739" s="214">
        <v>0.36805555555555558</v>
      </c>
      <c r="E739" s="214">
        <v>0.63194444444444442</v>
      </c>
      <c r="F739" s="215">
        <v>42416.528020833335</v>
      </c>
      <c r="G739" s="215">
        <v>42416.534895833334</v>
      </c>
      <c r="H739" s="212">
        <v>594</v>
      </c>
      <c r="I739" s="212">
        <v>10</v>
      </c>
      <c r="J739" s="212">
        <v>50</v>
      </c>
      <c r="K739" s="212">
        <v>3</v>
      </c>
      <c r="L739" s="13">
        <f t="shared" si="54"/>
        <v>6.8749999991268851E-3</v>
      </c>
      <c r="M739" s="205">
        <f>COUNTIFS($K$1:K739,K739,$C$1:C739,C739,$A$1:A739,A739)</f>
        <v>2</v>
      </c>
      <c r="N739" s="13">
        <f t="shared" si="55"/>
        <v>0.52802083333333327</v>
      </c>
      <c r="O739" s="13">
        <f t="shared" si="56"/>
        <v>0.53489583333333335</v>
      </c>
    </row>
    <row r="740" spans="1:15" x14ac:dyDescent="0.25">
      <c r="A740" s="213">
        <v>42416</v>
      </c>
      <c r="B740" s="212" t="s">
        <v>19</v>
      </c>
      <c r="C740" s="212">
        <v>95173</v>
      </c>
      <c r="D740" s="214">
        <v>0.4861111111111111</v>
      </c>
      <c r="E740" s="214">
        <v>0.75</v>
      </c>
      <c r="F740" s="215">
        <v>42416.53496527778</v>
      </c>
      <c r="G740" s="215">
        <v>42416.549120370371</v>
      </c>
      <c r="H740" s="212">
        <v>1223</v>
      </c>
      <c r="I740" s="212">
        <v>20</v>
      </c>
      <c r="J740" s="212">
        <v>50</v>
      </c>
      <c r="K740" s="212">
        <v>1</v>
      </c>
      <c r="L740" s="13">
        <f t="shared" si="54"/>
        <v>1.4155092590954155E-2</v>
      </c>
      <c r="M740" s="205">
        <f>COUNTIFS($K$1:K740,K740,$C$1:C740,C740,$A$1:A740,A740)</f>
        <v>1</v>
      </c>
      <c r="N740" s="13">
        <f t="shared" si="55"/>
        <v>0.5349652777777778</v>
      </c>
      <c r="O740" s="13">
        <f t="shared" si="56"/>
        <v>0.54912037037037031</v>
      </c>
    </row>
    <row r="741" spans="1:15" x14ac:dyDescent="0.25">
      <c r="A741" s="213">
        <v>42416</v>
      </c>
      <c r="B741" s="212" t="s">
        <v>21</v>
      </c>
      <c r="C741" s="212">
        <v>92125</v>
      </c>
      <c r="D741" s="214">
        <v>0.36805555555555558</v>
      </c>
      <c r="E741" s="214">
        <v>0.63194444444444442</v>
      </c>
      <c r="F741" s="215">
        <v>42416.548668981479</v>
      </c>
      <c r="G741" s="215">
        <v>42416.555868055555</v>
      </c>
      <c r="H741" s="212">
        <v>622</v>
      </c>
      <c r="I741" s="212">
        <v>10</v>
      </c>
      <c r="J741" s="212">
        <v>50</v>
      </c>
      <c r="K741" s="212">
        <v>3</v>
      </c>
      <c r="L741" s="13">
        <f t="shared" si="54"/>
        <v>7.1990740761975758E-3</v>
      </c>
      <c r="M741" s="205">
        <f>COUNTIFS($K$1:K741,K741,$C$1:C741,C741,$A$1:A741,A741)</f>
        <v>2</v>
      </c>
      <c r="N741" s="13">
        <f t="shared" si="55"/>
        <v>0.54866898148148147</v>
      </c>
      <c r="O741" s="13">
        <f t="shared" si="56"/>
        <v>0.55586805555555552</v>
      </c>
    </row>
    <row r="742" spans="1:15" x14ac:dyDescent="0.25">
      <c r="A742" s="213">
        <v>42416</v>
      </c>
      <c r="B742" s="212" t="s">
        <v>24</v>
      </c>
      <c r="C742" s="212">
        <v>92092</v>
      </c>
      <c r="D742" s="214">
        <v>0.36805555555555558</v>
      </c>
      <c r="E742" s="214">
        <v>0.63194444444444442</v>
      </c>
      <c r="F742" s="215">
        <v>42416.548692129632</v>
      </c>
      <c r="G742" s="215">
        <v>42416.555833333332</v>
      </c>
      <c r="H742" s="212">
        <v>617</v>
      </c>
      <c r="I742" s="212">
        <v>10</v>
      </c>
      <c r="J742" s="212">
        <v>50</v>
      </c>
      <c r="K742" s="212">
        <v>3</v>
      </c>
      <c r="L742" s="13">
        <f t="shared" si="54"/>
        <v>7.1412036995752715E-3</v>
      </c>
      <c r="M742" s="205">
        <f>COUNTIFS($K$1:K742,K742,$C$1:C742,C742,$A$1:A742,A742)</f>
        <v>2</v>
      </c>
      <c r="N742" s="13">
        <f t="shared" si="55"/>
        <v>0.54869212962962965</v>
      </c>
      <c r="O742" s="13">
        <f t="shared" si="56"/>
        <v>0.55583333333333329</v>
      </c>
    </row>
    <row r="743" spans="1:15" x14ac:dyDescent="0.25">
      <c r="A743" s="213">
        <v>42416</v>
      </c>
      <c r="B743" s="212" t="s">
        <v>117</v>
      </c>
      <c r="C743" s="212">
        <v>92214</v>
      </c>
      <c r="D743" s="214">
        <v>0.3611111111111111</v>
      </c>
      <c r="E743" s="214">
        <v>0.625</v>
      </c>
      <c r="F743" s="215">
        <v>42416.555601851855</v>
      </c>
      <c r="G743" s="215">
        <v>42416.562974537039</v>
      </c>
      <c r="H743" s="212">
        <v>637</v>
      </c>
      <c r="I743" s="212">
        <v>10</v>
      </c>
      <c r="J743" s="212">
        <v>50</v>
      </c>
      <c r="K743" s="212">
        <v>3</v>
      </c>
      <c r="L743" s="13">
        <f t="shared" si="54"/>
        <v>7.3726851842366159E-3</v>
      </c>
      <c r="M743" s="205">
        <f>COUNTIFS($K$1:K743,K743,$C$1:C743,C743,$A$1:A743,A743)</f>
        <v>2</v>
      </c>
      <c r="N743" s="13">
        <f t="shared" si="55"/>
        <v>0.55560185185185185</v>
      </c>
      <c r="O743" s="13">
        <f t="shared" si="56"/>
        <v>0.56297453703703704</v>
      </c>
    </row>
    <row r="744" spans="1:15" x14ac:dyDescent="0.25">
      <c r="A744" s="213">
        <v>42416</v>
      </c>
      <c r="B744" s="212" t="s">
        <v>18</v>
      </c>
      <c r="C744" s="212">
        <v>92120</v>
      </c>
      <c r="D744" s="214">
        <v>0.36805555555555558</v>
      </c>
      <c r="E744" s="214">
        <v>0.63194444444444442</v>
      </c>
      <c r="F744" s="215">
        <v>42416.55678240741</v>
      </c>
      <c r="G744" s="215">
        <v>42416.564502314817</v>
      </c>
      <c r="H744" s="212">
        <v>667</v>
      </c>
      <c r="I744" s="212">
        <v>11</v>
      </c>
      <c r="J744" s="212">
        <v>50</v>
      </c>
      <c r="K744" s="212">
        <v>3</v>
      </c>
      <c r="L744" s="13">
        <f t="shared" si="54"/>
        <v>7.7199074075906537E-3</v>
      </c>
      <c r="M744" s="205">
        <f>COUNTIFS($K$1:K744,K744,$C$1:C744,C744,$A$1:A744,A744)</f>
        <v>2</v>
      </c>
      <c r="N744" s="13">
        <f t="shared" si="55"/>
        <v>0.55678240740740736</v>
      </c>
      <c r="O744" s="13">
        <f t="shared" si="56"/>
        <v>0.56450231481481483</v>
      </c>
    </row>
    <row r="745" spans="1:15" x14ac:dyDescent="0.25">
      <c r="A745" s="213">
        <v>42416</v>
      </c>
      <c r="B745" s="212" t="s">
        <v>19</v>
      </c>
      <c r="C745" s="212">
        <v>95173</v>
      </c>
      <c r="D745" s="214">
        <v>0.4861111111111111</v>
      </c>
      <c r="E745" s="214">
        <v>0.75</v>
      </c>
      <c r="F745" s="215">
        <v>42416.559039351851</v>
      </c>
      <c r="G745" s="215">
        <v>42416.568888888891</v>
      </c>
      <c r="H745" s="212">
        <v>851</v>
      </c>
      <c r="I745" s="212">
        <v>14</v>
      </c>
      <c r="J745" s="212">
        <v>50</v>
      </c>
      <c r="K745" s="212">
        <v>7</v>
      </c>
      <c r="L745" s="13">
        <f t="shared" si="54"/>
        <v>9.8495370402815752E-3</v>
      </c>
      <c r="M745" s="205">
        <f>COUNTIFS($K$1:K745,K745,$C$1:C745,C745,$A$1:A745,A745)</f>
        <v>1</v>
      </c>
      <c r="N745" s="13">
        <f t="shared" si="55"/>
        <v>0.55903935185185183</v>
      </c>
      <c r="O745" s="13">
        <f t="shared" si="56"/>
        <v>0.56888888888888889</v>
      </c>
    </row>
    <row r="746" spans="1:15" x14ac:dyDescent="0.25">
      <c r="A746" s="213">
        <v>42416</v>
      </c>
      <c r="B746" s="212" t="s">
        <v>98</v>
      </c>
      <c r="C746" s="212">
        <v>92137</v>
      </c>
      <c r="D746" s="214">
        <v>0.3611111111111111</v>
      </c>
      <c r="E746" s="214">
        <v>0.625</v>
      </c>
      <c r="F746" s="215">
        <v>42416.570115740738</v>
      </c>
      <c r="G746" s="215">
        <v>42416.576481481483</v>
      </c>
      <c r="H746" s="212">
        <v>550</v>
      </c>
      <c r="I746" s="212">
        <v>10</v>
      </c>
      <c r="J746" s="212">
        <v>50</v>
      </c>
      <c r="K746" s="212">
        <v>3</v>
      </c>
      <c r="L746" s="13">
        <f t="shared" si="54"/>
        <v>6.3657407445134595E-3</v>
      </c>
      <c r="M746" s="205">
        <f>COUNTIFS($K$1:K746,K746,$C$1:C746,C746,$A$1:A746,A746)</f>
        <v>2</v>
      </c>
      <c r="N746" s="13">
        <f t="shared" si="55"/>
        <v>0.57011574074074078</v>
      </c>
      <c r="O746" s="13">
        <f t="shared" si="56"/>
        <v>0.57648148148148148</v>
      </c>
    </row>
    <row r="747" spans="1:15" x14ac:dyDescent="0.25">
      <c r="A747" s="213">
        <v>42416</v>
      </c>
      <c r="B747" s="212" t="s">
        <v>19</v>
      </c>
      <c r="C747" s="212">
        <v>95173</v>
      </c>
      <c r="D747" s="214">
        <v>0.4861111111111111</v>
      </c>
      <c r="E747" s="214">
        <v>0.75</v>
      </c>
      <c r="F747" s="215">
        <v>42416.576597222222</v>
      </c>
      <c r="G747" s="215">
        <v>42416.584131944444</v>
      </c>
      <c r="H747" s="212">
        <v>651</v>
      </c>
      <c r="I747" s="212">
        <v>11</v>
      </c>
      <c r="J747" s="212">
        <v>50</v>
      </c>
      <c r="K747" s="212">
        <v>3</v>
      </c>
      <c r="L747" s="13">
        <f t="shared" si="54"/>
        <v>7.5347222227719612E-3</v>
      </c>
      <c r="M747" s="205">
        <f>COUNTIFS($K$1:K747,K747,$C$1:C747,C747,$A$1:A747,A747)</f>
        <v>2</v>
      </c>
      <c r="N747" s="13">
        <f t="shared" si="55"/>
        <v>0.57659722222222221</v>
      </c>
      <c r="O747" s="13">
        <f t="shared" si="56"/>
        <v>0.5841319444444445</v>
      </c>
    </row>
    <row r="748" spans="1:15" x14ac:dyDescent="0.25">
      <c r="A748" s="213">
        <v>42416</v>
      </c>
      <c r="B748" s="212" t="s">
        <v>117</v>
      </c>
      <c r="C748" s="212">
        <v>92214</v>
      </c>
      <c r="D748" s="214">
        <v>0.3611111111111111</v>
      </c>
      <c r="E748" s="214">
        <v>0.625</v>
      </c>
      <c r="F748" s="215">
        <v>42416.602037037039</v>
      </c>
      <c r="G748" s="215">
        <v>42416.604004629633</v>
      </c>
      <c r="H748" s="212">
        <v>170</v>
      </c>
      <c r="I748" s="212">
        <v>3</v>
      </c>
      <c r="J748" s="212">
        <v>50</v>
      </c>
      <c r="K748" s="212">
        <v>7</v>
      </c>
      <c r="L748" s="13">
        <f t="shared" si="54"/>
        <v>1.9675925941555761E-3</v>
      </c>
      <c r="M748" s="205">
        <f>COUNTIFS($K$1:K748,K748,$C$1:C748,C748,$A$1:A748,A748)</f>
        <v>2</v>
      </c>
      <c r="N748" s="13">
        <f t="shared" si="55"/>
        <v>0.60203703703703704</v>
      </c>
      <c r="O748" s="13">
        <f t="shared" si="56"/>
        <v>0.60400462962962964</v>
      </c>
    </row>
    <row r="749" spans="1:15" x14ac:dyDescent="0.25">
      <c r="A749" s="213">
        <v>42416</v>
      </c>
      <c r="B749" s="212" t="s">
        <v>103</v>
      </c>
      <c r="C749" s="212">
        <v>95061</v>
      </c>
      <c r="D749" s="214">
        <v>0.625</v>
      </c>
      <c r="E749" s="214">
        <v>0.88888888888888884</v>
      </c>
      <c r="F749" s="215">
        <v>42416.625601851854</v>
      </c>
      <c r="G749" s="215">
        <v>42416.647835648146</v>
      </c>
      <c r="H749" s="212">
        <v>1921</v>
      </c>
      <c r="I749" s="212">
        <v>32</v>
      </c>
      <c r="J749" s="212">
        <v>50</v>
      </c>
      <c r="K749" s="212">
        <v>7</v>
      </c>
      <c r="L749" s="13">
        <f t="shared" si="54"/>
        <v>2.2233796291402541E-2</v>
      </c>
      <c r="M749" s="205">
        <f>COUNTIFS($K$1:K749,K749,$C$1:C749,C749,$A$1:A749,A749)</f>
        <v>1</v>
      </c>
      <c r="N749" s="13">
        <f t="shared" si="55"/>
        <v>0.62560185185185191</v>
      </c>
      <c r="O749" s="13">
        <f t="shared" si="56"/>
        <v>0.64783564814814809</v>
      </c>
    </row>
    <row r="750" spans="1:15" x14ac:dyDescent="0.25">
      <c r="A750" s="213">
        <v>42416</v>
      </c>
      <c r="B750" s="212" t="s">
        <v>30</v>
      </c>
      <c r="C750" s="212">
        <v>92030</v>
      </c>
      <c r="D750" s="214">
        <v>0.625</v>
      </c>
      <c r="E750" s="214">
        <v>0.88888888888888884</v>
      </c>
      <c r="F750" s="215">
        <v>42416.627962962964</v>
      </c>
      <c r="G750" s="215">
        <v>42416.889201388891</v>
      </c>
      <c r="H750" s="212">
        <v>22571</v>
      </c>
      <c r="I750" s="212">
        <v>376</v>
      </c>
      <c r="J750" s="212">
        <v>0</v>
      </c>
      <c r="K750" s="212">
        <v>7</v>
      </c>
      <c r="L750" s="13">
        <f t="shared" si="54"/>
        <v>0.26123842592642177</v>
      </c>
      <c r="M750" s="205">
        <f>COUNTIFS($K$1:K750,K750,$C$1:C750,C750,$A$1:A750,A750)</f>
        <v>1</v>
      </c>
      <c r="N750" s="13">
        <f t="shared" si="55"/>
        <v>0.62796296296296295</v>
      </c>
      <c r="O750" s="13">
        <f t="shared" si="56"/>
        <v>0.88920138888888889</v>
      </c>
    </row>
    <row r="751" spans="1:15" x14ac:dyDescent="0.25">
      <c r="A751" s="213">
        <v>42416</v>
      </c>
      <c r="B751" s="212" t="s">
        <v>30</v>
      </c>
      <c r="C751" s="212">
        <v>92030</v>
      </c>
      <c r="D751" s="214">
        <v>0.625</v>
      </c>
      <c r="E751" s="214">
        <v>0.88888888888888884</v>
      </c>
      <c r="F751" s="215">
        <v>42416.627962962964</v>
      </c>
      <c r="G751" s="215">
        <v>42416.628703703704</v>
      </c>
      <c r="H751" s="212">
        <v>64</v>
      </c>
      <c r="I751" s="212">
        <v>1</v>
      </c>
      <c r="J751" s="212">
        <v>50</v>
      </c>
      <c r="K751" s="212">
        <v>7</v>
      </c>
      <c r="L751" s="13">
        <f t="shared" si="54"/>
        <v>7.4074073927477002E-4</v>
      </c>
      <c r="M751" s="205">
        <f>COUNTIFS($K$1:K751,K751,$C$1:C751,C751,$A$1:A751,A751)</f>
        <v>2</v>
      </c>
      <c r="N751" s="13">
        <f t="shared" si="55"/>
        <v>0.62796296296296295</v>
      </c>
      <c r="O751" s="13">
        <f t="shared" si="56"/>
        <v>0.62870370370370365</v>
      </c>
    </row>
    <row r="752" spans="1:15" x14ac:dyDescent="0.25">
      <c r="A752" s="213">
        <v>42416</v>
      </c>
      <c r="B752" s="212" t="s">
        <v>105</v>
      </c>
      <c r="C752" s="212">
        <v>95049</v>
      </c>
      <c r="D752" s="214">
        <v>0.625</v>
      </c>
      <c r="E752" s="214">
        <v>0.88888888888888884</v>
      </c>
      <c r="F752" s="215">
        <v>42416.647870370369</v>
      </c>
      <c r="G752" s="215">
        <v>42416.654930555553</v>
      </c>
      <c r="H752" s="212">
        <v>610</v>
      </c>
      <c r="I752" s="212">
        <v>11</v>
      </c>
      <c r="J752" s="212">
        <v>50</v>
      </c>
      <c r="K752" s="212">
        <v>3</v>
      </c>
      <c r="L752" s="13">
        <f t="shared" si="54"/>
        <v>7.0601851839455776E-3</v>
      </c>
      <c r="M752" s="205">
        <f>COUNTIFS($K$1:K752,K752,$C$1:C752,C752,$A$1:A752,A752)</f>
        <v>1</v>
      </c>
      <c r="N752" s="13">
        <f t="shared" si="55"/>
        <v>0.64787037037037043</v>
      </c>
      <c r="O752" s="13">
        <f t="shared" si="56"/>
        <v>0.65493055555555557</v>
      </c>
    </row>
    <row r="753" spans="1:15" x14ac:dyDescent="0.25">
      <c r="A753" s="213">
        <v>42416</v>
      </c>
      <c r="B753" s="212" t="s">
        <v>29</v>
      </c>
      <c r="C753" s="212">
        <v>92031</v>
      </c>
      <c r="D753" s="214">
        <v>0.58333333333333337</v>
      </c>
      <c r="E753" s="214">
        <v>0.84722222222222221</v>
      </c>
      <c r="F753" s="215">
        <v>42416.65483796296</v>
      </c>
      <c r="G753" s="215">
        <v>42416.661979166667</v>
      </c>
      <c r="H753" s="212">
        <v>617</v>
      </c>
      <c r="I753" s="212">
        <v>11</v>
      </c>
      <c r="J753" s="212">
        <v>50</v>
      </c>
      <c r="K753" s="212">
        <v>3</v>
      </c>
      <c r="L753" s="13">
        <f t="shared" si="54"/>
        <v>7.1412037068512291E-3</v>
      </c>
      <c r="M753" s="205">
        <f>COUNTIFS($K$1:K753,K753,$C$1:C753,C753,$A$1:A753,A753)</f>
        <v>1</v>
      </c>
      <c r="N753" s="13">
        <f t="shared" si="55"/>
        <v>0.65483796296296293</v>
      </c>
      <c r="O753" s="13">
        <f t="shared" si="56"/>
        <v>0.66197916666666667</v>
      </c>
    </row>
    <row r="754" spans="1:15" x14ac:dyDescent="0.25">
      <c r="A754" s="213">
        <v>42416</v>
      </c>
      <c r="B754" s="212" t="s">
        <v>25</v>
      </c>
      <c r="C754" s="212">
        <v>95005</v>
      </c>
      <c r="D754" s="214">
        <v>0.58333333333333337</v>
      </c>
      <c r="E754" s="214">
        <v>0.84722222222222221</v>
      </c>
      <c r="F754" s="215">
        <v>42416.668182870373</v>
      </c>
      <c r="G754" s="215">
        <v>42416.674849537034</v>
      </c>
      <c r="H754" s="212">
        <v>576</v>
      </c>
      <c r="I754" s="212">
        <v>9</v>
      </c>
      <c r="J754" s="212">
        <v>50</v>
      </c>
      <c r="K754" s="212">
        <v>3</v>
      </c>
      <c r="L754" s="13">
        <f t="shared" si="54"/>
        <v>6.6666666607488878E-3</v>
      </c>
      <c r="M754" s="205">
        <f>COUNTIFS($K$1:K754,K754,$C$1:C754,C754,$A$1:A754,A754)</f>
        <v>1</v>
      </c>
      <c r="N754" s="13">
        <f t="shared" si="55"/>
        <v>0.66818287037037039</v>
      </c>
      <c r="O754" s="13">
        <f t="shared" si="56"/>
        <v>0.67484953703703709</v>
      </c>
    </row>
    <row r="755" spans="1:15" x14ac:dyDescent="0.25">
      <c r="A755" s="213">
        <v>42416</v>
      </c>
      <c r="B755" s="212" t="s">
        <v>27</v>
      </c>
      <c r="C755" s="212">
        <v>93346</v>
      </c>
      <c r="D755" s="214">
        <v>0.625</v>
      </c>
      <c r="E755" s="214">
        <v>0.88888888888888884</v>
      </c>
      <c r="F755" s="215">
        <v>42416.668263888889</v>
      </c>
      <c r="G755" s="215">
        <v>42416.674525462964</v>
      </c>
      <c r="H755" s="212">
        <v>541</v>
      </c>
      <c r="I755" s="212">
        <v>9</v>
      </c>
      <c r="J755" s="212">
        <v>50</v>
      </c>
      <c r="K755" s="212">
        <v>3</v>
      </c>
      <c r="L755" s="13">
        <f t="shared" si="54"/>
        <v>6.2615740753244609E-3</v>
      </c>
      <c r="M755" s="205">
        <f>COUNTIFS($K$1:K755,K755,$C$1:C755,C755,$A$1:A755,A755)</f>
        <v>1</v>
      </c>
      <c r="N755" s="13">
        <f t="shared" si="55"/>
        <v>0.66826388888888888</v>
      </c>
      <c r="O755" s="13">
        <f t="shared" si="56"/>
        <v>0.67452546296296301</v>
      </c>
    </row>
    <row r="756" spans="1:15" x14ac:dyDescent="0.25">
      <c r="A756" s="213">
        <v>42416</v>
      </c>
      <c r="B756" s="212" t="s">
        <v>28</v>
      </c>
      <c r="C756" s="212">
        <v>93528</v>
      </c>
      <c r="D756" s="214">
        <v>0.61805555555555558</v>
      </c>
      <c r="E756" s="214">
        <v>0.88194444444444453</v>
      </c>
      <c r="F756" s="215">
        <v>42416.687337962961</v>
      </c>
      <c r="G756" s="215">
        <v>42416.695810185185</v>
      </c>
      <c r="H756" s="212">
        <v>732</v>
      </c>
      <c r="I756" s="212">
        <v>12</v>
      </c>
      <c r="J756" s="212">
        <v>50</v>
      </c>
      <c r="K756" s="212">
        <v>3</v>
      </c>
      <c r="L756" s="13">
        <f t="shared" si="54"/>
        <v>8.4722222236450762E-3</v>
      </c>
      <c r="M756" s="205">
        <f>COUNTIFS($K$1:K756,K756,$C$1:C756,C756,$A$1:A756,A756)</f>
        <v>1</v>
      </c>
      <c r="N756" s="13">
        <f t="shared" si="55"/>
        <v>0.68733796296296301</v>
      </c>
      <c r="O756" s="13">
        <f t="shared" si="56"/>
        <v>0.69581018518518523</v>
      </c>
    </row>
    <row r="757" spans="1:15" x14ac:dyDescent="0.25">
      <c r="A757" s="213">
        <v>42416</v>
      </c>
      <c r="B757" s="212" t="s">
        <v>30</v>
      </c>
      <c r="C757" s="212">
        <v>92030</v>
      </c>
      <c r="D757" s="214">
        <v>0.625</v>
      </c>
      <c r="E757" s="214">
        <v>0.88888888888888884</v>
      </c>
      <c r="F757" s="215">
        <v>42416.691990740743</v>
      </c>
      <c r="G757" s="215">
        <v>42416.699166666665</v>
      </c>
      <c r="H757" s="212">
        <v>620</v>
      </c>
      <c r="I757" s="212">
        <v>10</v>
      </c>
      <c r="J757" s="212">
        <v>50</v>
      </c>
      <c r="K757" s="212">
        <v>3</v>
      </c>
      <c r="L757" s="13">
        <f t="shared" si="54"/>
        <v>7.175925922638271E-3</v>
      </c>
      <c r="M757" s="205">
        <f>COUNTIFS($K$1:K757,K757,$C$1:C757,C757,$A$1:A757,A757)</f>
        <v>1</v>
      </c>
      <c r="N757" s="13">
        <f t="shared" si="55"/>
        <v>0.69199074074074074</v>
      </c>
      <c r="O757" s="13">
        <f t="shared" si="56"/>
        <v>0.69916666666666671</v>
      </c>
    </row>
    <row r="758" spans="1:15" x14ac:dyDescent="0.25">
      <c r="A758" s="213">
        <v>42416</v>
      </c>
      <c r="B758" s="212" t="s">
        <v>103</v>
      </c>
      <c r="C758" s="212">
        <v>95061</v>
      </c>
      <c r="D758" s="214">
        <v>0.625</v>
      </c>
      <c r="E758" s="214">
        <v>0.88888888888888884</v>
      </c>
      <c r="F758" s="215">
        <v>42416.696180555555</v>
      </c>
      <c r="G758" s="215">
        <v>42416.703182870369</v>
      </c>
      <c r="H758" s="212">
        <v>605</v>
      </c>
      <c r="I758" s="212">
        <v>10</v>
      </c>
      <c r="J758" s="212">
        <v>50</v>
      </c>
      <c r="K758" s="212">
        <v>3</v>
      </c>
      <c r="L758" s="13">
        <f t="shared" si="54"/>
        <v>7.0023148145992309E-3</v>
      </c>
      <c r="M758" s="205">
        <f>COUNTIFS($K$1:K758,K758,$C$1:C758,C758,$A$1:A758,A758)</f>
        <v>1</v>
      </c>
      <c r="N758" s="13">
        <f t="shared" si="55"/>
        <v>0.69618055555555547</v>
      </c>
      <c r="O758" s="13">
        <f t="shared" si="56"/>
        <v>0.70318287037037042</v>
      </c>
    </row>
    <row r="759" spans="1:15" x14ac:dyDescent="0.25">
      <c r="A759" s="213">
        <v>42416</v>
      </c>
      <c r="B759" s="212" t="s">
        <v>26</v>
      </c>
      <c r="C759" s="212">
        <v>92065</v>
      </c>
      <c r="D759" s="214">
        <v>0.625</v>
      </c>
      <c r="E759" s="214">
        <v>0.88888888888888884</v>
      </c>
      <c r="F759" s="215">
        <v>42416.696203703701</v>
      </c>
      <c r="G759" s="215">
        <v>42416.730578703704</v>
      </c>
      <c r="H759" s="212">
        <v>2970</v>
      </c>
      <c r="I759" s="212">
        <v>50</v>
      </c>
      <c r="J759" s="212">
        <v>50</v>
      </c>
      <c r="K759" s="212">
        <v>3</v>
      </c>
      <c r="L759" s="13">
        <f t="shared" si="54"/>
        <v>3.4375000002910383E-2</v>
      </c>
      <c r="M759" s="205">
        <f>COUNTIFS($K$1:K759,K759,$C$1:C759,C759,$A$1:A759,A759)</f>
        <v>1</v>
      </c>
      <c r="N759" s="13">
        <f t="shared" si="55"/>
        <v>0.69620370370370377</v>
      </c>
      <c r="O759" s="13">
        <f t="shared" si="56"/>
        <v>0.7305787037037037</v>
      </c>
    </row>
    <row r="760" spans="1:15" x14ac:dyDescent="0.25">
      <c r="A760" s="213">
        <v>42416</v>
      </c>
      <c r="B760" s="212" t="s">
        <v>25</v>
      </c>
      <c r="C760" s="212">
        <v>95005</v>
      </c>
      <c r="D760" s="214">
        <v>0.58333333333333337</v>
      </c>
      <c r="E760" s="214">
        <v>0.84722222222222221</v>
      </c>
      <c r="F760" s="215">
        <v>42416.711747685185</v>
      </c>
      <c r="G760" s="215">
        <v>42416.726782407408</v>
      </c>
      <c r="H760" s="212">
        <v>1299</v>
      </c>
      <c r="I760" s="212">
        <v>22</v>
      </c>
      <c r="J760" s="212">
        <v>50</v>
      </c>
      <c r="K760" s="212">
        <v>1</v>
      </c>
      <c r="L760" s="13">
        <f t="shared" si="54"/>
        <v>1.5034722222480923E-2</v>
      </c>
      <c r="M760" s="205">
        <f>COUNTIFS($K$1:K760,K760,$C$1:C760,C760,$A$1:A760,A760)</f>
        <v>1</v>
      </c>
      <c r="N760" s="13">
        <f t="shared" si="55"/>
        <v>0.71174768518518527</v>
      </c>
      <c r="O760" s="13">
        <f t="shared" si="56"/>
        <v>0.7267824074074074</v>
      </c>
    </row>
    <row r="761" spans="1:15" x14ac:dyDescent="0.25">
      <c r="A761" s="213">
        <v>42416</v>
      </c>
      <c r="B761" s="212" t="s">
        <v>103</v>
      </c>
      <c r="C761" s="212">
        <v>95061</v>
      </c>
      <c r="D761" s="214">
        <v>0.625</v>
      </c>
      <c r="E761" s="214">
        <v>0.88888888888888884</v>
      </c>
      <c r="F761" s="215">
        <v>42416.729155092595</v>
      </c>
      <c r="G761" s="215">
        <v>42416.740439814814</v>
      </c>
      <c r="H761" s="212">
        <v>975</v>
      </c>
      <c r="I761" s="212">
        <v>17</v>
      </c>
      <c r="J761" s="212">
        <v>50</v>
      </c>
      <c r="K761" s="212">
        <v>7</v>
      </c>
      <c r="L761" s="13">
        <f t="shared" si="54"/>
        <v>1.1284722218988463E-2</v>
      </c>
      <c r="M761" s="205">
        <f>COUNTIFS($K$1:K761,K761,$C$1:C761,C761,$A$1:A761,A761)</f>
        <v>2</v>
      </c>
      <c r="N761" s="13">
        <f t="shared" si="55"/>
        <v>0.72915509259259259</v>
      </c>
      <c r="O761" s="13">
        <f t="shared" si="56"/>
        <v>0.74043981481481491</v>
      </c>
    </row>
    <row r="762" spans="1:15" x14ac:dyDescent="0.25">
      <c r="A762" s="213">
        <v>42416</v>
      </c>
      <c r="B762" s="212" t="s">
        <v>105</v>
      </c>
      <c r="C762" s="212">
        <v>95049</v>
      </c>
      <c r="D762" s="214">
        <v>0.625</v>
      </c>
      <c r="E762" s="214">
        <v>0.88888888888888884</v>
      </c>
      <c r="F762" s="215">
        <v>42416.73028935185</v>
      </c>
      <c r="G762" s="215">
        <v>42416.743796296294</v>
      </c>
      <c r="H762" s="212">
        <v>1167</v>
      </c>
      <c r="I762" s="212">
        <v>20</v>
      </c>
      <c r="J762" s="212">
        <v>50</v>
      </c>
      <c r="K762" s="212">
        <v>1</v>
      </c>
      <c r="L762" s="13">
        <f t="shared" si="54"/>
        <v>1.3506944444088731E-2</v>
      </c>
      <c r="M762" s="205">
        <f>COUNTIFS($K$1:K762,K762,$C$1:C762,C762,$A$1:A762,A762)</f>
        <v>1</v>
      </c>
      <c r="N762" s="13">
        <f t="shared" si="55"/>
        <v>0.73028935185185195</v>
      </c>
      <c r="O762" s="13">
        <f t="shared" si="56"/>
        <v>0.7437962962962964</v>
      </c>
    </row>
    <row r="763" spans="1:15" x14ac:dyDescent="0.25">
      <c r="A763" s="213">
        <v>42416</v>
      </c>
      <c r="B763" s="212" t="s">
        <v>29</v>
      </c>
      <c r="C763" s="212">
        <v>92031</v>
      </c>
      <c r="D763" s="214">
        <v>0.58333333333333337</v>
      </c>
      <c r="E763" s="214">
        <v>0.84722222222222221</v>
      </c>
      <c r="F763" s="215">
        <v>42416.739050925928</v>
      </c>
      <c r="G763" s="215">
        <v>42416.753020833334</v>
      </c>
      <c r="H763" s="212">
        <v>1207</v>
      </c>
      <c r="I763" s="212">
        <v>20</v>
      </c>
      <c r="J763" s="212">
        <v>50</v>
      </c>
      <c r="K763" s="212">
        <v>1</v>
      </c>
      <c r="L763" s="13">
        <f t="shared" si="54"/>
        <v>1.3969907406135462E-2</v>
      </c>
      <c r="M763" s="205">
        <f>COUNTIFS($K$1:K763,K763,$C$1:C763,C763,$A$1:A763,A763)</f>
        <v>1</v>
      </c>
      <c r="N763" s="13">
        <f t="shared" si="55"/>
        <v>0.73905092592592592</v>
      </c>
      <c r="O763" s="13">
        <f t="shared" si="56"/>
        <v>0.75302083333333336</v>
      </c>
    </row>
    <row r="764" spans="1:15" x14ac:dyDescent="0.25">
      <c r="A764" s="213">
        <v>42416</v>
      </c>
      <c r="B764" s="212" t="s">
        <v>26</v>
      </c>
      <c r="C764" s="212">
        <v>92065</v>
      </c>
      <c r="D764" s="214">
        <v>0.625</v>
      </c>
      <c r="E764" s="214">
        <v>0.88888888888888884</v>
      </c>
      <c r="F764" s="215">
        <v>42416.739687499998</v>
      </c>
      <c r="G764" s="215">
        <v>42416.7424537037</v>
      </c>
      <c r="H764" s="212">
        <v>239</v>
      </c>
      <c r="I764" s="212">
        <v>4</v>
      </c>
      <c r="J764" s="212">
        <v>50</v>
      </c>
      <c r="K764" s="212">
        <v>7</v>
      </c>
      <c r="L764" s="13">
        <f t="shared" si="54"/>
        <v>2.7662037027766928E-3</v>
      </c>
      <c r="M764" s="205">
        <f>COUNTIFS($K$1:K764,K764,$C$1:C764,C764,$A$1:A764,A764)</f>
        <v>1</v>
      </c>
      <c r="N764" s="13">
        <f t="shared" si="55"/>
        <v>0.73968750000000005</v>
      </c>
      <c r="O764" s="13">
        <f t="shared" si="56"/>
        <v>0.74245370370370367</v>
      </c>
    </row>
    <row r="765" spans="1:15" x14ac:dyDescent="0.25">
      <c r="A765" s="213">
        <v>42416</v>
      </c>
      <c r="B765" s="212" t="s">
        <v>28</v>
      </c>
      <c r="C765" s="212">
        <v>93528</v>
      </c>
      <c r="D765" s="214">
        <v>0.61805555555555558</v>
      </c>
      <c r="E765" s="214">
        <v>0.88194444444444453</v>
      </c>
      <c r="F765" s="215">
        <v>42416.741400462961</v>
      </c>
      <c r="G765" s="215">
        <v>42416.746423611112</v>
      </c>
      <c r="H765" s="212">
        <v>434</v>
      </c>
      <c r="I765" s="212">
        <v>7</v>
      </c>
      <c r="J765" s="212">
        <v>50</v>
      </c>
      <c r="K765" s="212">
        <v>7</v>
      </c>
      <c r="L765" s="13">
        <f t="shared" si="54"/>
        <v>5.02314815093996E-3</v>
      </c>
      <c r="M765" s="205">
        <f>COUNTIFS($K$1:K765,K765,$C$1:C765,C765,$A$1:A765,A765)</f>
        <v>1</v>
      </c>
      <c r="N765" s="13">
        <f t="shared" si="55"/>
        <v>0.74140046296296302</v>
      </c>
      <c r="O765" s="13">
        <f t="shared" si="56"/>
        <v>0.74642361111111111</v>
      </c>
    </row>
    <row r="766" spans="1:15" x14ac:dyDescent="0.25">
      <c r="A766" s="213">
        <v>42416</v>
      </c>
      <c r="B766" s="212" t="s">
        <v>105</v>
      </c>
      <c r="C766" s="212">
        <v>95049</v>
      </c>
      <c r="D766" s="214">
        <v>0.625</v>
      </c>
      <c r="E766" s="214">
        <v>0.88888888888888884</v>
      </c>
      <c r="F766" s="215">
        <v>42416.747534722221</v>
      </c>
      <c r="G766" s="215">
        <v>42416.764016203706</v>
      </c>
      <c r="H766" s="212">
        <v>1424</v>
      </c>
      <c r="I766" s="212">
        <v>24</v>
      </c>
      <c r="J766" s="212">
        <v>50</v>
      </c>
      <c r="K766" s="212">
        <v>7</v>
      </c>
      <c r="L766" s="13">
        <f t="shared" si="54"/>
        <v>1.6481481485243421E-2</v>
      </c>
      <c r="M766" s="205">
        <f>COUNTIFS($K$1:K766,K766,$C$1:C766,C766,$A$1:A766,A766)</f>
        <v>1</v>
      </c>
      <c r="N766" s="13">
        <f t="shared" si="55"/>
        <v>0.74753472222222228</v>
      </c>
      <c r="O766" s="13">
        <f t="shared" si="56"/>
        <v>0.7640162037037036</v>
      </c>
    </row>
    <row r="767" spans="1:15" x14ac:dyDescent="0.25">
      <c r="A767" s="213">
        <v>42416</v>
      </c>
      <c r="B767" s="212" t="s">
        <v>27</v>
      </c>
      <c r="C767" s="212">
        <v>93346</v>
      </c>
      <c r="D767" s="214">
        <v>0.625</v>
      </c>
      <c r="E767" s="214">
        <v>0.88888888888888884</v>
      </c>
      <c r="F767" s="215">
        <v>42416.754027777781</v>
      </c>
      <c r="G767" s="215">
        <v>42416.768078703702</v>
      </c>
      <c r="H767" s="212">
        <v>1214</v>
      </c>
      <c r="I767" s="212">
        <v>21</v>
      </c>
      <c r="J767" s="212">
        <v>50</v>
      </c>
      <c r="K767" s="212">
        <v>1</v>
      </c>
      <c r="L767" s="13">
        <f t="shared" si="54"/>
        <v>1.4050925921765156E-2</v>
      </c>
      <c r="M767" s="205">
        <f>COUNTIFS($K$1:K767,K767,$C$1:C767,C767,$A$1:A767,A767)</f>
        <v>1</v>
      </c>
      <c r="N767" s="13">
        <f t="shared" si="55"/>
        <v>0.75402777777777785</v>
      </c>
      <c r="O767" s="13">
        <f t="shared" si="56"/>
        <v>0.76807870370370368</v>
      </c>
    </row>
    <row r="768" spans="1:15" x14ac:dyDescent="0.25">
      <c r="A768" s="213">
        <v>42416</v>
      </c>
      <c r="B768" s="212" t="s">
        <v>30</v>
      </c>
      <c r="C768" s="212">
        <v>92030</v>
      </c>
      <c r="D768" s="214">
        <v>0.625</v>
      </c>
      <c r="E768" s="214">
        <v>0.88888888888888884</v>
      </c>
      <c r="F768" s="215">
        <v>42416.764027777775</v>
      </c>
      <c r="G768" s="215">
        <v>42416.769166666665</v>
      </c>
      <c r="H768" s="212">
        <v>444</v>
      </c>
      <c r="I768" s="212">
        <v>7</v>
      </c>
      <c r="J768" s="212">
        <v>50</v>
      </c>
      <c r="K768" s="212">
        <v>7</v>
      </c>
      <c r="L768" s="13">
        <f t="shared" si="54"/>
        <v>5.1388888896326534E-3</v>
      </c>
      <c r="M768" s="205">
        <f>COUNTIFS($K$1:K768,K768,$C$1:C768,C768,$A$1:A768,A768)</f>
        <v>3</v>
      </c>
      <c r="N768" s="13">
        <f t="shared" si="55"/>
        <v>0.76402777777777775</v>
      </c>
      <c r="O768" s="13">
        <f t="shared" si="56"/>
        <v>0.76916666666666667</v>
      </c>
    </row>
    <row r="769" spans="1:15" x14ac:dyDescent="0.25">
      <c r="A769" s="213">
        <v>42416</v>
      </c>
      <c r="B769" s="212" t="s">
        <v>26</v>
      </c>
      <c r="C769" s="212">
        <v>92065</v>
      </c>
      <c r="D769" s="214">
        <v>0.625</v>
      </c>
      <c r="E769" s="214">
        <v>0.88888888888888884</v>
      </c>
      <c r="F769" s="215">
        <v>42416.76662037037</v>
      </c>
      <c r="G769" s="215">
        <v>42416.78</v>
      </c>
      <c r="H769" s="212">
        <v>1156</v>
      </c>
      <c r="I769" s="212">
        <v>20</v>
      </c>
      <c r="J769" s="212">
        <v>50</v>
      </c>
      <c r="K769" s="212">
        <v>1</v>
      </c>
      <c r="L769" s="13">
        <f t="shared" si="54"/>
        <v>1.3379629628616385E-2</v>
      </c>
      <c r="M769" s="205">
        <f>COUNTIFS($K$1:K769,K769,$C$1:C769,C769,$A$1:A769,A769)</f>
        <v>1</v>
      </c>
      <c r="N769" s="13">
        <f t="shared" si="55"/>
        <v>0.76662037037037034</v>
      </c>
      <c r="O769" s="13">
        <f t="shared" si="56"/>
        <v>0.77999999999999992</v>
      </c>
    </row>
    <row r="770" spans="1:15" x14ac:dyDescent="0.25">
      <c r="A770" s="213">
        <v>42416</v>
      </c>
      <c r="B770" s="212" t="s">
        <v>27</v>
      </c>
      <c r="C770" s="212">
        <v>93346</v>
      </c>
      <c r="D770" s="214">
        <v>0.625</v>
      </c>
      <c r="E770" s="214">
        <v>0.88888888888888884</v>
      </c>
      <c r="F770" s="215">
        <v>42416.769826388889</v>
      </c>
      <c r="G770" s="215">
        <v>42416.776574074072</v>
      </c>
      <c r="H770" s="212">
        <v>583</v>
      </c>
      <c r="I770" s="212">
        <v>10</v>
      </c>
      <c r="J770" s="212">
        <v>50</v>
      </c>
      <c r="K770" s="212">
        <v>7</v>
      </c>
      <c r="L770" s="13">
        <f t="shared" si="54"/>
        <v>6.7476851836545393E-3</v>
      </c>
      <c r="M770" s="205">
        <f>COUNTIFS($K$1:K770,K770,$C$1:C770,C770,$A$1:A770,A770)</f>
        <v>1</v>
      </c>
      <c r="N770" s="13">
        <f t="shared" si="55"/>
        <v>0.76982638888888888</v>
      </c>
      <c r="O770" s="13">
        <f t="shared" si="56"/>
        <v>0.77657407407407408</v>
      </c>
    </row>
    <row r="771" spans="1:15" x14ac:dyDescent="0.25">
      <c r="A771" s="213">
        <v>42416</v>
      </c>
      <c r="B771" s="212" t="s">
        <v>29</v>
      </c>
      <c r="C771" s="212">
        <v>92031</v>
      </c>
      <c r="D771" s="214">
        <v>0.58333333333333337</v>
      </c>
      <c r="E771" s="214">
        <v>0.84722222222222221</v>
      </c>
      <c r="F771" s="215">
        <v>42416.776944444442</v>
      </c>
      <c r="G771" s="215">
        <v>42416.780763888892</v>
      </c>
      <c r="H771" s="212">
        <v>330</v>
      </c>
      <c r="I771" s="212">
        <v>6</v>
      </c>
      <c r="J771" s="212">
        <v>50</v>
      </c>
      <c r="K771" s="212">
        <v>7</v>
      </c>
      <c r="L771" s="13">
        <f t="shared" si="54"/>
        <v>3.8194444496184587E-3</v>
      </c>
      <c r="M771" s="205">
        <f>COUNTIFS($K$1:K771,K771,$C$1:C771,C771,$A$1:A771,A771)</f>
        <v>1</v>
      </c>
      <c r="N771" s="13">
        <f t="shared" si="55"/>
        <v>0.77694444444444455</v>
      </c>
      <c r="O771" s="13">
        <f t="shared" si="56"/>
        <v>0.78076388888888892</v>
      </c>
    </row>
    <row r="772" spans="1:15" x14ac:dyDescent="0.25">
      <c r="A772" s="213">
        <v>42416</v>
      </c>
      <c r="B772" s="212" t="s">
        <v>28</v>
      </c>
      <c r="C772" s="212">
        <v>93528</v>
      </c>
      <c r="D772" s="214">
        <v>0.61805555555555558</v>
      </c>
      <c r="E772" s="214">
        <v>0.88194444444444453</v>
      </c>
      <c r="F772" s="215">
        <v>42416.777650462966</v>
      </c>
      <c r="G772" s="215">
        <v>42416.79310185185</v>
      </c>
      <c r="H772" s="212">
        <v>1335</v>
      </c>
      <c r="I772" s="212">
        <v>23</v>
      </c>
      <c r="J772" s="212">
        <v>50</v>
      </c>
      <c r="K772" s="212">
        <v>1</v>
      </c>
      <c r="L772" s="13">
        <f t="shared" si="54"/>
        <v>1.5451388884685002E-2</v>
      </c>
      <c r="M772" s="205">
        <f>COUNTIFS($K$1:K772,K772,$C$1:C772,C772,$A$1:A772,A772)</f>
        <v>1</v>
      </c>
      <c r="N772" s="13">
        <f t="shared" si="55"/>
        <v>0.77765046296296303</v>
      </c>
      <c r="O772" s="13">
        <f t="shared" si="56"/>
        <v>0.79310185185185178</v>
      </c>
    </row>
    <row r="773" spans="1:15" x14ac:dyDescent="0.25">
      <c r="A773" s="213">
        <v>42416</v>
      </c>
      <c r="B773" s="212" t="s">
        <v>25</v>
      </c>
      <c r="C773" s="212">
        <v>95005</v>
      </c>
      <c r="D773" s="214">
        <v>0.58333333333333337</v>
      </c>
      <c r="E773" s="214">
        <v>0.84722222222222221</v>
      </c>
      <c r="F773" s="215">
        <v>42416.793067129627</v>
      </c>
      <c r="G773" s="215">
        <v>42416.7966087963</v>
      </c>
      <c r="H773" s="212">
        <v>306</v>
      </c>
      <c r="I773" s="212">
        <v>5</v>
      </c>
      <c r="J773" s="212">
        <v>50</v>
      </c>
      <c r="K773" s="212">
        <v>7</v>
      </c>
      <c r="L773" s="13">
        <f t="shared" si="54"/>
        <v>3.54166667239042E-3</v>
      </c>
      <c r="M773" s="205">
        <f>COUNTIFS($K$1:K773,K773,$C$1:C773,C773,$A$1:A773,A773)</f>
        <v>1</v>
      </c>
      <c r="N773" s="13">
        <f t="shared" si="55"/>
        <v>0.79306712962962955</v>
      </c>
      <c r="O773" s="13">
        <f t="shared" si="56"/>
        <v>0.79660879629629633</v>
      </c>
    </row>
    <row r="774" spans="1:15" x14ac:dyDescent="0.25">
      <c r="A774" s="213">
        <v>42416</v>
      </c>
      <c r="B774" s="212" t="s">
        <v>25</v>
      </c>
      <c r="C774" s="212">
        <v>95005</v>
      </c>
      <c r="D774" s="214">
        <v>0.58333333333333337</v>
      </c>
      <c r="E774" s="214">
        <v>0.84722222222222221</v>
      </c>
      <c r="F774" s="215">
        <v>42416.7966087963</v>
      </c>
      <c r="G774" s="215">
        <v>42416.804259259261</v>
      </c>
      <c r="H774" s="212">
        <v>661</v>
      </c>
      <c r="I774" s="212">
        <v>11</v>
      </c>
      <c r="J774" s="212">
        <v>50</v>
      </c>
      <c r="K774" s="212">
        <v>3</v>
      </c>
      <c r="L774" s="13">
        <f t="shared" si="54"/>
        <v>7.6504629614646547E-3</v>
      </c>
      <c r="M774" s="205">
        <f>COUNTIFS($K$1:K774,K774,$C$1:C774,C774,$A$1:A774,A774)</f>
        <v>2</v>
      </c>
      <c r="N774" s="13">
        <f t="shared" si="55"/>
        <v>0.79660879629629633</v>
      </c>
      <c r="O774" s="13">
        <f t="shared" si="56"/>
        <v>0.80425925925925934</v>
      </c>
    </row>
    <row r="775" spans="1:15" x14ac:dyDescent="0.25">
      <c r="A775" s="213">
        <v>42416</v>
      </c>
      <c r="B775" s="212" t="s">
        <v>103</v>
      </c>
      <c r="C775" s="212">
        <v>95061</v>
      </c>
      <c r="D775" s="214">
        <v>0.625</v>
      </c>
      <c r="E775" s="214">
        <v>0.88888888888888884</v>
      </c>
      <c r="F775" s="215">
        <v>42416.799490740741</v>
      </c>
      <c r="G775" s="215">
        <v>42416.813344907408</v>
      </c>
      <c r="H775" s="212">
        <v>1197</v>
      </c>
      <c r="I775" s="212">
        <v>20</v>
      </c>
      <c r="J775" s="212">
        <v>50</v>
      </c>
      <c r="K775" s="212">
        <v>1</v>
      </c>
      <c r="L775" s="13">
        <f t="shared" si="54"/>
        <v>1.3854166667442769E-2</v>
      </c>
      <c r="M775" s="205">
        <f>COUNTIFS($K$1:K775,K775,$C$1:C775,C775,$A$1:A775,A775)</f>
        <v>1</v>
      </c>
      <c r="N775" s="13">
        <f t="shared" si="55"/>
        <v>0.79949074074074078</v>
      </c>
      <c r="O775" s="13">
        <f t="shared" si="56"/>
        <v>0.81334490740740739</v>
      </c>
    </row>
    <row r="776" spans="1:15" x14ac:dyDescent="0.25">
      <c r="A776" s="213">
        <v>42416</v>
      </c>
      <c r="B776" s="212" t="s">
        <v>105</v>
      </c>
      <c r="C776" s="212">
        <v>95049</v>
      </c>
      <c r="D776" s="214">
        <v>0.625</v>
      </c>
      <c r="E776" s="214">
        <v>0.88888888888888884</v>
      </c>
      <c r="F776" s="215">
        <v>42416.79954861111</v>
      </c>
      <c r="G776" s="215">
        <v>42416.806377314817</v>
      </c>
      <c r="H776" s="212">
        <v>590</v>
      </c>
      <c r="I776" s="212">
        <v>10</v>
      </c>
      <c r="J776" s="212">
        <v>50</v>
      </c>
      <c r="K776" s="212">
        <v>3</v>
      </c>
      <c r="L776" s="13">
        <f t="shared" si="54"/>
        <v>6.8287037065601908E-3</v>
      </c>
      <c r="M776" s="205">
        <f>COUNTIFS($K$1:K776,K776,$C$1:C776,C776,$A$1:A776,A776)</f>
        <v>2</v>
      </c>
      <c r="N776" s="13">
        <f t="shared" si="55"/>
        <v>0.79954861111111108</v>
      </c>
      <c r="O776" s="13">
        <f t="shared" si="56"/>
        <v>0.80637731481481489</v>
      </c>
    </row>
    <row r="777" spans="1:15" x14ac:dyDescent="0.25">
      <c r="A777" s="213">
        <v>42416</v>
      </c>
      <c r="B777" s="212" t="s">
        <v>29</v>
      </c>
      <c r="C777" s="212">
        <v>92031</v>
      </c>
      <c r="D777" s="214">
        <v>0.58333333333333337</v>
      </c>
      <c r="E777" s="214">
        <v>0.84722222222222221</v>
      </c>
      <c r="F777" s="215">
        <v>42416.806851851848</v>
      </c>
      <c r="G777" s="215">
        <v>42416.814120370371</v>
      </c>
      <c r="H777" s="212">
        <v>628</v>
      </c>
      <c r="I777" s="212">
        <v>11</v>
      </c>
      <c r="J777" s="212">
        <v>50</v>
      </c>
      <c r="K777" s="212">
        <v>3</v>
      </c>
      <c r="L777" s="13">
        <f t="shared" si="54"/>
        <v>7.2685185223235749E-3</v>
      </c>
      <c r="M777" s="205">
        <f>COUNTIFS($K$1:K777,K777,$C$1:C777,C777,$A$1:A777,A777)</f>
        <v>2</v>
      </c>
      <c r="N777" s="13">
        <f t="shared" si="55"/>
        <v>0.80685185185185182</v>
      </c>
      <c r="O777" s="13">
        <f t="shared" si="56"/>
        <v>0.81412037037037033</v>
      </c>
    </row>
    <row r="778" spans="1:15" x14ac:dyDescent="0.25">
      <c r="A778" s="213">
        <v>42416</v>
      </c>
      <c r="B778" s="212" t="s">
        <v>27</v>
      </c>
      <c r="C778" s="212">
        <v>93346</v>
      </c>
      <c r="D778" s="214">
        <v>0.625</v>
      </c>
      <c r="E778" s="214">
        <v>0.88888888888888884</v>
      </c>
      <c r="F778" s="215">
        <v>42416.81523148148</v>
      </c>
      <c r="G778" s="215">
        <v>42416.822997685187</v>
      </c>
      <c r="H778" s="212">
        <v>671</v>
      </c>
      <c r="I778" s="212">
        <v>12</v>
      </c>
      <c r="J778" s="212">
        <v>50</v>
      </c>
      <c r="K778" s="212">
        <v>3</v>
      </c>
      <c r="L778" s="13">
        <f t="shared" si="54"/>
        <v>7.7662037074333057E-3</v>
      </c>
      <c r="M778" s="205">
        <f>COUNTIFS($K$1:K778,K778,$C$1:C778,C778,$A$1:A778,A778)</f>
        <v>2</v>
      </c>
      <c r="N778" s="13">
        <f t="shared" si="55"/>
        <v>0.8152314814814815</v>
      </c>
      <c r="O778" s="13">
        <f t="shared" si="56"/>
        <v>0.82299768518518512</v>
      </c>
    </row>
    <row r="779" spans="1:15" x14ac:dyDescent="0.25">
      <c r="A779" s="213">
        <v>42416</v>
      </c>
      <c r="B779" s="212" t="s">
        <v>26</v>
      </c>
      <c r="C779" s="212">
        <v>92065</v>
      </c>
      <c r="D779" s="214">
        <v>0.625</v>
      </c>
      <c r="E779" s="214">
        <v>0.88888888888888884</v>
      </c>
      <c r="F779" s="215">
        <v>42416.820532407408</v>
      </c>
      <c r="G779" s="215">
        <v>42416.889201388891</v>
      </c>
      <c r="H779" s="212">
        <v>5933</v>
      </c>
      <c r="I779" s="212">
        <v>99</v>
      </c>
      <c r="J779" s="212">
        <v>50</v>
      </c>
      <c r="K779" s="212">
        <v>3</v>
      </c>
      <c r="L779" s="13">
        <f t="shared" si="54"/>
        <v>6.8668981482915115E-2</v>
      </c>
      <c r="M779" s="205">
        <f>COUNTIFS($K$1:K779,K779,$C$1:C779,C779,$A$1:A779,A779)</f>
        <v>2</v>
      </c>
      <c r="N779" s="13">
        <f t="shared" si="55"/>
        <v>0.8205324074074074</v>
      </c>
      <c r="O779" s="13">
        <f t="shared" si="56"/>
        <v>0.88920138888888889</v>
      </c>
    </row>
    <row r="780" spans="1:15" x14ac:dyDescent="0.25">
      <c r="A780" s="213">
        <v>42416</v>
      </c>
      <c r="B780" s="212" t="s">
        <v>28</v>
      </c>
      <c r="C780" s="212">
        <v>93528</v>
      </c>
      <c r="D780" s="214">
        <v>0.61805555555555558</v>
      </c>
      <c r="E780" s="214">
        <v>0.88194444444444453</v>
      </c>
      <c r="F780" s="215">
        <v>42416.826388888891</v>
      </c>
      <c r="G780" s="215">
        <v>42416.833981481483</v>
      </c>
      <c r="H780" s="212">
        <v>656</v>
      </c>
      <c r="I780" s="212">
        <v>10</v>
      </c>
      <c r="J780" s="212">
        <v>50</v>
      </c>
      <c r="K780" s="212">
        <v>3</v>
      </c>
      <c r="L780" s="13">
        <f t="shared" si="54"/>
        <v>7.5925925921183079E-3</v>
      </c>
      <c r="M780" s="205">
        <f>COUNTIFS($K$1:K780,K780,$C$1:C780,C780,$A$1:A780,A780)</f>
        <v>2</v>
      </c>
      <c r="N780" s="13">
        <f t="shared" si="55"/>
        <v>0.82638888888888884</v>
      </c>
      <c r="O780" s="13">
        <f t="shared" si="56"/>
        <v>0.83398148148148143</v>
      </c>
    </row>
    <row r="781" spans="1:15" x14ac:dyDescent="0.25">
      <c r="A781" s="213">
        <v>42416</v>
      </c>
      <c r="B781" s="212" t="s">
        <v>103</v>
      </c>
      <c r="C781" s="212">
        <v>95061</v>
      </c>
      <c r="D781" s="214">
        <v>0.625</v>
      </c>
      <c r="E781" s="214">
        <v>0.88888888888888884</v>
      </c>
      <c r="F781" s="215">
        <v>42416.833472222221</v>
      </c>
      <c r="G781" s="215">
        <v>42416.841319444444</v>
      </c>
      <c r="H781" s="212">
        <v>678</v>
      </c>
      <c r="I781" s="212">
        <v>11</v>
      </c>
      <c r="J781" s="212">
        <v>50</v>
      </c>
      <c r="K781" s="212">
        <v>3</v>
      </c>
      <c r="L781" s="13">
        <f t="shared" si="54"/>
        <v>7.8472222230629995E-3</v>
      </c>
      <c r="M781" s="205">
        <f>COUNTIFS($K$1:K781,K781,$C$1:C781,C781,$A$1:A781,A781)</f>
        <v>2</v>
      </c>
      <c r="N781" s="13">
        <f t="shared" si="55"/>
        <v>0.83347222222222228</v>
      </c>
      <c r="O781" s="13">
        <f t="shared" si="56"/>
        <v>0.8413194444444444</v>
      </c>
    </row>
    <row r="782" spans="1:15" x14ac:dyDescent="0.25">
      <c r="A782" s="213">
        <v>42416</v>
      </c>
      <c r="B782" s="212" t="s">
        <v>30</v>
      </c>
      <c r="C782" s="212">
        <v>92030</v>
      </c>
      <c r="D782" s="214">
        <v>0.625</v>
      </c>
      <c r="E782" s="214">
        <v>0.88888888888888884</v>
      </c>
      <c r="F782" s="215">
        <v>42416.841446759259</v>
      </c>
      <c r="G782" s="215">
        <v>42416.847916666666</v>
      </c>
      <c r="H782" s="212">
        <v>559</v>
      </c>
      <c r="I782" s="212">
        <v>10</v>
      </c>
      <c r="J782" s="212">
        <v>50</v>
      </c>
      <c r="K782" s="212">
        <v>3</v>
      </c>
      <c r="L782" s="13">
        <f t="shared" ref="L782" si="57">G782-F782</f>
        <v>6.4699074064265005E-3</v>
      </c>
      <c r="M782" s="205">
        <f>COUNTIFS($K$1:K782,K782,$C$1:C782,C782,$A$1:A782,A782)</f>
        <v>2</v>
      </c>
      <c r="N782" s="13">
        <f t="shared" ref="N782" si="58">TIME(HOUR(F782),MINUTE(F782),SECOND(F782))</f>
        <v>0.84144675925925927</v>
      </c>
      <c r="O782" s="13">
        <f t="shared" ref="O782" si="59">TIME(HOUR(G782),MINUTE(G782),SECOND(G782))</f>
        <v>0.84791666666666676</v>
      </c>
    </row>
    <row r="783" spans="1:15" x14ac:dyDescent="0.25">
      <c r="A783" s="223">
        <v>42417</v>
      </c>
      <c r="B783" s="222" t="s">
        <v>23</v>
      </c>
      <c r="C783" s="222">
        <v>92044</v>
      </c>
      <c r="D783" s="224">
        <v>0.33333333333333331</v>
      </c>
      <c r="E783" s="224">
        <v>0.59722222222222221</v>
      </c>
      <c r="F783" s="225">
        <v>42417.389201388891</v>
      </c>
      <c r="G783" s="225">
        <v>42417.396087962959</v>
      </c>
      <c r="H783" s="222">
        <v>595</v>
      </c>
      <c r="I783" s="222">
        <v>10</v>
      </c>
      <c r="J783" s="222">
        <v>50</v>
      </c>
      <c r="K783" s="222">
        <v>3</v>
      </c>
      <c r="L783" s="13">
        <f t="shared" ref="L783:L836" si="60">G783-F783</f>
        <v>6.8865740686305799E-3</v>
      </c>
      <c r="M783" s="206">
        <f>COUNTIFS($K$1:K783,K783,$C$1:C783,C783,$A$1:A783,A783)</f>
        <v>1</v>
      </c>
      <c r="N783" s="13">
        <f t="shared" ref="N783:N836" si="61">TIME(HOUR(F783),MINUTE(F783),SECOND(F783))</f>
        <v>0.38920138888888883</v>
      </c>
      <c r="O783" s="13">
        <f t="shared" ref="O783:O836" si="62">TIME(HOUR(G783),MINUTE(G783),SECOND(G783))</f>
        <v>0.39608796296296295</v>
      </c>
    </row>
    <row r="784" spans="1:15" x14ac:dyDescent="0.25">
      <c r="A784" s="223">
        <v>42417</v>
      </c>
      <c r="B784" s="222" t="s">
        <v>20</v>
      </c>
      <c r="C784" s="222">
        <v>92055</v>
      </c>
      <c r="D784" s="224">
        <v>0.36805555555555558</v>
      </c>
      <c r="E784" s="224">
        <v>0.63194444444444442</v>
      </c>
      <c r="F784" s="225">
        <v>42417.396874999999</v>
      </c>
      <c r="G784" s="225">
        <v>42417.403657407405</v>
      </c>
      <c r="H784" s="222">
        <v>586</v>
      </c>
      <c r="I784" s="222">
        <v>10</v>
      </c>
      <c r="J784" s="222">
        <v>50</v>
      </c>
      <c r="K784" s="222">
        <v>3</v>
      </c>
      <c r="L784" s="13">
        <f t="shared" si="60"/>
        <v>6.7824074067175388E-3</v>
      </c>
      <c r="M784" s="206">
        <f>COUNTIFS($K$1:K784,K784,$C$1:C784,C784,$A$1:A784,A784)</f>
        <v>1</v>
      </c>
      <c r="N784" s="13">
        <f t="shared" si="61"/>
        <v>0.39687500000000003</v>
      </c>
      <c r="O784" s="13">
        <f t="shared" si="62"/>
        <v>0.40365740740740735</v>
      </c>
    </row>
    <row r="785" spans="1:15" x14ac:dyDescent="0.25">
      <c r="A785" s="223">
        <v>42417</v>
      </c>
      <c r="B785" s="222" t="s">
        <v>115</v>
      </c>
      <c r="C785" s="222">
        <v>92136</v>
      </c>
      <c r="D785" s="224">
        <v>0.3611111111111111</v>
      </c>
      <c r="E785" s="224">
        <v>0.625</v>
      </c>
      <c r="F785" s="225">
        <v>42417.417951388888</v>
      </c>
      <c r="G785" s="225">
        <v>42417.424571759257</v>
      </c>
      <c r="H785" s="222">
        <v>572</v>
      </c>
      <c r="I785" s="222">
        <v>10</v>
      </c>
      <c r="J785" s="222">
        <v>50</v>
      </c>
      <c r="K785" s="222">
        <v>3</v>
      </c>
      <c r="L785" s="13">
        <f t="shared" si="60"/>
        <v>6.6203703681821935E-3</v>
      </c>
      <c r="M785" s="206">
        <f>COUNTIFS($K$1:K785,K785,$C$1:C785,C785,$A$1:A785,A785)</f>
        <v>1</v>
      </c>
      <c r="N785" s="13">
        <f t="shared" si="61"/>
        <v>0.41795138888888889</v>
      </c>
      <c r="O785" s="13">
        <f t="shared" si="62"/>
        <v>0.42457175925925927</v>
      </c>
    </row>
    <row r="786" spans="1:15" x14ac:dyDescent="0.25">
      <c r="A786" s="223">
        <v>42417</v>
      </c>
      <c r="B786" s="222" t="s">
        <v>21</v>
      </c>
      <c r="C786" s="222">
        <v>92125</v>
      </c>
      <c r="D786" s="224">
        <v>0.36805555555555558</v>
      </c>
      <c r="E786" s="224">
        <v>0.63194444444444442</v>
      </c>
      <c r="F786" s="225">
        <v>42417.41810185185</v>
      </c>
      <c r="G786" s="225">
        <v>42417.424641203703</v>
      </c>
      <c r="H786" s="222">
        <v>565</v>
      </c>
      <c r="I786" s="222">
        <v>9</v>
      </c>
      <c r="J786" s="222">
        <v>50</v>
      </c>
      <c r="K786" s="222">
        <v>3</v>
      </c>
      <c r="L786" s="13">
        <f t="shared" si="60"/>
        <v>6.5393518525524996E-3</v>
      </c>
      <c r="M786" s="206">
        <f>COUNTIFS($K$1:K786,K786,$C$1:C786,C786,$A$1:A786,A786)</f>
        <v>1</v>
      </c>
      <c r="N786" s="13">
        <f t="shared" si="61"/>
        <v>0.41810185185185184</v>
      </c>
      <c r="O786" s="13">
        <f t="shared" si="62"/>
        <v>0.42464120370370373</v>
      </c>
    </row>
    <row r="787" spans="1:15" x14ac:dyDescent="0.25">
      <c r="A787" s="223">
        <v>42417</v>
      </c>
      <c r="B787" s="222" t="s">
        <v>19</v>
      </c>
      <c r="C787" s="222">
        <v>95173</v>
      </c>
      <c r="D787" s="224">
        <v>0.4861111111111111</v>
      </c>
      <c r="E787" s="224">
        <v>0.75</v>
      </c>
      <c r="F787" s="225">
        <v>42417.424259259256</v>
      </c>
      <c r="G787" s="225">
        <v>42417.431550925925</v>
      </c>
      <c r="H787" s="222">
        <v>630</v>
      </c>
      <c r="I787" s="222">
        <v>11</v>
      </c>
      <c r="J787" s="222">
        <v>50</v>
      </c>
      <c r="K787" s="222">
        <v>3</v>
      </c>
      <c r="L787" s="13">
        <f t="shared" si="60"/>
        <v>7.291666668606922E-3</v>
      </c>
      <c r="M787" s="206">
        <f>COUNTIFS($K$1:K787,K787,$C$1:C787,C787,$A$1:A787,A787)</f>
        <v>1</v>
      </c>
      <c r="N787" s="13">
        <f t="shared" si="61"/>
        <v>0.42425925925925928</v>
      </c>
      <c r="O787" s="13">
        <f t="shared" si="62"/>
        <v>0.43155092592592598</v>
      </c>
    </row>
    <row r="788" spans="1:15" x14ac:dyDescent="0.25">
      <c r="A788" s="223">
        <v>42417</v>
      </c>
      <c r="B788" s="222" t="s">
        <v>18</v>
      </c>
      <c r="C788" s="222">
        <v>92120</v>
      </c>
      <c r="D788" s="224">
        <v>0.36805555555555558</v>
      </c>
      <c r="E788" s="224">
        <v>0.63194444444444442</v>
      </c>
      <c r="F788" s="225">
        <v>42417.424629629626</v>
      </c>
      <c r="G788" s="225">
        <v>42417.431458333333</v>
      </c>
      <c r="H788" s="222">
        <v>590</v>
      </c>
      <c r="I788" s="222">
        <v>10</v>
      </c>
      <c r="J788" s="222">
        <v>50</v>
      </c>
      <c r="K788" s="222">
        <v>3</v>
      </c>
      <c r="L788" s="13">
        <f t="shared" si="60"/>
        <v>6.8287037065601908E-3</v>
      </c>
      <c r="M788" s="206">
        <f>COUNTIFS($K$1:K788,K788,$C$1:C788,C788,$A$1:A788,A788)</f>
        <v>1</v>
      </c>
      <c r="N788" s="13">
        <f t="shared" si="61"/>
        <v>0.42462962962962963</v>
      </c>
      <c r="O788" s="13">
        <f t="shared" si="62"/>
        <v>0.43145833333333333</v>
      </c>
    </row>
    <row r="789" spans="1:15" x14ac:dyDescent="0.25">
      <c r="A789" s="223">
        <v>42417</v>
      </c>
      <c r="B789" s="222" t="s">
        <v>117</v>
      </c>
      <c r="C789" s="222">
        <v>92214</v>
      </c>
      <c r="D789" s="224">
        <v>0.3611111111111111</v>
      </c>
      <c r="E789" s="224">
        <v>0.625</v>
      </c>
      <c r="F789" s="225">
        <v>42417.431087962963</v>
      </c>
      <c r="G789" s="225">
        <v>42417.438402777778</v>
      </c>
      <c r="H789" s="222">
        <v>632</v>
      </c>
      <c r="I789" s="222">
        <v>11</v>
      </c>
      <c r="J789" s="222">
        <v>50</v>
      </c>
      <c r="K789" s="222">
        <v>3</v>
      </c>
      <c r="L789" s="13">
        <f t="shared" si="60"/>
        <v>7.3148148148902692E-3</v>
      </c>
      <c r="M789" s="206">
        <f>COUNTIFS($K$1:K789,K789,$C$1:C789,C789,$A$1:A789,A789)</f>
        <v>1</v>
      </c>
      <c r="N789" s="13">
        <f t="shared" si="61"/>
        <v>0.43108796296296298</v>
      </c>
      <c r="O789" s="13">
        <f t="shared" si="62"/>
        <v>0.43840277777777775</v>
      </c>
    </row>
    <row r="790" spans="1:15" x14ac:dyDescent="0.25">
      <c r="A790" s="223">
        <v>42417</v>
      </c>
      <c r="B790" s="222" t="s">
        <v>98</v>
      </c>
      <c r="C790" s="222">
        <v>92137</v>
      </c>
      <c r="D790" s="224">
        <v>0.3611111111111111</v>
      </c>
      <c r="E790" s="224">
        <v>0.625</v>
      </c>
      <c r="F790" s="225">
        <v>42417.43309027778</v>
      </c>
      <c r="G790" s="225">
        <v>42417.440069444441</v>
      </c>
      <c r="H790" s="222">
        <v>603</v>
      </c>
      <c r="I790" s="222">
        <v>10</v>
      </c>
      <c r="J790" s="222">
        <v>50</v>
      </c>
      <c r="K790" s="222">
        <v>3</v>
      </c>
      <c r="L790" s="13">
        <f t="shared" si="60"/>
        <v>6.9791666610399261E-3</v>
      </c>
      <c r="M790" s="206">
        <f>COUNTIFS($K$1:K790,K790,$C$1:C790,C790,$A$1:A790,A790)</f>
        <v>1</v>
      </c>
      <c r="N790" s="13">
        <f t="shared" si="61"/>
        <v>0.43309027777777781</v>
      </c>
      <c r="O790" s="13">
        <f t="shared" si="62"/>
        <v>0.44006944444444446</v>
      </c>
    </row>
    <row r="791" spans="1:15" x14ac:dyDescent="0.25">
      <c r="A791" s="223">
        <v>42417</v>
      </c>
      <c r="B791" s="222" t="s">
        <v>24</v>
      </c>
      <c r="C791" s="222">
        <v>92092</v>
      </c>
      <c r="D791" s="224">
        <v>0.36805555555555558</v>
      </c>
      <c r="E791" s="224">
        <v>0.63194444444444442</v>
      </c>
      <c r="F791" s="225">
        <v>42417.444895833331</v>
      </c>
      <c r="G791" s="225">
        <v>42417.451909722222</v>
      </c>
      <c r="H791" s="222">
        <v>606</v>
      </c>
      <c r="I791" s="222">
        <v>10</v>
      </c>
      <c r="J791" s="222">
        <v>50</v>
      </c>
      <c r="K791" s="222">
        <v>3</v>
      </c>
      <c r="L791" s="13">
        <f t="shared" si="60"/>
        <v>7.0138888913788833E-3</v>
      </c>
      <c r="M791" s="206">
        <f>COUNTIFS($K$1:K791,K791,$C$1:C791,C791,$A$1:A791,A791)</f>
        <v>1</v>
      </c>
      <c r="N791" s="13">
        <f t="shared" si="61"/>
        <v>0.44489583333333332</v>
      </c>
      <c r="O791" s="13">
        <f t="shared" si="62"/>
        <v>0.4519097222222222</v>
      </c>
    </row>
    <row r="792" spans="1:15" x14ac:dyDescent="0.25">
      <c r="A792" s="223">
        <v>42417</v>
      </c>
      <c r="B792" s="222" t="s">
        <v>18</v>
      </c>
      <c r="C792" s="222">
        <v>92120</v>
      </c>
      <c r="D792" s="224">
        <v>0.36805555555555558</v>
      </c>
      <c r="E792" s="224">
        <v>0.63194444444444442</v>
      </c>
      <c r="F792" s="225">
        <v>42417.458692129629</v>
      </c>
      <c r="G792" s="225">
        <v>42417.472615740742</v>
      </c>
      <c r="H792" s="222">
        <v>1203</v>
      </c>
      <c r="I792" s="222">
        <v>20</v>
      </c>
      <c r="J792" s="222">
        <v>50</v>
      </c>
      <c r="K792" s="222">
        <v>1</v>
      </c>
      <c r="L792" s="13">
        <f t="shared" si="60"/>
        <v>1.3923611113568768E-2</v>
      </c>
      <c r="M792" s="206">
        <f>COUNTIFS($K$1:K792,K792,$C$1:C792,C792,$A$1:A792,A792)</f>
        <v>1</v>
      </c>
      <c r="N792" s="13">
        <f t="shared" si="61"/>
        <v>0.45869212962962963</v>
      </c>
      <c r="O792" s="13">
        <f t="shared" si="62"/>
        <v>0.47261574074074075</v>
      </c>
    </row>
    <row r="793" spans="1:15" x14ac:dyDescent="0.25">
      <c r="A793" s="223">
        <v>42417</v>
      </c>
      <c r="B793" s="222" t="s">
        <v>115</v>
      </c>
      <c r="C793" s="222">
        <v>92136</v>
      </c>
      <c r="D793" s="224">
        <v>0.3611111111111111</v>
      </c>
      <c r="E793" s="224">
        <v>0.625</v>
      </c>
      <c r="F793" s="225">
        <v>42417.458981481483</v>
      </c>
      <c r="G793" s="225">
        <v>42417.47252314815</v>
      </c>
      <c r="H793" s="222">
        <v>1170</v>
      </c>
      <c r="I793" s="222">
        <v>20</v>
      </c>
      <c r="J793" s="222">
        <v>50</v>
      </c>
      <c r="K793" s="222">
        <v>1</v>
      </c>
      <c r="L793" s="13">
        <f t="shared" si="60"/>
        <v>1.3541666667151731E-2</v>
      </c>
      <c r="M793" s="206">
        <f>COUNTIFS($K$1:K793,K793,$C$1:C793,C793,$A$1:A793,A793)</f>
        <v>1</v>
      </c>
      <c r="N793" s="13">
        <f t="shared" si="61"/>
        <v>0.45898148148148149</v>
      </c>
      <c r="O793" s="13">
        <f t="shared" si="62"/>
        <v>0.47252314814814816</v>
      </c>
    </row>
    <row r="794" spans="1:15" x14ac:dyDescent="0.25">
      <c r="A794" s="223">
        <v>42417</v>
      </c>
      <c r="B794" s="222" t="s">
        <v>21</v>
      </c>
      <c r="C794" s="222">
        <v>92125</v>
      </c>
      <c r="D794" s="224">
        <v>0.36805555555555558</v>
      </c>
      <c r="E794" s="224">
        <v>0.63194444444444442</v>
      </c>
      <c r="F794" s="225">
        <v>42417.472303240742</v>
      </c>
      <c r="G794" s="225">
        <v>42417.486574074072</v>
      </c>
      <c r="H794" s="222">
        <v>1233</v>
      </c>
      <c r="I794" s="222">
        <v>20</v>
      </c>
      <c r="J794" s="222">
        <v>50</v>
      </c>
      <c r="K794" s="222">
        <v>1</v>
      </c>
      <c r="L794" s="13">
        <f t="shared" si="60"/>
        <v>1.4270833329646848E-2</v>
      </c>
      <c r="M794" s="206">
        <f>COUNTIFS($K$1:K794,K794,$C$1:C794,C794,$A$1:A794,A794)</f>
        <v>1</v>
      </c>
      <c r="N794" s="13">
        <f t="shared" si="61"/>
        <v>0.47230324074074076</v>
      </c>
      <c r="O794" s="13">
        <f t="shared" si="62"/>
        <v>0.48657407407407405</v>
      </c>
    </row>
    <row r="795" spans="1:15" x14ac:dyDescent="0.25">
      <c r="A795" s="223">
        <v>42417</v>
      </c>
      <c r="B795" s="222" t="s">
        <v>23</v>
      </c>
      <c r="C795" s="222">
        <v>92044</v>
      </c>
      <c r="D795" s="224">
        <v>0.33333333333333331</v>
      </c>
      <c r="E795" s="224">
        <v>0.59722222222222221</v>
      </c>
      <c r="F795" s="225">
        <v>42417.472418981481</v>
      </c>
      <c r="G795" s="225">
        <v>42417.486458333333</v>
      </c>
      <c r="H795" s="222">
        <v>1213</v>
      </c>
      <c r="I795" s="222">
        <v>20</v>
      </c>
      <c r="J795" s="222">
        <v>50</v>
      </c>
      <c r="K795" s="222">
        <v>1</v>
      </c>
      <c r="L795" s="13">
        <f t="shared" si="60"/>
        <v>1.4039351852261461E-2</v>
      </c>
      <c r="M795" s="206">
        <f>COUNTIFS($K$1:K795,K795,$C$1:C795,C795,$A$1:A795,A795)</f>
        <v>1</v>
      </c>
      <c r="N795" s="13">
        <f t="shared" si="61"/>
        <v>0.47241898148148148</v>
      </c>
      <c r="O795" s="13">
        <f t="shared" si="62"/>
        <v>0.48645833333333338</v>
      </c>
    </row>
    <row r="796" spans="1:15" x14ac:dyDescent="0.25">
      <c r="A796" s="223">
        <v>42417</v>
      </c>
      <c r="B796" s="222" t="s">
        <v>115</v>
      </c>
      <c r="C796" s="222">
        <v>92136</v>
      </c>
      <c r="D796" s="224">
        <v>0.3611111111111111</v>
      </c>
      <c r="E796" s="224">
        <v>0.625</v>
      </c>
      <c r="F796" s="225">
        <v>42417.476979166669</v>
      </c>
      <c r="G796" s="225">
        <v>42417.491516203707</v>
      </c>
      <c r="H796" s="222">
        <v>1256</v>
      </c>
      <c r="I796" s="222">
        <v>21</v>
      </c>
      <c r="J796" s="222">
        <v>50</v>
      </c>
      <c r="K796" s="222">
        <v>7</v>
      </c>
      <c r="L796" s="13">
        <f t="shared" si="60"/>
        <v>1.4537037037371192E-2</v>
      </c>
      <c r="M796" s="206">
        <f>COUNTIFS($K$1:K796,K796,$C$1:C796,C796,$A$1:A796,A796)</f>
        <v>1</v>
      </c>
      <c r="N796" s="13">
        <f t="shared" si="61"/>
        <v>0.47697916666666668</v>
      </c>
      <c r="O796" s="13">
        <f t="shared" si="62"/>
        <v>0.49151620370370369</v>
      </c>
    </row>
    <row r="797" spans="1:15" x14ac:dyDescent="0.25">
      <c r="A797" s="223">
        <v>42417</v>
      </c>
      <c r="B797" s="222" t="s">
        <v>20</v>
      </c>
      <c r="C797" s="222">
        <v>92055</v>
      </c>
      <c r="D797" s="224">
        <v>0.36805555555555558</v>
      </c>
      <c r="E797" s="224">
        <v>0.63194444444444442</v>
      </c>
      <c r="F797" s="225">
        <v>42417.486331018517</v>
      </c>
      <c r="G797" s="225">
        <v>42417.500451388885</v>
      </c>
      <c r="H797" s="222">
        <v>1220</v>
      </c>
      <c r="I797" s="222">
        <v>20</v>
      </c>
      <c r="J797" s="222">
        <v>50</v>
      </c>
      <c r="K797" s="222">
        <v>1</v>
      </c>
      <c r="L797" s="13">
        <f t="shared" si="60"/>
        <v>1.4120370367891155E-2</v>
      </c>
      <c r="M797" s="206">
        <f>COUNTIFS($K$1:K797,K797,$C$1:C797,C797,$A$1:A797,A797)</f>
        <v>1</v>
      </c>
      <c r="N797" s="13">
        <f t="shared" si="61"/>
        <v>0.48633101851851851</v>
      </c>
      <c r="O797" s="13">
        <f t="shared" si="62"/>
        <v>0.50045138888888896</v>
      </c>
    </row>
    <row r="798" spans="1:15" x14ac:dyDescent="0.25">
      <c r="A798" s="223">
        <v>42417</v>
      </c>
      <c r="B798" s="222" t="s">
        <v>117</v>
      </c>
      <c r="C798" s="222">
        <v>92214</v>
      </c>
      <c r="D798" s="224">
        <v>0.3611111111111111</v>
      </c>
      <c r="E798" s="224">
        <v>0.625</v>
      </c>
      <c r="F798" s="225">
        <v>42417.500532407408</v>
      </c>
      <c r="G798" s="225">
        <v>42417.51462962963</v>
      </c>
      <c r="H798" s="222">
        <v>1218</v>
      </c>
      <c r="I798" s="222">
        <v>21</v>
      </c>
      <c r="J798" s="222">
        <v>50</v>
      </c>
      <c r="K798" s="222">
        <v>1</v>
      </c>
      <c r="L798" s="13">
        <f t="shared" si="60"/>
        <v>1.4097222221607808E-2</v>
      </c>
      <c r="M798" s="206">
        <f>COUNTIFS($K$1:K798,K798,$C$1:C798,C798,$A$1:A798,A798)</f>
        <v>1</v>
      </c>
      <c r="N798" s="13">
        <f t="shared" si="61"/>
        <v>0.50053240740740745</v>
      </c>
      <c r="O798" s="13">
        <f t="shared" si="62"/>
        <v>0.51462962962962966</v>
      </c>
    </row>
    <row r="799" spans="1:15" x14ac:dyDescent="0.25">
      <c r="A799" s="223">
        <v>42417</v>
      </c>
      <c r="B799" s="222" t="s">
        <v>24</v>
      </c>
      <c r="C799" s="222">
        <v>92092</v>
      </c>
      <c r="D799" s="224">
        <v>0.36805555555555558</v>
      </c>
      <c r="E799" s="224">
        <v>0.63194444444444442</v>
      </c>
      <c r="F799" s="225">
        <v>42417.500694444447</v>
      </c>
      <c r="G799" s="225">
        <v>42417.514907407407</v>
      </c>
      <c r="H799" s="222">
        <v>1228</v>
      </c>
      <c r="I799" s="222">
        <v>20</v>
      </c>
      <c r="J799" s="222">
        <v>50</v>
      </c>
      <c r="K799" s="222">
        <v>1</v>
      </c>
      <c r="L799" s="13">
        <f t="shared" si="60"/>
        <v>1.4212962960300501E-2</v>
      </c>
      <c r="M799" s="206">
        <f>COUNTIFS($K$1:K799,K799,$C$1:C799,C799,$A$1:A799,A799)</f>
        <v>1</v>
      </c>
      <c r="N799" s="13">
        <f t="shared" si="61"/>
        <v>0.50069444444444444</v>
      </c>
      <c r="O799" s="13">
        <f t="shared" si="62"/>
        <v>0.51490740740740737</v>
      </c>
    </row>
    <row r="800" spans="1:15" x14ac:dyDescent="0.25">
      <c r="A800" s="223">
        <v>42417</v>
      </c>
      <c r="B800" s="222" t="s">
        <v>98</v>
      </c>
      <c r="C800" s="222">
        <v>92137</v>
      </c>
      <c r="D800" s="224">
        <v>0.3611111111111111</v>
      </c>
      <c r="E800" s="224">
        <v>0.625</v>
      </c>
      <c r="F800" s="225">
        <v>42417.513969907406</v>
      </c>
      <c r="G800" s="225">
        <v>42417.527997685182</v>
      </c>
      <c r="H800" s="222">
        <v>1212</v>
      </c>
      <c r="I800" s="222">
        <v>20</v>
      </c>
      <c r="J800" s="222">
        <v>50</v>
      </c>
      <c r="K800" s="222">
        <v>1</v>
      </c>
      <c r="L800" s="13">
        <f t="shared" si="60"/>
        <v>1.4027777775481809E-2</v>
      </c>
      <c r="M800" s="206">
        <f>COUNTIFS($K$1:K800,K800,$C$1:C800,C800,$A$1:A800,A800)</f>
        <v>1</v>
      </c>
      <c r="N800" s="13">
        <f t="shared" si="61"/>
        <v>0.51396990740740744</v>
      </c>
      <c r="O800" s="13">
        <f t="shared" si="62"/>
        <v>0.52799768518518519</v>
      </c>
    </row>
    <row r="801" spans="1:15" x14ac:dyDescent="0.25">
      <c r="A801" s="223">
        <v>42417</v>
      </c>
      <c r="B801" s="222" t="s">
        <v>23</v>
      </c>
      <c r="C801" s="222">
        <v>92044</v>
      </c>
      <c r="D801" s="224">
        <v>0.33333333333333331</v>
      </c>
      <c r="E801" s="224">
        <v>0.59722222222222221</v>
      </c>
      <c r="F801" s="225">
        <v>42417.522175925929</v>
      </c>
      <c r="G801" s="225">
        <v>42417.528564814813</v>
      </c>
      <c r="H801" s="222">
        <v>552</v>
      </c>
      <c r="I801" s="222">
        <v>10</v>
      </c>
      <c r="J801" s="222">
        <v>50</v>
      </c>
      <c r="K801" s="222">
        <v>3</v>
      </c>
      <c r="L801" s="13">
        <f t="shared" si="60"/>
        <v>6.388888883520849E-3</v>
      </c>
      <c r="M801" s="206">
        <f>COUNTIFS($K$1:K801,K801,$C$1:C801,C801,$A$1:A801,A801)</f>
        <v>2</v>
      </c>
      <c r="N801" s="13">
        <f t="shared" si="61"/>
        <v>0.52217592592592588</v>
      </c>
      <c r="O801" s="13">
        <f t="shared" si="62"/>
        <v>0.52856481481481488</v>
      </c>
    </row>
    <row r="802" spans="1:15" x14ac:dyDescent="0.25">
      <c r="A802" s="223">
        <v>42417</v>
      </c>
      <c r="B802" s="222" t="s">
        <v>20</v>
      </c>
      <c r="C802" s="222">
        <v>92055</v>
      </c>
      <c r="D802" s="224">
        <v>0.36805555555555558</v>
      </c>
      <c r="E802" s="224">
        <v>0.63194444444444442</v>
      </c>
      <c r="F802" s="225">
        <v>42417.527870370373</v>
      </c>
      <c r="G802" s="225">
        <v>42417.534895833334</v>
      </c>
      <c r="H802" s="222">
        <v>607</v>
      </c>
      <c r="I802" s="222">
        <v>10</v>
      </c>
      <c r="J802" s="222">
        <v>50</v>
      </c>
      <c r="K802" s="222">
        <v>3</v>
      </c>
      <c r="L802" s="13">
        <f t="shared" si="60"/>
        <v>7.025462960882578E-3</v>
      </c>
      <c r="M802" s="206">
        <f>COUNTIFS($K$1:K802,K802,$C$1:C802,C802,$A$1:A802,A802)</f>
        <v>2</v>
      </c>
      <c r="N802" s="13">
        <f t="shared" si="61"/>
        <v>0.52787037037037032</v>
      </c>
      <c r="O802" s="13">
        <f t="shared" si="62"/>
        <v>0.53489583333333335</v>
      </c>
    </row>
    <row r="803" spans="1:15" x14ac:dyDescent="0.25">
      <c r="A803" s="223">
        <v>42417</v>
      </c>
      <c r="B803" s="222" t="s">
        <v>19</v>
      </c>
      <c r="C803" s="222">
        <v>95173</v>
      </c>
      <c r="D803" s="224">
        <v>0.4861111111111111</v>
      </c>
      <c r="E803" s="224">
        <v>0.75</v>
      </c>
      <c r="F803" s="225">
        <v>42417.535138888888</v>
      </c>
      <c r="G803" s="225">
        <v>42417.549560185187</v>
      </c>
      <c r="H803" s="222">
        <v>1246</v>
      </c>
      <c r="I803" s="222">
        <v>21</v>
      </c>
      <c r="J803" s="222">
        <v>50</v>
      </c>
      <c r="K803" s="222">
        <v>1</v>
      </c>
      <c r="L803" s="13">
        <f t="shared" si="60"/>
        <v>1.4421296298678499E-2</v>
      </c>
      <c r="M803" s="206">
        <f>COUNTIFS($K$1:K803,K803,$C$1:C803,C803,$A$1:A803,A803)</f>
        <v>1</v>
      </c>
      <c r="N803" s="13">
        <f t="shared" si="61"/>
        <v>0.53513888888888894</v>
      </c>
      <c r="O803" s="13">
        <f t="shared" si="62"/>
        <v>0.54956018518518512</v>
      </c>
    </row>
    <row r="804" spans="1:15" x14ac:dyDescent="0.25">
      <c r="A804" s="223">
        <v>42417</v>
      </c>
      <c r="B804" s="222" t="s">
        <v>115</v>
      </c>
      <c r="C804" s="222">
        <v>92136</v>
      </c>
      <c r="D804" s="224">
        <v>0.3611111111111111</v>
      </c>
      <c r="E804" s="224">
        <v>0.625</v>
      </c>
      <c r="F804" s="225">
        <v>42417.541701388887</v>
      </c>
      <c r="G804" s="225">
        <v>42417.548796296294</v>
      </c>
      <c r="H804" s="222">
        <v>613</v>
      </c>
      <c r="I804" s="222">
        <v>10</v>
      </c>
      <c r="J804" s="222">
        <v>50</v>
      </c>
      <c r="K804" s="222">
        <v>3</v>
      </c>
      <c r="L804" s="13">
        <f t="shared" si="60"/>
        <v>7.0949074070085771E-3</v>
      </c>
      <c r="M804" s="206">
        <f>COUNTIFS($K$1:K804,K804,$C$1:C804,C804,$A$1:A804,A804)</f>
        <v>2</v>
      </c>
      <c r="N804" s="13">
        <f t="shared" si="61"/>
        <v>0.54170138888888886</v>
      </c>
      <c r="O804" s="13">
        <f t="shared" si="62"/>
        <v>0.54879629629629634</v>
      </c>
    </row>
    <row r="805" spans="1:15" x14ac:dyDescent="0.25">
      <c r="A805" s="223">
        <v>42417</v>
      </c>
      <c r="B805" s="222" t="s">
        <v>24</v>
      </c>
      <c r="C805" s="222">
        <v>92092</v>
      </c>
      <c r="D805" s="224">
        <v>0.36805555555555558</v>
      </c>
      <c r="E805" s="224">
        <v>0.63194444444444442</v>
      </c>
      <c r="F805" s="225">
        <v>42417.549039351848</v>
      </c>
      <c r="G805" s="225">
        <v>42417.556539351855</v>
      </c>
      <c r="H805" s="222">
        <v>648</v>
      </c>
      <c r="I805" s="222">
        <v>11</v>
      </c>
      <c r="J805" s="222">
        <v>50</v>
      </c>
      <c r="K805" s="222">
        <v>3</v>
      </c>
      <c r="L805" s="13">
        <f t="shared" si="60"/>
        <v>7.5000000069849193E-3</v>
      </c>
      <c r="M805" s="206">
        <f>COUNTIFS($K$1:K805,K805,$C$1:C805,C805,$A$1:A805,A805)</f>
        <v>2</v>
      </c>
      <c r="N805" s="13">
        <f t="shared" si="61"/>
        <v>0.54903935185185182</v>
      </c>
      <c r="O805" s="13">
        <f t="shared" si="62"/>
        <v>0.55653935185185188</v>
      </c>
    </row>
    <row r="806" spans="1:15" x14ac:dyDescent="0.25">
      <c r="A806" s="223">
        <v>42417</v>
      </c>
      <c r="B806" s="222" t="s">
        <v>117</v>
      </c>
      <c r="C806" s="222">
        <v>92214</v>
      </c>
      <c r="D806" s="224">
        <v>0.3611111111111111</v>
      </c>
      <c r="E806" s="224">
        <v>0.625</v>
      </c>
      <c r="F806" s="225">
        <v>42417.555613425924</v>
      </c>
      <c r="G806" s="225">
        <v>42417.5628125</v>
      </c>
      <c r="H806" s="222">
        <v>622</v>
      </c>
      <c r="I806" s="222">
        <v>10</v>
      </c>
      <c r="J806" s="222">
        <v>50</v>
      </c>
      <c r="K806" s="222">
        <v>3</v>
      </c>
      <c r="L806" s="13">
        <f t="shared" si="60"/>
        <v>7.1990740761975758E-3</v>
      </c>
      <c r="M806" s="206">
        <f>COUNTIFS($K$1:K806,K806,$C$1:C806,C806,$A$1:A806,A806)</f>
        <v>2</v>
      </c>
      <c r="N806" s="13">
        <f t="shared" si="61"/>
        <v>0.55561342592592589</v>
      </c>
      <c r="O806" s="13">
        <f t="shared" si="62"/>
        <v>0.56281250000000005</v>
      </c>
    </row>
    <row r="807" spans="1:15" x14ac:dyDescent="0.25">
      <c r="A807" s="223">
        <v>42417</v>
      </c>
      <c r="B807" s="222" t="s">
        <v>21</v>
      </c>
      <c r="C807" s="222">
        <v>92125</v>
      </c>
      <c r="D807" s="224">
        <v>0.36805555555555558</v>
      </c>
      <c r="E807" s="224">
        <v>0.63194444444444442</v>
      </c>
      <c r="F807" s="225">
        <v>42417.557870370372</v>
      </c>
      <c r="G807" s="225">
        <v>42417.565034722225</v>
      </c>
      <c r="H807" s="222">
        <v>619</v>
      </c>
      <c r="I807" s="222">
        <v>10</v>
      </c>
      <c r="J807" s="222">
        <v>50</v>
      </c>
      <c r="K807" s="222">
        <v>3</v>
      </c>
      <c r="L807" s="13">
        <f t="shared" si="60"/>
        <v>7.1643518531345762E-3</v>
      </c>
      <c r="M807" s="206">
        <f>COUNTIFS($K$1:K807,K807,$C$1:C807,C807,$A$1:A807,A807)</f>
        <v>2</v>
      </c>
      <c r="N807" s="13">
        <f t="shared" si="61"/>
        <v>0.55787037037037035</v>
      </c>
      <c r="O807" s="13">
        <f t="shared" si="62"/>
        <v>0.56503472222222217</v>
      </c>
    </row>
    <row r="808" spans="1:15" x14ac:dyDescent="0.25">
      <c r="A808" s="223">
        <v>42417</v>
      </c>
      <c r="B808" s="222" t="s">
        <v>18</v>
      </c>
      <c r="C808" s="222">
        <v>92120</v>
      </c>
      <c r="D808" s="224">
        <v>0.36805555555555558</v>
      </c>
      <c r="E808" s="224">
        <v>0.63194444444444442</v>
      </c>
      <c r="F808" s="225">
        <v>42417.558182870373</v>
      </c>
      <c r="G808" s="225">
        <v>42417.565347222226</v>
      </c>
      <c r="H808" s="222">
        <v>619</v>
      </c>
      <c r="I808" s="222">
        <v>11</v>
      </c>
      <c r="J808" s="222">
        <v>50</v>
      </c>
      <c r="K808" s="222">
        <v>3</v>
      </c>
      <c r="L808" s="13">
        <f t="shared" si="60"/>
        <v>7.1643518531345762E-3</v>
      </c>
      <c r="M808" s="206">
        <f>COUNTIFS($K$1:K808,K808,$C$1:C808,C808,$A$1:A808,A808)</f>
        <v>2</v>
      </c>
      <c r="N808" s="13">
        <f t="shared" si="61"/>
        <v>0.5581828703703704</v>
      </c>
      <c r="O808" s="13">
        <f t="shared" si="62"/>
        <v>0.56534722222222222</v>
      </c>
    </row>
    <row r="809" spans="1:15" x14ac:dyDescent="0.25">
      <c r="A809" s="223">
        <v>42417</v>
      </c>
      <c r="B809" s="222" t="s">
        <v>98</v>
      </c>
      <c r="C809" s="222">
        <v>92137</v>
      </c>
      <c r="D809" s="224">
        <v>0.3611111111111111</v>
      </c>
      <c r="E809" s="224">
        <v>0.625</v>
      </c>
      <c r="F809" s="225">
        <v>42417.571712962963</v>
      </c>
      <c r="G809" s="225">
        <v>42417.578842592593</v>
      </c>
      <c r="H809" s="222">
        <v>616</v>
      </c>
      <c r="I809" s="222">
        <v>10</v>
      </c>
      <c r="J809" s="222">
        <v>50</v>
      </c>
      <c r="K809" s="222">
        <v>3</v>
      </c>
      <c r="L809" s="13">
        <f t="shared" si="60"/>
        <v>7.1296296300715767E-3</v>
      </c>
      <c r="M809" s="206">
        <f>COUNTIFS($K$1:K809,K809,$C$1:C809,C809,$A$1:A809,A809)</f>
        <v>2</v>
      </c>
      <c r="N809" s="13">
        <f t="shared" si="61"/>
        <v>0.57171296296296303</v>
      </c>
      <c r="O809" s="13">
        <f t="shared" si="62"/>
        <v>0.57884259259259252</v>
      </c>
    </row>
    <row r="810" spans="1:15" x14ac:dyDescent="0.25">
      <c r="A810" s="223">
        <v>42417</v>
      </c>
      <c r="B810" s="222" t="s">
        <v>19</v>
      </c>
      <c r="C810" s="222">
        <v>95173</v>
      </c>
      <c r="D810" s="224">
        <v>0.4861111111111111</v>
      </c>
      <c r="E810" s="224">
        <v>0.75</v>
      </c>
      <c r="F810" s="225">
        <v>42417.576481481483</v>
      </c>
      <c r="G810" s="225">
        <v>42417.584027777775</v>
      </c>
      <c r="H810" s="222">
        <v>652</v>
      </c>
      <c r="I810" s="222">
        <v>11</v>
      </c>
      <c r="J810" s="222">
        <v>50</v>
      </c>
      <c r="K810" s="222">
        <v>3</v>
      </c>
      <c r="L810" s="13">
        <f t="shared" si="60"/>
        <v>7.546296292275656E-3</v>
      </c>
      <c r="M810" s="206">
        <f>COUNTIFS($K$1:K810,K810,$C$1:C810,C810,$A$1:A810,A810)</f>
        <v>2</v>
      </c>
      <c r="N810" s="13">
        <f t="shared" si="61"/>
        <v>0.57648148148148148</v>
      </c>
      <c r="O810" s="13">
        <f t="shared" si="62"/>
        <v>0.58402777777777781</v>
      </c>
    </row>
    <row r="811" spans="1:15" x14ac:dyDescent="0.25">
      <c r="A811" s="223">
        <v>42417</v>
      </c>
      <c r="B811" s="222" t="s">
        <v>105</v>
      </c>
      <c r="C811" s="222">
        <v>95049</v>
      </c>
      <c r="D811" s="224">
        <v>0.625</v>
      </c>
      <c r="E811" s="224">
        <v>0.88888888888888884</v>
      </c>
      <c r="F811" s="225">
        <v>42417.633877314816</v>
      </c>
      <c r="G811" s="225">
        <v>42417.641076388885</v>
      </c>
      <c r="H811" s="222">
        <v>622</v>
      </c>
      <c r="I811" s="222">
        <v>11</v>
      </c>
      <c r="J811" s="222">
        <v>50</v>
      </c>
      <c r="K811" s="222">
        <v>3</v>
      </c>
      <c r="L811" s="13">
        <f t="shared" si="60"/>
        <v>7.1990740689216182E-3</v>
      </c>
      <c r="M811" s="206">
        <f>COUNTIFS($K$1:K811,K811,$C$1:C811,C811,$A$1:A811,A811)</f>
        <v>1</v>
      </c>
      <c r="N811" s="13">
        <f t="shared" si="61"/>
        <v>0.6338773148148148</v>
      </c>
      <c r="O811" s="13">
        <f t="shared" si="62"/>
        <v>0.64107638888888896</v>
      </c>
    </row>
    <row r="812" spans="1:15" x14ac:dyDescent="0.25">
      <c r="A812" s="223">
        <v>42417</v>
      </c>
      <c r="B812" s="222" t="s">
        <v>29</v>
      </c>
      <c r="C812" s="222">
        <v>92031</v>
      </c>
      <c r="D812" s="224">
        <v>0.58333333333333337</v>
      </c>
      <c r="E812" s="224">
        <v>0.84722222222222221</v>
      </c>
      <c r="F812" s="225">
        <v>42417.646157407406</v>
      </c>
      <c r="G812" s="225">
        <v>42417.653090277781</v>
      </c>
      <c r="H812" s="222">
        <v>599</v>
      </c>
      <c r="I812" s="222">
        <v>10</v>
      </c>
      <c r="J812" s="222">
        <v>50</v>
      </c>
      <c r="K812" s="222">
        <v>3</v>
      </c>
      <c r="L812" s="13">
        <f t="shared" si="60"/>
        <v>6.9328703757491894E-3</v>
      </c>
      <c r="M812" s="206">
        <f>COUNTIFS($K$1:K812,K812,$C$1:C812,C812,$A$1:A812,A812)</f>
        <v>1</v>
      </c>
      <c r="N812" s="13">
        <f t="shared" si="61"/>
        <v>0.64615740740740735</v>
      </c>
      <c r="O812" s="13">
        <f t="shared" si="62"/>
        <v>0.65309027777777773</v>
      </c>
    </row>
    <row r="813" spans="1:15" x14ac:dyDescent="0.25">
      <c r="A813" s="223">
        <v>42417</v>
      </c>
      <c r="B813" s="222" t="s">
        <v>27</v>
      </c>
      <c r="C813" s="222">
        <v>93346</v>
      </c>
      <c r="D813" s="224">
        <v>0.625</v>
      </c>
      <c r="E813" s="224">
        <v>0.88888888888888884</v>
      </c>
      <c r="F813" s="225">
        <v>42417.668865740743</v>
      </c>
      <c r="G813" s="225">
        <v>42417.676087962966</v>
      </c>
      <c r="H813" s="222">
        <v>624</v>
      </c>
      <c r="I813" s="222">
        <v>10</v>
      </c>
      <c r="J813" s="222">
        <v>50</v>
      </c>
      <c r="K813" s="222">
        <v>3</v>
      </c>
      <c r="L813" s="13">
        <f t="shared" si="60"/>
        <v>7.2222222224809229E-3</v>
      </c>
      <c r="M813" s="206">
        <f>COUNTIFS($K$1:K813,K813,$C$1:C813,C813,$A$1:A813,A813)</f>
        <v>1</v>
      </c>
      <c r="N813" s="13">
        <f t="shared" si="61"/>
        <v>0.66886574074074068</v>
      </c>
      <c r="O813" s="13">
        <f t="shared" si="62"/>
        <v>0.67608796296296303</v>
      </c>
    </row>
    <row r="814" spans="1:15" x14ac:dyDescent="0.25">
      <c r="A814" s="223">
        <v>42417</v>
      </c>
      <c r="B814" s="222" t="s">
        <v>27</v>
      </c>
      <c r="C814" s="222">
        <v>93346</v>
      </c>
      <c r="D814" s="224">
        <v>0.625</v>
      </c>
      <c r="E814" s="224">
        <v>0.88888888888888884</v>
      </c>
      <c r="F814" s="225">
        <v>42417.67696759259</v>
      </c>
      <c r="G814" s="225">
        <v>42417.677916666667</v>
      </c>
      <c r="H814" s="222">
        <v>82</v>
      </c>
      <c r="I814" s="222">
        <v>2</v>
      </c>
      <c r="J814" s="222">
        <v>50</v>
      </c>
      <c r="K814" s="222">
        <v>6</v>
      </c>
      <c r="L814" s="13">
        <f t="shared" si="60"/>
        <v>9.490740776527673E-4</v>
      </c>
      <c r="M814" s="206">
        <f>COUNTIFS($K$1:K814,K814,$C$1:C814,C814,$A$1:A814,A814)</f>
        <v>1</v>
      </c>
      <c r="N814" s="13">
        <f t="shared" si="61"/>
        <v>0.67696759259259265</v>
      </c>
      <c r="O814" s="13">
        <f t="shared" si="62"/>
        <v>0.67791666666666661</v>
      </c>
    </row>
    <row r="815" spans="1:15" x14ac:dyDescent="0.25">
      <c r="A815" s="223">
        <v>42417</v>
      </c>
      <c r="B815" s="222" t="s">
        <v>30</v>
      </c>
      <c r="C815" s="222">
        <v>92030</v>
      </c>
      <c r="D815" s="224">
        <v>0.625</v>
      </c>
      <c r="E815" s="224">
        <v>0.88888888888888884</v>
      </c>
      <c r="F815" s="225">
        <v>42417.686018518521</v>
      </c>
      <c r="G815" s="225">
        <v>42417.692303240743</v>
      </c>
      <c r="H815" s="222">
        <v>543</v>
      </c>
      <c r="I815" s="222">
        <v>9</v>
      </c>
      <c r="J815" s="222">
        <v>50</v>
      </c>
      <c r="K815" s="222">
        <v>3</v>
      </c>
      <c r="L815" s="13">
        <f t="shared" si="60"/>
        <v>6.284722221607808E-3</v>
      </c>
      <c r="M815" s="206">
        <f>COUNTIFS($K$1:K815,K815,$C$1:C815,C815,$A$1:A815,A815)</f>
        <v>1</v>
      </c>
      <c r="N815" s="13">
        <f t="shared" si="61"/>
        <v>0.68601851851851858</v>
      </c>
      <c r="O815" s="13">
        <f t="shared" si="62"/>
        <v>0.69230324074074068</v>
      </c>
    </row>
    <row r="816" spans="1:15" x14ac:dyDescent="0.25">
      <c r="A816" s="223">
        <v>42417</v>
      </c>
      <c r="B816" s="222" t="s">
        <v>28</v>
      </c>
      <c r="C816" s="222">
        <v>93528</v>
      </c>
      <c r="D816" s="224">
        <v>0.61805555555555558</v>
      </c>
      <c r="E816" s="224">
        <v>0.88194444444444453</v>
      </c>
      <c r="F816" s="225">
        <v>42417.687615740739</v>
      </c>
      <c r="G816" s="225">
        <v>42417.695787037039</v>
      </c>
      <c r="H816" s="222">
        <v>706</v>
      </c>
      <c r="I816" s="222">
        <v>11</v>
      </c>
      <c r="J816" s="222">
        <v>50</v>
      </c>
      <c r="K816" s="222">
        <v>3</v>
      </c>
      <c r="L816" s="13">
        <f t="shared" si="60"/>
        <v>8.1712963001336902E-3</v>
      </c>
      <c r="M816" s="206">
        <f>COUNTIFS($K$1:K816,K816,$C$1:C816,C816,$A$1:A816,A816)</f>
        <v>1</v>
      </c>
      <c r="N816" s="13">
        <f t="shared" si="61"/>
        <v>0.68761574074074072</v>
      </c>
      <c r="O816" s="13">
        <f t="shared" si="62"/>
        <v>0.69578703703703704</v>
      </c>
    </row>
    <row r="817" spans="1:15" x14ac:dyDescent="0.25">
      <c r="A817" s="223">
        <v>42417</v>
      </c>
      <c r="B817" s="222" t="s">
        <v>103</v>
      </c>
      <c r="C817" s="222">
        <v>95061</v>
      </c>
      <c r="D817" s="224">
        <v>0.625</v>
      </c>
      <c r="E817" s="224">
        <v>0.88888888888888884</v>
      </c>
      <c r="F817" s="225">
        <v>42417.694988425923</v>
      </c>
      <c r="G817" s="225">
        <v>42417.701990740738</v>
      </c>
      <c r="H817" s="222">
        <v>605</v>
      </c>
      <c r="I817" s="222">
        <v>10</v>
      </c>
      <c r="J817" s="222">
        <v>50</v>
      </c>
      <c r="K817" s="222">
        <v>3</v>
      </c>
      <c r="L817" s="13">
        <f t="shared" si="60"/>
        <v>7.0023148145992309E-3</v>
      </c>
      <c r="M817" s="206">
        <f>COUNTIFS($K$1:K817,K817,$C$1:C817,C817,$A$1:A817,A817)</f>
        <v>1</v>
      </c>
      <c r="N817" s="13">
        <f t="shared" si="61"/>
        <v>0.69498842592592591</v>
      </c>
      <c r="O817" s="13">
        <f t="shared" si="62"/>
        <v>0.70199074074074075</v>
      </c>
    </row>
    <row r="818" spans="1:15" x14ac:dyDescent="0.25">
      <c r="A818" s="223">
        <v>42417</v>
      </c>
      <c r="B818" s="222" t="s">
        <v>26</v>
      </c>
      <c r="C818" s="222">
        <v>92065</v>
      </c>
      <c r="D818" s="224">
        <v>0.625</v>
      </c>
      <c r="E818" s="224">
        <v>0.88888888888888884</v>
      </c>
      <c r="F818" s="225">
        <v>42417.696701388886</v>
      </c>
      <c r="G818" s="225">
        <v>42417.703368055554</v>
      </c>
      <c r="H818" s="222">
        <v>576</v>
      </c>
      <c r="I818" s="222">
        <v>9</v>
      </c>
      <c r="J818" s="222">
        <v>50</v>
      </c>
      <c r="K818" s="222">
        <v>3</v>
      </c>
      <c r="L818" s="13">
        <f t="shared" si="60"/>
        <v>6.6666666680248454E-3</v>
      </c>
      <c r="M818" s="206">
        <f>COUNTIFS($K$1:K818,K818,$C$1:C818,C818,$A$1:A818,A818)</f>
        <v>1</v>
      </c>
      <c r="N818" s="13">
        <f t="shared" si="61"/>
        <v>0.69670138888888899</v>
      </c>
      <c r="O818" s="13">
        <f t="shared" si="62"/>
        <v>0.70336805555555559</v>
      </c>
    </row>
    <row r="819" spans="1:15" x14ac:dyDescent="0.25">
      <c r="A819" s="223">
        <v>42417</v>
      </c>
      <c r="B819" s="222" t="s">
        <v>25</v>
      </c>
      <c r="C819" s="222">
        <v>95005</v>
      </c>
      <c r="D819" s="224">
        <v>0.58333333333333337</v>
      </c>
      <c r="E819" s="224">
        <v>0.84722222222222221</v>
      </c>
      <c r="F819" s="225">
        <v>42417.70716435185</v>
      </c>
      <c r="G819" s="225">
        <v>42417.721655092595</v>
      </c>
      <c r="H819" s="222">
        <v>1252</v>
      </c>
      <c r="I819" s="222">
        <v>21</v>
      </c>
      <c r="J819" s="222">
        <v>50</v>
      </c>
      <c r="K819" s="222">
        <v>1</v>
      </c>
      <c r="L819" s="13">
        <f t="shared" si="60"/>
        <v>1.4490740744804498E-2</v>
      </c>
      <c r="M819" s="206">
        <f>COUNTIFS($K$1:K819,K819,$C$1:C819,C819,$A$1:A819,A819)</f>
        <v>1</v>
      </c>
      <c r="N819" s="13">
        <f t="shared" si="61"/>
        <v>0.70716435185185189</v>
      </c>
      <c r="O819" s="13">
        <f t="shared" si="62"/>
        <v>0.72165509259259253</v>
      </c>
    </row>
    <row r="820" spans="1:15" x14ac:dyDescent="0.25">
      <c r="A820" s="223">
        <v>42417</v>
      </c>
      <c r="B820" s="222" t="s">
        <v>106</v>
      </c>
      <c r="C820" s="222">
        <v>92217</v>
      </c>
      <c r="D820" s="224">
        <v>0.625</v>
      </c>
      <c r="E820" s="224">
        <v>0.88888888888888884</v>
      </c>
      <c r="F820" s="225">
        <v>42417.708391203705</v>
      </c>
      <c r="G820" s="225">
        <v>42417.715891203705</v>
      </c>
      <c r="H820" s="222">
        <v>648</v>
      </c>
      <c r="I820" s="222">
        <v>10</v>
      </c>
      <c r="J820" s="222">
        <v>50</v>
      </c>
      <c r="K820" s="222">
        <v>3</v>
      </c>
      <c r="L820" s="13">
        <f t="shared" si="60"/>
        <v>7.4999999997089617E-3</v>
      </c>
      <c r="M820" s="206">
        <f>COUNTIFS($K$1:K820,K820,$C$1:C820,C820,$A$1:A820,A820)</f>
        <v>1</v>
      </c>
      <c r="N820" s="13">
        <f t="shared" si="61"/>
        <v>0.70839120370370379</v>
      </c>
      <c r="O820" s="13">
        <f t="shared" si="62"/>
        <v>0.71589120370370374</v>
      </c>
    </row>
    <row r="821" spans="1:15" x14ac:dyDescent="0.25">
      <c r="A821" s="223">
        <v>42417</v>
      </c>
      <c r="B821" s="222" t="s">
        <v>105</v>
      </c>
      <c r="C821" s="222">
        <v>95049</v>
      </c>
      <c r="D821" s="224">
        <v>0.625</v>
      </c>
      <c r="E821" s="224">
        <v>0.88888888888888884</v>
      </c>
      <c r="F821" s="225">
        <v>42417.722372685188</v>
      </c>
      <c r="G821" s="225">
        <v>42417.736145833333</v>
      </c>
      <c r="H821" s="222">
        <v>1190</v>
      </c>
      <c r="I821" s="222">
        <v>20</v>
      </c>
      <c r="J821" s="222">
        <v>50</v>
      </c>
      <c r="K821" s="222">
        <v>1</v>
      </c>
      <c r="L821" s="13">
        <f t="shared" si="60"/>
        <v>1.3773148144537117E-2</v>
      </c>
      <c r="M821" s="206">
        <f>COUNTIFS($K$1:K821,K821,$C$1:C821,C821,$A$1:A821,A821)</f>
        <v>1</v>
      </c>
      <c r="N821" s="13">
        <f t="shared" si="61"/>
        <v>0.72237268518518516</v>
      </c>
      <c r="O821" s="13">
        <f t="shared" si="62"/>
        <v>0.73614583333333339</v>
      </c>
    </row>
    <row r="822" spans="1:15" x14ac:dyDescent="0.25">
      <c r="A822" s="223">
        <v>42417</v>
      </c>
      <c r="B822" s="222" t="s">
        <v>29</v>
      </c>
      <c r="C822" s="222">
        <v>92031</v>
      </c>
      <c r="D822" s="224">
        <v>0.58333333333333337</v>
      </c>
      <c r="E822" s="224">
        <v>0.84722222222222221</v>
      </c>
      <c r="F822" s="225">
        <v>42417.737835648149</v>
      </c>
      <c r="G822" s="225">
        <v>42417.750509259262</v>
      </c>
      <c r="H822" s="222">
        <v>1095</v>
      </c>
      <c r="I822" s="222">
        <v>18</v>
      </c>
      <c r="J822" s="222">
        <v>50</v>
      </c>
      <c r="K822" s="222">
        <v>1</v>
      </c>
      <c r="L822" s="13">
        <f t="shared" si="60"/>
        <v>1.2673611112404615E-2</v>
      </c>
      <c r="M822" s="206">
        <f>COUNTIFS($K$1:K822,K822,$C$1:C822,C822,$A$1:A822,A822)</f>
        <v>1</v>
      </c>
      <c r="N822" s="13">
        <f t="shared" si="61"/>
        <v>0.73783564814814817</v>
      </c>
      <c r="O822" s="13">
        <f t="shared" si="62"/>
        <v>0.75050925925925915</v>
      </c>
    </row>
    <row r="823" spans="1:15" x14ac:dyDescent="0.25">
      <c r="A823" s="223">
        <v>42417</v>
      </c>
      <c r="B823" s="222" t="s">
        <v>27</v>
      </c>
      <c r="C823" s="222">
        <v>93346</v>
      </c>
      <c r="D823" s="224">
        <v>0.625</v>
      </c>
      <c r="E823" s="224">
        <v>0.88888888888888884</v>
      </c>
      <c r="F823" s="225">
        <v>42417.751226851855</v>
      </c>
      <c r="G823" s="225">
        <v>42417.764999999999</v>
      </c>
      <c r="H823" s="222">
        <v>1190</v>
      </c>
      <c r="I823" s="222">
        <v>20</v>
      </c>
      <c r="J823" s="222">
        <v>50</v>
      </c>
      <c r="K823" s="222">
        <v>1</v>
      </c>
      <c r="L823" s="13">
        <f t="shared" si="60"/>
        <v>1.3773148144537117E-2</v>
      </c>
      <c r="M823" s="206">
        <f>COUNTIFS($K$1:K823,K823,$C$1:C823,C823,$A$1:A823,A823)</f>
        <v>1</v>
      </c>
      <c r="N823" s="13">
        <f t="shared" si="61"/>
        <v>0.75122685185185178</v>
      </c>
      <c r="O823" s="13">
        <f t="shared" si="62"/>
        <v>0.76500000000000001</v>
      </c>
    </row>
    <row r="824" spans="1:15" x14ac:dyDescent="0.25">
      <c r="A824" s="223">
        <v>42417</v>
      </c>
      <c r="B824" s="222" t="s">
        <v>30</v>
      </c>
      <c r="C824" s="222">
        <v>92030</v>
      </c>
      <c r="D824" s="224">
        <v>0.625</v>
      </c>
      <c r="E824" s="224">
        <v>0.88888888888888884</v>
      </c>
      <c r="F824" s="225">
        <v>42417.764930555553</v>
      </c>
      <c r="G824" s="225">
        <v>42417.778009259258</v>
      </c>
      <c r="H824" s="222">
        <v>1130</v>
      </c>
      <c r="I824" s="222">
        <v>19</v>
      </c>
      <c r="J824" s="222">
        <v>50</v>
      </c>
      <c r="K824" s="222">
        <v>1</v>
      </c>
      <c r="L824" s="13">
        <f t="shared" si="60"/>
        <v>1.3078703705104999E-2</v>
      </c>
      <c r="M824" s="206">
        <f>COUNTIFS($K$1:K824,K824,$C$1:C824,C824,$A$1:A824,A824)</f>
        <v>1</v>
      </c>
      <c r="N824" s="13">
        <f t="shared" si="61"/>
        <v>0.76493055555555556</v>
      </c>
      <c r="O824" s="13">
        <f t="shared" si="62"/>
        <v>0.77800925925925923</v>
      </c>
    </row>
    <row r="825" spans="1:15" x14ac:dyDescent="0.25">
      <c r="A825" s="223">
        <v>42417</v>
      </c>
      <c r="B825" s="222" t="s">
        <v>26</v>
      </c>
      <c r="C825" s="222">
        <v>92065</v>
      </c>
      <c r="D825" s="224">
        <v>0.625</v>
      </c>
      <c r="E825" s="224">
        <v>0.88888888888888884</v>
      </c>
      <c r="F825" s="225">
        <v>42417.767638888887</v>
      </c>
      <c r="G825" s="225">
        <v>42417.779224537036</v>
      </c>
      <c r="H825" s="222">
        <v>1001</v>
      </c>
      <c r="I825" s="222">
        <v>17</v>
      </c>
      <c r="J825" s="222">
        <v>50</v>
      </c>
      <c r="K825" s="222">
        <v>1</v>
      </c>
      <c r="L825" s="13">
        <f t="shared" si="60"/>
        <v>1.1585648149775807E-2</v>
      </c>
      <c r="M825" s="206">
        <f>COUNTIFS($K$1:K825,K825,$C$1:C825,C825,$A$1:A825,A825)</f>
        <v>1</v>
      </c>
      <c r="N825" s="13">
        <f t="shared" si="61"/>
        <v>0.76763888888888887</v>
      </c>
      <c r="O825" s="13">
        <f t="shared" si="62"/>
        <v>0.77922453703703709</v>
      </c>
    </row>
    <row r="826" spans="1:15" x14ac:dyDescent="0.25">
      <c r="A826" s="223">
        <v>42417</v>
      </c>
      <c r="B826" s="222" t="s">
        <v>28</v>
      </c>
      <c r="C826" s="222">
        <v>93528</v>
      </c>
      <c r="D826" s="224">
        <v>0.61805555555555558</v>
      </c>
      <c r="E826" s="224">
        <v>0.88194444444444453</v>
      </c>
      <c r="F826" s="225">
        <v>42417.777789351851</v>
      </c>
      <c r="G826" s="225">
        <v>42417.792002314818</v>
      </c>
      <c r="H826" s="222">
        <v>1228</v>
      </c>
      <c r="I826" s="222">
        <v>20</v>
      </c>
      <c r="J826" s="222">
        <v>50</v>
      </c>
      <c r="K826" s="222">
        <v>1</v>
      </c>
      <c r="L826" s="13">
        <f t="shared" si="60"/>
        <v>1.4212962967576459E-2</v>
      </c>
      <c r="M826" s="206">
        <f>COUNTIFS($K$1:K826,K826,$C$1:C826,C826,$A$1:A826,A826)</f>
        <v>1</v>
      </c>
      <c r="N826" s="13">
        <f t="shared" si="61"/>
        <v>0.77778935185185183</v>
      </c>
      <c r="O826" s="13">
        <f t="shared" si="62"/>
        <v>0.79200231481481476</v>
      </c>
    </row>
    <row r="827" spans="1:15" x14ac:dyDescent="0.25">
      <c r="A827" s="223">
        <v>42417</v>
      </c>
      <c r="B827" s="222" t="s">
        <v>25</v>
      </c>
      <c r="C827" s="222">
        <v>95005</v>
      </c>
      <c r="D827" s="224">
        <v>0.58333333333333337</v>
      </c>
      <c r="E827" s="224">
        <v>0.84722222222222221</v>
      </c>
      <c r="F827" s="225">
        <v>42417.791817129626</v>
      </c>
      <c r="G827" s="225">
        <v>42417.79923611111</v>
      </c>
      <c r="H827" s="222">
        <v>641</v>
      </c>
      <c r="I827" s="222">
        <v>10</v>
      </c>
      <c r="J827" s="222">
        <v>50</v>
      </c>
      <c r="K827" s="222">
        <v>3</v>
      </c>
      <c r="L827" s="13">
        <f t="shared" si="60"/>
        <v>7.4189814840792678E-3</v>
      </c>
      <c r="M827" s="206">
        <f>COUNTIFS($K$1:K827,K827,$C$1:C827,C827,$A$1:A827,A827)</f>
        <v>1</v>
      </c>
      <c r="N827" s="13">
        <f t="shared" si="61"/>
        <v>0.79181712962962969</v>
      </c>
      <c r="O827" s="13">
        <f t="shared" si="62"/>
        <v>0.79923611111111115</v>
      </c>
    </row>
    <row r="828" spans="1:15" x14ac:dyDescent="0.25">
      <c r="A828" s="223">
        <v>42417</v>
      </c>
      <c r="B828" s="222" t="s">
        <v>106</v>
      </c>
      <c r="C828" s="222">
        <v>92217</v>
      </c>
      <c r="D828" s="224">
        <v>0.625</v>
      </c>
      <c r="E828" s="224">
        <v>0.88888888888888884</v>
      </c>
      <c r="F828" s="225">
        <v>42417.793009259258</v>
      </c>
      <c r="G828" s="225">
        <v>42417.805856481478</v>
      </c>
      <c r="H828" s="222">
        <v>1110</v>
      </c>
      <c r="I828" s="222">
        <v>19</v>
      </c>
      <c r="J828" s="222">
        <v>50</v>
      </c>
      <c r="K828" s="222">
        <v>1</v>
      </c>
      <c r="L828" s="13">
        <f t="shared" si="60"/>
        <v>1.2847222220443655E-2</v>
      </c>
      <c r="M828" s="206">
        <f>COUNTIFS($K$1:K828,K828,$C$1:C828,C828,$A$1:A828,A828)</f>
        <v>1</v>
      </c>
      <c r="N828" s="13">
        <f t="shared" si="61"/>
        <v>0.79300925925925936</v>
      </c>
      <c r="O828" s="13">
        <f t="shared" si="62"/>
        <v>0.80585648148148159</v>
      </c>
    </row>
    <row r="829" spans="1:15" x14ac:dyDescent="0.25">
      <c r="A829" s="223">
        <v>42417</v>
      </c>
      <c r="B829" s="222" t="s">
        <v>103</v>
      </c>
      <c r="C829" s="222">
        <v>95061</v>
      </c>
      <c r="D829" s="224">
        <v>0.625</v>
      </c>
      <c r="E829" s="224">
        <v>0.88888888888888884</v>
      </c>
      <c r="F829" s="225">
        <v>42417.802395833336</v>
      </c>
      <c r="G829" s="225">
        <v>42417.81627314815</v>
      </c>
      <c r="H829" s="222">
        <v>1199</v>
      </c>
      <c r="I829" s="222">
        <v>20</v>
      </c>
      <c r="J829" s="222">
        <v>50</v>
      </c>
      <c r="K829" s="222">
        <v>1</v>
      </c>
      <c r="L829" s="13">
        <f t="shared" si="60"/>
        <v>1.3877314813726116E-2</v>
      </c>
      <c r="M829" s="206">
        <f>COUNTIFS($K$1:K829,K829,$C$1:C829,C829,$A$1:A829,A829)</f>
        <v>1</v>
      </c>
      <c r="N829" s="13">
        <f t="shared" si="61"/>
        <v>0.80239583333333331</v>
      </c>
      <c r="O829" s="13">
        <f t="shared" si="62"/>
        <v>0.81627314814814811</v>
      </c>
    </row>
    <row r="830" spans="1:15" x14ac:dyDescent="0.25">
      <c r="A830" s="223">
        <v>42417</v>
      </c>
      <c r="B830" s="222" t="s">
        <v>29</v>
      </c>
      <c r="C830" s="222">
        <v>92031</v>
      </c>
      <c r="D830" s="224">
        <v>0.58333333333333337</v>
      </c>
      <c r="E830" s="224">
        <v>0.84722222222222221</v>
      </c>
      <c r="F830" s="225">
        <v>42417.807083333333</v>
      </c>
      <c r="G830" s="225">
        <v>42417.813969907409</v>
      </c>
      <c r="H830" s="222">
        <v>595</v>
      </c>
      <c r="I830" s="222">
        <v>10</v>
      </c>
      <c r="J830" s="222">
        <v>50</v>
      </c>
      <c r="K830" s="222">
        <v>3</v>
      </c>
      <c r="L830" s="13">
        <f t="shared" si="60"/>
        <v>6.8865740759065375E-3</v>
      </c>
      <c r="M830" s="206">
        <f>COUNTIFS($K$1:K830,K830,$C$1:C830,C830,$A$1:A830,A830)</f>
        <v>2</v>
      </c>
      <c r="N830" s="13">
        <f t="shared" si="61"/>
        <v>0.80708333333333337</v>
      </c>
      <c r="O830" s="13">
        <f t="shared" si="62"/>
        <v>0.81396990740740749</v>
      </c>
    </row>
    <row r="831" spans="1:15" x14ac:dyDescent="0.25">
      <c r="A831" s="223">
        <v>42417</v>
      </c>
      <c r="B831" s="222" t="s">
        <v>27</v>
      </c>
      <c r="C831" s="222">
        <v>93346</v>
      </c>
      <c r="D831" s="224">
        <v>0.625</v>
      </c>
      <c r="E831" s="224">
        <v>0.88888888888888884</v>
      </c>
      <c r="F831" s="225">
        <v>42417.813090277778</v>
      </c>
      <c r="G831" s="225">
        <v>42417.820335648146</v>
      </c>
      <c r="H831" s="222">
        <v>626</v>
      </c>
      <c r="I831" s="222">
        <v>11</v>
      </c>
      <c r="J831" s="222">
        <v>50</v>
      </c>
      <c r="K831" s="222">
        <v>3</v>
      </c>
      <c r="L831" s="13">
        <f t="shared" si="60"/>
        <v>7.2453703687642701E-3</v>
      </c>
      <c r="M831" s="206">
        <f>COUNTIFS($K$1:K831,K831,$C$1:C831,C831,$A$1:A831,A831)</f>
        <v>2</v>
      </c>
      <c r="N831" s="13">
        <f t="shared" si="61"/>
        <v>0.81309027777777787</v>
      </c>
      <c r="O831" s="13">
        <f t="shared" si="62"/>
        <v>0.82033564814814808</v>
      </c>
    </row>
    <row r="832" spans="1:15" x14ac:dyDescent="0.25">
      <c r="A832" s="223">
        <v>42417</v>
      </c>
      <c r="B832" s="222" t="s">
        <v>26</v>
      </c>
      <c r="C832" s="222">
        <v>92065</v>
      </c>
      <c r="D832" s="224">
        <v>0.625</v>
      </c>
      <c r="E832" s="224">
        <v>0.88888888888888884</v>
      </c>
      <c r="F832" s="225">
        <v>42417.820277777777</v>
      </c>
      <c r="G832" s="225">
        <v>42417.827488425923</v>
      </c>
      <c r="H832" s="222">
        <v>623</v>
      </c>
      <c r="I832" s="222">
        <v>10</v>
      </c>
      <c r="J832" s="222">
        <v>50</v>
      </c>
      <c r="K832" s="222">
        <v>3</v>
      </c>
      <c r="L832" s="13">
        <f t="shared" si="60"/>
        <v>7.2106481457012706E-3</v>
      </c>
      <c r="M832" s="206">
        <f>COUNTIFS($K$1:K832,K832,$C$1:C832,C832,$A$1:A832,A832)</f>
        <v>2</v>
      </c>
      <c r="N832" s="13">
        <f t="shared" si="61"/>
        <v>0.82027777777777777</v>
      </c>
      <c r="O832" s="13">
        <f t="shared" si="62"/>
        <v>0.82748842592592586</v>
      </c>
    </row>
    <row r="833" spans="1:15" x14ac:dyDescent="0.25">
      <c r="A833" s="223">
        <v>42417</v>
      </c>
      <c r="B833" s="222" t="s">
        <v>30</v>
      </c>
      <c r="C833" s="222">
        <v>92030</v>
      </c>
      <c r="D833" s="224">
        <v>0.625</v>
      </c>
      <c r="E833" s="224">
        <v>0.88888888888888884</v>
      </c>
      <c r="F833" s="225">
        <v>42417.825590277775</v>
      </c>
      <c r="G833" s="225">
        <v>42417.832743055558</v>
      </c>
      <c r="H833" s="222">
        <v>618</v>
      </c>
      <c r="I833" s="222">
        <v>11</v>
      </c>
      <c r="J833" s="222">
        <v>50</v>
      </c>
      <c r="K833" s="222">
        <v>3</v>
      </c>
      <c r="L833" s="13">
        <f t="shared" si="60"/>
        <v>7.1527777836308815E-3</v>
      </c>
      <c r="M833" s="206">
        <f>COUNTIFS($K$1:K833,K833,$C$1:C833,C833,$A$1:A833,A833)</f>
        <v>2</v>
      </c>
      <c r="N833" s="13">
        <f t="shared" si="61"/>
        <v>0.82559027777777771</v>
      </c>
      <c r="O833" s="13">
        <f t="shared" si="62"/>
        <v>0.8327430555555555</v>
      </c>
    </row>
    <row r="834" spans="1:15" x14ac:dyDescent="0.25">
      <c r="A834" s="223">
        <v>42417</v>
      </c>
      <c r="B834" s="222" t="s">
        <v>28</v>
      </c>
      <c r="C834" s="222">
        <v>93528</v>
      </c>
      <c r="D834" s="224">
        <v>0.61805555555555558</v>
      </c>
      <c r="E834" s="224">
        <v>0.88194444444444453</v>
      </c>
      <c r="F834" s="225">
        <v>42417.826342592591</v>
      </c>
      <c r="G834" s="225">
        <v>42417.834097222221</v>
      </c>
      <c r="H834" s="222">
        <v>670</v>
      </c>
      <c r="I834" s="222">
        <v>12</v>
      </c>
      <c r="J834" s="222">
        <v>50</v>
      </c>
      <c r="K834" s="222">
        <v>3</v>
      </c>
      <c r="L834" s="13">
        <f t="shared" si="60"/>
        <v>7.7546296306536533E-3</v>
      </c>
      <c r="M834" s="206">
        <f>COUNTIFS($K$1:K834,K834,$C$1:C834,C834,$A$1:A834,A834)</f>
        <v>2</v>
      </c>
      <c r="N834" s="13">
        <f t="shared" si="61"/>
        <v>0.82634259259259257</v>
      </c>
      <c r="O834" s="13">
        <f t="shared" si="62"/>
        <v>0.83409722222222227</v>
      </c>
    </row>
    <row r="835" spans="1:15" x14ac:dyDescent="0.25">
      <c r="A835" s="223">
        <v>42417</v>
      </c>
      <c r="B835" s="222" t="s">
        <v>106</v>
      </c>
      <c r="C835" s="222">
        <v>92217</v>
      </c>
      <c r="D835" s="224">
        <v>0.625</v>
      </c>
      <c r="E835" s="224">
        <v>0.88888888888888884</v>
      </c>
      <c r="F835" s="225">
        <v>42417.83321759259</v>
      </c>
      <c r="G835" s="225">
        <v>42417.840462962966</v>
      </c>
      <c r="H835" s="222">
        <v>626</v>
      </c>
      <c r="I835" s="222">
        <v>11</v>
      </c>
      <c r="J835" s="222">
        <v>50</v>
      </c>
      <c r="K835" s="222">
        <v>3</v>
      </c>
      <c r="L835" s="13">
        <f t="shared" si="60"/>
        <v>7.2453703760402277E-3</v>
      </c>
      <c r="M835" s="206">
        <f>COUNTIFS($K$1:K835,K835,$C$1:C835,C835,$A$1:A835,A835)</f>
        <v>2</v>
      </c>
      <c r="N835" s="13">
        <f t="shared" si="61"/>
        <v>0.83321759259259265</v>
      </c>
      <c r="O835" s="13">
        <f t="shared" si="62"/>
        <v>0.84046296296296286</v>
      </c>
    </row>
    <row r="836" spans="1:15" x14ac:dyDescent="0.25">
      <c r="A836" s="223">
        <v>42417</v>
      </c>
      <c r="B836" s="222" t="s">
        <v>103</v>
      </c>
      <c r="C836" s="222">
        <v>95061</v>
      </c>
      <c r="D836" s="224">
        <v>0.625</v>
      </c>
      <c r="E836" s="224">
        <v>0.88888888888888884</v>
      </c>
      <c r="F836" s="225">
        <v>42417.833784722221</v>
      </c>
      <c r="G836" s="225">
        <v>42417.840914351851</v>
      </c>
      <c r="H836" s="222">
        <v>616</v>
      </c>
      <c r="I836" s="222">
        <v>10</v>
      </c>
      <c r="J836" s="222">
        <v>50</v>
      </c>
      <c r="K836" s="222">
        <v>3</v>
      </c>
      <c r="L836" s="13">
        <f t="shared" si="60"/>
        <v>7.1296296300715767E-3</v>
      </c>
      <c r="M836" s="206">
        <f>COUNTIFS($K$1:K836,K836,$C$1:C836,C836,$A$1:A836,A836)</f>
        <v>2</v>
      </c>
      <c r="N836" s="13">
        <f t="shared" si="61"/>
        <v>0.83378472222222222</v>
      </c>
      <c r="O836" s="13">
        <f t="shared" si="62"/>
        <v>0.84091435185185182</v>
      </c>
    </row>
    <row r="837" spans="1:15" x14ac:dyDescent="0.25">
      <c r="A837" s="233">
        <v>42418</v>
      </c>
      <c r="B837" s="232" t="s">
        <v>23</v>
      </c>
      <c r="C837" s="232">
        <v>92044</v>
      </c>
      <c r="D837" s="234">
        <v>0.33333333333333331</v>
      </c>
      <c r="E837" s="234">
        <v>0.59722222222222221</v>
      </c>
      <c r="F837" s="235">
        <v>42418.38894675926</v>
      </c>
      <c r="G837" s="235">
        <v>42418.396111111113</v>
      </c>
      <c r="H837" s="232">
        <v>619</v>
      </c>
      <c r="I837" s="232">
        <v>10</v>
      </c>
      <c r="J837" s="232">
        <v>50</v>
      </c>
      <c r="K837" s="232">
        <v>3</v>
      </c>
      <c r="L837" s="13">
        <f t="shared" ref="L837:L887" si="63">G837-F837</f>
        <v>7.1643518531345762E-3</v>
      </c>
      <c r="M837" s="216">
        <f>COUNTIFS($K$1:K837,K837,$C$1:C837,C837,$A$1:A837,A837)</f>
        <v>1</v>
      </c>
      <c r="N837" s="13">
        <f t="shared" ref="N837:N887" si="64">TIME(HOUR(F837),MINUTE(F837),SECOND(F837))</f>
        <v>0.38894675925925926</v>
      </c>
      <c r="O837" s="13">
        <f t="shared" ref="O837:O887" si="65">TIME(HOUR(G837),MINUTE(G837),SECOND(G837))</f>
        <v>0.39611111111111108</v>
      </c>
    </row>
    <row r="838" spans="1:15" x14ac:dyDescent="0.25">
      <c r="A838" s="233">
        <v>42418</v>
      </c>
      <c r="B838" s="232" t="s">
        <v>20</v>
      </c>
      <c r="C838" s="232">
        <v>92055</v>
      </c>
      <c r="D838" s="234">
        <v>0.36805555555555558</v>
      </c>
      <c r="E838" s="234">
        <v>0.63194444444444442</v>
      </c>
      <c r="F838" s="235">
        <v>42418.395891203705</v>
      </c>
      <c r="G838" s="235">
        <v>42418.40315972222</v>
      </c>
      <c r="H838" s="232">
        <v>628</v>
      </c>
      <c r="I838" s="232">
        <v>10</v>
      </c>
      <c r="J838" s="232">
        <v>50</v>
      </c>
      <c r="K838" s="232">
        <v>3</v>
      </c>
      <c r="L838" s="13">
        <f t="shared" si="63"/>
        <v>7.2685185150476173E-3</v>
      </c>
      <c r="M838" s="216">
        <f>COUNTIFS($K$1:K838,K838,$C$1:C838,C838,$A$1:A838,A838)</f>
        <v>1</v>
      </c>
      <c r="N838" s="13">
        <f t="shared" si="64"/>
        <v>0.39589120370370368</v>
      </c>
      <c r="O838" s="13">
        <f t="shared" si="65"/>
        <v>0.40315972222222224</v>
      </c>
    </row>
    <row r="839" spans="1:15" x14ac:dyDescent="0.25">
      <c r="A839" s="233">
        <v>42418</v>
      </c>
      <c r="B839" s="232" t="s">
        <v>21</v>
      </c>
      <c r="C839" s="232">
        <v>92125</v>
      </c>
      <c r="D839" s="234">
        <v>0.36805555555555558</v>
      </c>
      <c r="E839" s="234">
        <v>0.63194444444444442</v>
      </c>
      <c r="F839" s="235">
        <v>42418.41306712963</v>
      </c>
      <c r="G839" s="235">
        <v>42418.420370370368</v>
      </c>
      <c r="H839" s="232">
        <v>631</v>
      </c>
      <c r="I839" s="232">
        <v>11</v>
      </c>
      <c r="J839" s="232">
        <v>50</v>
      </c>
      <c r="K839" s="232">
        <v>3</v>
      </c>
      <c r="L839" s="13">
        <f t="shared" si="63"/>
        <v>7.3032407381106168E-3</v>
      </c>
      <c r="M839" s="216">
        <f>COUNTIFS($K$1:K839,K839,$C$1:C839,C839,$A$1:A839,A839)</f>
        <v>1</v>
      </c>
      <c r="N839" s="13">
        <f t="shared" si="64"/>
        <v>0.4130671296296296</v>
      </c>
      <c r="O839" s="13">
        <f t="shared" si="65"/>
        <v>0.42037037037037034</v>
      </c>
    </row>
    <row r="840" spans="1:15" x14ac:dyDescent="0.25">
      <c r="A840" s="233">
        <v>42418</v>
      </c>
      <c r="B840" s="232" t="s">
        <v>115</v>
      </c>
      <c r="C840" s="232">
        <v>92136</v>
      </c>
      <c r="D840" s="234">
        <v>0.3611111111111111</v>
      </c>
      <c r="E840" s="234">
        <v>0.625</v>
      </c>
      <c r="F840" s="235">
        <v>42418.41851851852</v>
      </c>
      <c r="G840" s="235">
        <v>42418.425219907411</v>
      </c>
      <c r="H840" s="232">
        <v>579</v>
      </c>
      <c r="I840" s="232">
        <v>10</v>
      </c>
      <c r="J840" s="232">
        <v>50</v>
      </c>
      <c r="K840" s="232">
        <v>3</v>
      </c>
      <c r="L840" s="13">
        <f t="shared" si="63"/>
        <v>6.701388891087845E-3</v>
      </c>
      <c r="M840" s="216">
        <f>COUNTIFS($K$1:K840,K840,$C$1:C840,C840,$A$1:A840,A840)</f>
        <v>1</v>
      </c>
      <c r="N840" s="13">
        <f t="shared" si="64"/>
        <v>0.41851851851851851</v>
      </c>
      <c r="O840" s="13">
        <f t="shared" si="65"/>
        <v>0.42521990740740739</v>
      </c>
    </row>
    <row r="841" spans="1:15" x14ac:dyDescent="0.25">
      <c r="A841" s="233">
        <v>42418</v>
      </c>
      <c r="B841" s="232" t="s">
        <v>19</v>
      </c>
      <c r="C841" s="232">
        <v>95173</v>
      </c>
      <c r="D841" s="234">
        <v>0.4861111111111111</v>
      </c>
      <c r="E841" s="234">
        <v>0.75</v>
      </c>
      <c r="F841" s="235">
        <v>42418.423738425925</v>
      </c>
      <c r="G841" s="235">
        <v>42418.431006944447</v>
      </c>
      <c r="H841" s="232">
        <v>628</v>
      </c>
      <c r="I841" s="232">
        <v>10</v>
      </c>
      <c r="J841" s="232">
        <v>50</v>
      </c>
      <c r="K841" s="232">
        <v>3</v>
      </c>
      <c r="L841" s="13">
        <f t="shared" si="63"/>
        <v>7.2685185223235749E-3</v>
      </c>
      <c r="M841" s="216">
        <f>COUNTIFS($K$1:K841,K841,$C$1:C841,C841,$A$1:A841,A841)</f>
        <v>1</v>
      </c>
      <c r="N841" s="13">
        <f t="shared" si="64"/>
        <v>0.42373842592592598</v>
      </c>
      <c r="O841" s="13">
        <f t="shared" si="65"/>
        <v>0.43100694444444443</v>
      </c>
    </row>
    <row r="842" spans="1:15" x14ac:dyDescent="0.25">
      <c r="A842" s="233">
        <v>42418</v>
      </c>
      <c r="B842" s="232" t="s">
        <v>18</v>
      </c>
      <c r="C842" s="232">
        <v>92120</v>
      </c>
      <c r="D842" s="234">
        <v>0.36805555555555558</v>
      </c>
      <c r="E842" s="234">
        <v>0.63194444444444442</v>
      </c>
      <c r="F842" s="235">
        <v>42418.423796296294</v>
      </c>
      <c r="G842" s="235">
        <v>42418.430960648147</v>
      </c>
      <c r="H842" s="232">
        <v>619</v>
      </c>
      <c r="I842" s="232">
        <v>10</v>
      </c>
      <c r="J842" s="232">
        <v>50</v>
      </c>
      <c r="K842" s="232">
        <v>3</v>
      </c>
      <c r="L842" s="13">
        <f t="shared" si="63"/>
        <v>7.1643518531345762E-3</v>
      </c>
      <c r="M842" s="216">
        <f>COUNTIFS($K$1:K842,K842,$C$1:C842,C842,$A$1:A842,A842)</f>
        <v>1</v>
      </c>
      <c r="N842" s="13">
        <f t="shared" si="64"/>
        <v>0.42379629629629628</v>
      </c>
      <c r="O842" s="13">
        <f t="shared" si="65"/>
        <v>0.43096064814814811</v>
      </c>
    </row>
    <row r="843" spans="1:15" x14ac:dyDescent="0.25">
      <c r="A843" s="233">
        <v>42418</v>
      </c>
      <c r="B843" s="232" t="s">
        <v>98</v>
      </c>
      <c r="C843" s="232">
        <v>92137</v>
      </c>
      <c r="D843" s="234">
        <v>0.3611111111111111</v>
      </c>
      <c r="E843" s="234">
        <v>0.625</v>
      </c>
      <c r="F843" s="235">
        <v>42418.430625000001</v>
      </c>
      <c r="G843" s="235">
        <v>42418.437731481485</v>
      </c>
      <c r="H843" s="232">
        <v>614</v>
      </c>
      <c r="I843" s="232">
        <v>10</v>
      </c>
      <c r="J843" s="232">
        <v>50</v>
      </c>
      <c r="K843" s="232">
        <v>3</v>
      </c>
      <c r="L843" s="13">
        <f t="shared" si="63"/>
        <v>7.1064814837882295E-3</v>
      </c>
      <c r="M843" s="216">
        <f>COUNTIFS($K$1:K843,K843,$C$1:C843,C843,$A$1:A843,A843)</f>
        <v>1</v>
      </c>
      <c r="N843" s="13">
        <f t="shared" si="64"/>
        <v>0.43062500000000004</v>
      </c>
      <c r="O843" s="13">
        <f t="shared" si="65"/>
        <v>0.4377314814814815</v>
      </c>
    </row>
    <row r="844" spans="1:15" x14ac:dyDescent="0.25">
      <c r="A844" s="233">
        <v>42418</v>
      </c>
      <c r="B844" s="232" t="s">
        <v>117</v>
      </c>
      <c r="C844" s="232">
        <v>92214</v>
      </c>
      <c r="D844" s="234">
        <v>0.3611111111111111</v>
      </c>
      <c r="E844" s="234">
        <v>0.625</v>
      </c>
      <c r="F844" s="235">
        <v>42418.431134259263</v>
      </c>
      <c r="G844" s="235">
        <v>42418.438530092593</v>
      </c>
      <c r="H844" s="232">
        <v>639</v>
      </c>
      <c r="I844" s="232">
        <v>11</v>
      </c>
      <c r="J844" s="232">
        <v>50</v>
      </c>
      <c r="K844" s="232">
        <v>3</v>
      </c>
      <c r="L844" s="13">
        <f t="shared" si="63"/>
        <v>7.3958333305199631E-3</v>
      </c>
      <c r="M844" s="216">
        <f>COUNTIFS($K$1:K844,K844,$C$1:C844,C844,$A$1:A844,A844)</f>
        <v>1</v>
      </c>
      <c r="N844" s="13">
        <f t="shared" si="64"/>
        <v>0.43113425925925924</v>
      </c>
      <c r="O844" s="13">
        <f t="shared" si="65"/>
        <v>0.43853009259259257</v>
      </c>
    </row>
    <row r="845" spans="1:15" x14ac:dyDescent="0.25">
      <c r="A845" s="233">
        <v>42418</v>
      </c>
      <c r="B845" s="232" t="s">
        <v>115</v>
      </c>
      <c r="C845" s="232">
        <v>92136</v>
      </c>
      <c r="D845" s="234">
        <v>0.3611111111111111</v>
      </c>
      <c r="E845" s="234">
        <v>0.625</v>
      </c>
      <c r="F845" s="235">
        <v>42418.458541666667</v>
      </c>
      <c r="G845" s="235">
        <v>42418.472418981481</v>
      </c>
      <c r="H845" s="232">
        <v>1199</v>
      </c>
      <c r="I845" s="232">
        <v>20</v>
      </c>
      <c r="J845" s="232">
        <v>50</v>
      </c>
      <c r="K845" s="232">
        <v>1</v>
      </c>
      <c r="L845" s="13">
        <f t="shared" si="63"/>
        <v>1.3877314813726116E-2</v>
      </c>
      <c r="M845" s="216">
        <f>COUNTIFS($K$1:K845,K845,$C$1:C845,C845,$A$1:A845,A845)</f>
        <v>1</v>
      </c>
      <c r="N845" s="13">
        <f t="shared" si="64"/>
        <v>0.45854166666666668</v>
      </c>
      <c r="O845" s="13">
        <f t="shared" si="65"/>
        <v>0.47241898148148148</v>
      </c>
    </row>
    <row r="846" spans="1:15" x14ac:dyDescent="0.25">
      <c r="A846" s="233">
        <v>42418</v>
      </c>
      <c r="B846" s="232" t="s">
        <v>18</v>
      </c>
      <c r="C846" s="232">
        <v>92120</v>
      </c>
      <c r="D846" s="234">
        <v>0.36805555555555558</v>
      </c>
      <c r="E846" s="234">
        <v>0.63194444444444442</v>
      </c>
      <c r="F846" s="235">
        <v>42418.463379629633</v>
      </c>
      <c r="G846" s="235">
        <v>42418.477511574078</v>
      </c>
      <c r="H846" s="232">
        <v>1221</v>
      </c>
      <c r="I846" s="232">
        <v>20</v>
      </c>
      <c r="J846" s="232">
        <v>50</v>
      </c>
      <c r="K846" s="232">
        <v>1</v>
      </c>
      <c r="L846" s="13">
        <f t="shared" si="63"/>
        <v>1.4131944444670808E-2</v>
      </c>
      <c r="M846" s="216">
        <f>COUNTIFS($K$1:K846,K846,$C$1:C846,C846,$A$1:A846,A846)</f>
        <v>1</v>
      </c>
      <c r="N846" s="13">
        <f t="shared" si="64"/>
        <v>0.46337962962962959</v>
      </c>
      <c r="O846" s="13">
        <f t="shared" si="65"/>
        <v>0.47751157407407407</v>
      </c>
    </row>
    <row r="847" spans="1:15" x14ac:dyDescent="0.25">
      <c r="A847" s="233">
        <v>42418</v>
      </c>
      <c r="B847" s="232" t="s">
        <v>117</v>
      </c>
      <c r="C847" s="232">
        <v>92214</v>
      </c>
      <c r="D847" s="234">
        <v>0.3611111111111111</v>
      </c>
      <c r="E847" s="234">
        <v>0.625</v>
      </c>
      <c r="F847" s="235">
        <v>42418.46497685185</v>
      </c>
      <c r="G847" s="235">
        <v>42418.473078703704</v>
      </c>
      <c r="H847" s="232">
        <v>700</v>
      </c>
      <c r="I847" s="232">
        <v>12</v>
      </c>
      <c r="J847" s="232">
        <v>50</v>
      </c>
      <c r="K847" s="232">
        <v>7</v>
      </c>
      <c r="L847" s="13">
        <f t="shared" si="63"/>
        <v>8.1018518540076911E-3</v>
      </c>
      <c r="M847" s="216">
        <f>COUNTIFS($K$1:K847,K847,$C$1:C847,C847,$A$1:A847,A847)</f>
        <v>1</v>
      </c>
      <c r="N847" s="13">
        <f t="shared" si="64"/>
        <v>0.46497685185185184</v>
      </c>
      <c r="O847" s="13">
        <f t="shared" si="65"/>
        <v>0.4730787037037037</v>
      </c>
    </row>
    <row r="848" spans="1:15" x14ac:dyDescent="0.25">
      <c r="A848" s="233">
        <v>42418</v>
      </c>
      <c r="B848" s="232" t="s">
        <v>23</v>
      </c>
      <c r="C848" s="232">
        <v>92044</v>
      </c>
      <c r="D848" s="234">
        <v>0.33333333333333331</v>
      </c>
      <c r="E848" s="234">
        <v>0.59722222222222221</v>
      </c>
      <c r="F848" s="235">
        <v>42418.472280092596</v>
      </c>
      <c r="G848" s="235">
        <v>42418.486238425925</v>
      </c>
      <c r="H848" s="232">
        <v>1206</v>
      </c>
      <c r="I848" s="232">
        <v>20</v>
      </c>
      <c r="J848" s="232">
        <v>50</v>
      </c>
      <c r="K848" s="232">
        <v>1</v>
      </c>
      <c r="L848" s="13">
        <f t="shared" si="63"/>
        <v>1.395833332935581E-2</v>
      </c>
      <c r="M848" s="216">
        <f>COUNTIFS($K$1:K848,K848,$C$1:C848,C848,$A$1:A848,A848)</f>
        <v>1</v>
      </c>
      <c r="N848" s="13">
        <f t="shared" si="64"/>
        <v>0.47228009259259257</v>
      </c>
      <c r="O848" s="13">
        <f t="shared" si="65"/>
        <v>0.48623842592592598</v>
      </c>
    </row>
    <row r="849" spans="1:15" x14ac:dyDescent="0.25">
      <c r="A849" s="233">
        <v>42418</v>
      </c>
      <c r="B849" s="232" t="s">
        <v>21</v>
      </c>
      <c r="C849" s="232">
        <v>92125</v>
      </c>
      <c r="D849" s="234">
        <v>0.36805555555555558</v>
      </c>
      <c r="E849" s="234">
        <v>0.63194444444444442</v>
      </c>
      <c r="F849" s="235">
        <v>42418.472442129627</v>
      </c>
      <c r="G849" s="235">
        <v>42418.48636574074</v>
      </c>
      <c r="H849" s="232">
        <v>1203</v>
      </c>
      <c r="I849" s="232">
        <v>20</v>
      </c>
      <c r="J849" s="232">
        <v>50</v>
      </c>
      <c r="K849" s="232">
        <v>1</v>
      </c>
      <c r="L849" s="13">
        <f t="shared" si="63"/>
        <v>1.3923611113568768E-2</v>
      </c>
      <c r="M849" s="216">
        <f>COUNTIFS($K$1:K849,K849,$C$1:C849,C849,$A$1:A849,A849)</f>
        <v>1</v>
      </c>
      <c r="N849" s="13">
        <f t="shared" si="64"/>
        <v>0.47244212962962967</v>
      </c>
      <c r="O849" s="13">
        <f t="shared" si="65"/>
        <v>0.48636574074074074</v>
      </c>
    </row>
    <row r="850" spans="1:15" x14ac:dyDescent="0.25">
      <c r="A850" s="233">
        <v>42418</v>
      </c>
      <c r="B850" s="232" t="s">
        <v>20</v>
      </c>
      <c r="C850" s="232">
        <v>92055</v>
      </c>
      <c r="D850" s="234">
        <v>0.36805555555555558</v>
      </c>
      <c r="E850" s="234">
        <v>0.63194444444444442</v>
      </c>
      <c r="F850" s="235">
        <v>42418.479456018518</v>
      </c>
      <c r="G850" s="235">
        <v>42418.488888888889</v>
      </c>
      <c r="H850" s="232">
        <v>815</v>
      </c>
      <c r="I850" s="232">
        <v>14</v>
      </c>
      <c r="J850" s="232">
        <v>50</v>
      </c>
      <c r="K850" s="232">
        <v>7</v>
      </c>
      <c r="L850" s="13">
        <f t="shared" si="63"/>
        <v>9.4328703708015382E-3</v>
      </c>
      <c r="M850" s="216">
        <f>COUNTIFS($K$1:K850,K850,$C$1:C850,C850,$A$1:A850,A850)</f>
        <v>1</v>
      </c>
      <c r="N850" s="13">
        <f t="shared" si="64"/>
        <v>0.47945601851851855</v>
      </c>
      <c r="O850" s="13">
        <f t="shared" si="65"/>
        <v>0.48888888888888887</v>
      </c>
    </row>
    <row r="851" spans="1:15" x14ac:dyDescent="0.25">
      <c r="A851" s="233">
        <v>42418</v>
      </c>
      <c r="B851" s="232" t="s">
        <v>20</v>
      </c>
      <c r="C851" s="232">
        <v>92055</v>
      </c>
      <c r="D851" s="234">
        <v>0.36805555555555558</v>
      </c>
      <c r="E851" s="234">
        <v>0.63194444444444442</v>
      </c>
      <c r="F851" s="235">
        <v>42418.488888888889</v>
      </c>
      <c r="G851" s="235">
        <v>42418.503078703703</v>
      </c>
      <c r="H851" s="232">
        <v>1226</v>
      </c>
      <c r="I851" s="232">
        <v>20</v>
      </c>
      <c r="J851" s="232">
        <v>50</v>
      </c>
      <c r="K851" s="232">
        <v>1</v>
      </c>
      <c r="L851" s="13">
        <f t="shared" si="63"/>
        <v>1.4189814814017154E-2</v>
      </c>
      <c r="M851" s="216">
        <f>COUNTIFS($K$1:K851,K851,$C$1:C851,C851,$A$1:A851,A851)</f>
        <v>1</v>
      </c>
      <c r="N851" s="13">
        <f t="shared" si="64"/>
        <v>0.48888888888888887</v>
      </c>
      <c r="O851" s="13">
        <f t="shared" si="65"/>
        <v>0.50307870370370367</v>
      </c>
    </row>
    <row r="852" spans="1:15" x14ac:dyDescent="0.25">
      <c r="A852" s="233">
        <v>42418</v>
      </c>
      <c r="B852" s="232" t="s">
        <v>24</v>
      </c>
      <c r="C852" s="232">
        <v>92092</v>
      </c>
      <c r="D852" s="234">
        <v>0.36805555555555558</v>
      </c>
      <c r="E852" s="234">
        <v>0.63194444444444442</v>
      </c>
      <c r="F852" s="235">
        <v>42418.493923611109</v>
      </c>
      <c r="G852" s="235">
        <v>42418.5078125</v>
      </c>
      <c r="H852" s="232">
        <v>1200</v>
      </c>
      <c r="I852" s="232">
        <v>20</v>
      </c>
      <c r="J852" s="232">
        <v>50</v>
      </c>
      <c r="K852" s="232">
        <v>1</v>
      </c>
      <c r="L852" s="13">
        <f t="shared" si="63"/>
        <v>1.3888888890505768E-2</v>
      </c>
      <c r="M852" s="216">
        <f>COUNTIFS($K$1:K852,K852,$C$1:C852,C852,$A$1:A852,A852)</f>
        <v>1</v>
      </c>
      <c r="N852" s="13">
        <f t="shared" si="64"/>
        <v>0.4939236111111111</v>
      </c>
      <c r="O852" s="13">
        <f t="shared" si="65"/>
        <v>0.5078125</v>
      </c>
    </row>
    <row r="853" spans="1:15" x14ac:dyDescent="0.25">
      <c r="A853" s="233">
        <v>42418</v>
      </c>
      <c r="B853" s="232" t="s">
        <v>19</v>
      </c>
      <c r="C853" s="232">
        <v>95173</v>
      </c>
      <c r="D853" s="234">
        <v>0.4861111111111111</v>
      </c>
      <c r="E853" s="234">
        <v>0.75</v>
      </c>
      <c r="F853" s="235">
        <v>42418.498518518521</v>
      </c>
      <c r="G853" s="235">
        <v>42418.502696759257</v>
      </c>
      <c r="H853" s="232">
        <v>361</v>
      </c>
      <c r="I853" s="232">
        <v>6</v>
      </c>
      <c r="J853" s="232">
        <v>50</v>
      </c>
      <c r="K853" s="232">
        <v>7</v>
      </c>
      <c r="L853" s="13">
        <f t="shared" si="63"/>
        <v>4.1782407352002338E-3</v>
      </c>
      <c r="M853" s="216">
        <f>COUNTIFS($K$1:K853,K853,$C$1:C853,C853,$A$1:A853,A853)</f>
        <v>1</v>
      </c>
      <c r="N853" s="13">
        <f t="shared" si="64"/>
        <v>0.49851851851851853</v>
      </c>
      <c r="O853" s="13">
        <f t="shared" si="65"/>
        <v>0.50269675925925927</v>
      </c>
    </row>
    <row r="854" spans="1:15" x14ac:dyDescent="0.25">
      <c r="A854" s="233">
        <v>42418</v>
      </c>
      <c r="B854" s="232" t="s">
        <v>117</v>
      </c>
      <c r="C854" s="232">
        <v>92214</v>
      </c>
      <c r="D854" s="234">
        <v>0.3611111111111111</v>
      </c>
      <c r="E854" s="234">
        <v>0.625</v>
      </c>
      <c r="F854" s="235">
        <v>42418.500324074077</v>
      </c>
      <c r="G854" s="235">
        <v>42418.514236111114</v>
      </c>
      <c r="H854" s="232">
        <v>1202</v>
      </c>
      <c r="I854" s="232">
        <v>20</v>
      </c>
      <c r="J854" s="232">
        <v>50</v>
      </c>
      <c r="K854" s="232">
        <v>1</v>
      </c>
      <c r="L854" s="13">
        <f t="shared" si="63"/>
        <v>1.3912037036789116E-2</v>
      </c>
      <c r="M854" s="216">
        <f>COUNTIFS($K$1:K854,K854,$C$1:C854,C854,$A$1:A854,A854)</f>
        <v>1</v>
      </c>
      <c r="N854" s="13">
        <f t="shared" si="64"/>
        <v>0.50032407407407409</v>
      </c>
      <c r="O854" s="13">
        <f t="shared" si="65"/>
        <v>0.51423611111111112</v>
      </c>
    </row>
    <row r="855" spans="1:15" x14ac:dyDescent="0.25">
      <c r="A855" s="233">
        <v>42418</v>
      </c>
      <c r="B855" s="232" t="s">
        <v>98</v>
      </c>
      <c r="C855" s="232">
        <v>92137</v>
      </c>
      <c r="D855" s="234">
        <v>0.3611111111111111</v>
      </c>
      <c r="E855" s="234">
        <v>0.625</v>
      </c>
      <c r="F855" s="235">
        <v>42418.502766203703</v>
      </c>
      <c r="G855" s="235">
        <v>42418.50990740741</v>
      </c>
      <c r="H855" s="232">
        <v>617</v>
      </c>
      <c r="I855" s="232">
        <v>11</v>
      </c>
      <c r="J855" s="232">
        <v>50</v>
      </c>
      <c r="K855" s="232">
        <v>7</v>
      </c>
      <c r="L855" s="13">
        <f t="shared" si="63"/>
        <v>7.1412037068512291E-3</v>
      </c>
      <c r="M855" s="216">
        <f>COUNTIFS($K$1:K855,K855,$C$1:C855,C855,$A$1:A855,A855)</f>
        <v>1</v>
      </c>
      <c r="N855" s="13">
        <f t="shared" si="64"/>
        <v>0.50276620370370373</v>
      </c>
      <c r="O855" s="13">
        <f t="shared" si="65"/>
        <v>0.50990740740740736</v>
      </c>
    </row>
    <row r="856" spans="1:15" x14ac:dyDescent="0.25">
      <c r="A856" s="233">
        <v>42418</v>
      </c>
      <c r="B856" s="232" t="s">
        <v>98</v>
      </c>
      <c r="C856" s="232">
        <v>92137</v>
      </c>
      <c r="D856" s="234">
        <v>0.3611111111111111</v>
      </c>
      <c r="E856" s="234">
        <v>0.625</v>
      </c>
      <c r="F856" s="235">
        <v>42418.513969907406</v>
      </c>
      <c r="G856" s="235">
        <v>42418.528414351851</v>
      </c>
      <c r="H856" s="232">
        <v>1248</v>
      </c>
      <c r="I856" s="232">
        <v>20</v>
      </c>
      <c r="J856" s="232">
        <v>50</v>
      </c>
      <c r="K856" s="232">
        <v>1</v>
      </c>
      <c r="L856" s="13">
        <f t="shared" si="63"/>
        <v>1.4444444444961846E-2</v>
      </c>
      <c r="M856" s="216">
        <f>COUNTIFS($K$1:K856,K856,$C$1:C856,C856,$A$1:A856,A856)</f>
        <v>1</v>
      </c>
      <c r="N856" s="13">
        <f t="shared" si="64"/>
        <v>0.51396990740740744</v>
      </c>
      <c r="O856" s="13">
        <f t="shared" si="65"/>
        <v>0.52841435185185182</v>
      </c>
    </row>
    <row r="857" spans="1:15" x14ac:dyDescent="0.25">
      <c r="A857" s="233">
        <v>42418</v>
      </c>
      <c r="B857" s="232" t="s">
        <v>21</v>
      </c>
      <c r="C857" s="232">
        <v>92125</v>
      </c>
      <c r="D857" s="234">
        <v>0.36805555555555558</v>
      </c>
      <c r="E857" s="234">
        <v>0.63194444444444442</v>
      </c>
      <c r="F857" s="235">
        <v>42418.516099537039</v>
      </c>
      <c r="G857" s="235">
        <v>42418.524594907409</v>
      </c>
      <c r="H857" s="232">
        <v>734</v>
      </c>
      <c r="I857" s="232">
        <v>12</v>
      </c>
      <c r="J857" s="232">
        <v>50</v>
      </c>
      <c r="K857" s="232">
        <v>7</v>
      </c>
      <c r="L857" s="13">
        <f t="shared" si="63"/>
        <v>8.4953703699284233E-3</v>
      </c>
      <c r="M857" s="216">
        <f>COUNTIFS($K$1:K857,K857,$C$1:C857,C857,$A$1:A857,A857)</f>
        <v>1</v>
      </c>
      <c r="N857" s="13">
        <f t="shared" si="64"/>
        <v>0.51609953703703704</v>
      </c>
      <c r="O857" s="13">
        <f t="shared" si="65"/>
        <v>0.52459490740740744</v>
      </c>
    </row>
    <row r="858" spans="1:15" x14ac:dyDescent="0.25">
      <c r="A858" s="233">
        <v>42418</v>
      </c>
      <c r="B858" s="232" t="s">
        <v>23</v>
      </c>
      <c r="C858" s="232">
        <v>92044</v>
      </c>
      <c r="D858" s="234">
        <v>0.33333333333333331</v>
      </c>
      <c r="E858" s="234">
        <v>0.59722222222222221</v>
      </c>
      <c r="F858" s="235">
        <v>42418.521851851852</v>
      </c>
      <c r="G858" s="235">
        <v>42418.528587962966</v>
      </c>
      <c r="H858" s="232">
        <v>582</v>
      </c>
      <c r="I858" s="232">
        <v>10</v>
      </c>
      <c r="J858" s="232">
        <v>50</v>
      </c>
      <c r="K858" s="232">
        <v>3</v>
      </c>
      <c r="L858" s="13">
        <f t="shared" si="63"/>
        <v>6.7361111141508445E-3</v>
      </c>
      <c r="M858" s="216">
        <f>COUNTIFS($K$1:K858,K858,$C$1:C858,C858,$A$1:A858,A858)</f>
        <v>2</v>
      </c>
      <c r="N858" s="13">
        <f t="shared" si="64"/>
        <v>0.5218518518518519</v>
      </c>
      <c r="O858" s="13">
        <f t="shared" si="65"/>
        <v>0.52858796296296295</v>
      </c>
    </row>
    <row r="859" spans="1:15" x14ac:dyDescent="0.25">
      <c r="A859" s="233">
        <v>42418</v>
      </c>
      <c r="B859" s="232" t="s">
        <v>20</v>
      </c>
      <c r="C859" s="232">
        <v>92055</v>
      </c>
      <c r="D859" s="234">
        <v>0.36805555555555558</v>
      </c>
      <c r="E859" s="234">
        <v>0.63194444444444442</v>
      </c>
      <c r="F859" s="235">
        <v>42418.529780092591</v>
      </c>
      <c r="G859" s="235">
        <v>42418.538969907408</v>
      </c>
      <c r="H859" s="232">
        <v>794</v>
      </c>
      <c r="I859" s="232">
        <v>14</v>
      </c>
      <c r="J859" s="232">
        <v>50</v>
      </c>
      <c r="K859" s="232">
        <v>3</v>
      </c>
      <c r="L859" s="13">
        <f t="shared" si="63"/>
        <v>9.189814816636499E-3</v>
      </c>
      <c r="M859" s="216">
        <f>COUNTIFS($K$1:K859,K859,$C$1:C859,C859,$A$1:A859,A859)</f>
        <v>2</v>
      </c>
      <c r="N859" s="13">
        <f t="shared" si="64"/>
        <v>0.52978009259259262</v>
      </c>
      <c r="O859" s="13">
        <f t="shared" si="65"/>
        <v>0.53896990740740736</v>
      </c>
    </row>
    <row r="860" spans="1:15" x14ac:dyDescent="0.25">
      <c r="A860" s="233">
        <v>42418</v>
      </c>
      <c r="B860" s="232" t="s">
        <v>19</v>
      </c>
      <c r="C860" s="232">
        <v>95173</v>
      </c>
      <c r="D860" s="234">
        <v>0.4861111111111111</v>
      </c>
      <c r="E860" s="234">
        <v>0.75</v>
      </c>
      <c r="F860" s="235">
        <v>42418.536805555559</v>
      </c>
      <c r="G860" s="235">
        <v>42418.550578703704</v>
      </c>
      <c r="H860" s="232">
        <v>1190</v>
      </c>
      <c r="I860" s="232">
        <v>19</v>
      </c>
      <c r="J860" s="232">
        <v>50</v>
      </c>
      <c r="K860" s="232">
        <v>1</v>
      </c>
      <c r="L860" s="13">
        <f t="shared" si="63"/>
        <v>1.3773148144537117E-2</v>
      </c>
      <c r="M860" s="216">
        <f>COUNTIFS($K$1:K860,K860,$C$1:C860,C860,$A$1:A860,A860)</f>
        <v>1</v>
      </c>
      <c r="N860" s="13">
        <f t="shared" si="64"/>
        <v>0.53680555555555554</v>
      </c>
      <c r="O860" s="13">
        <f t="shared" si="65"/>
        <v>0.55057870370370365</v>
      </c>
    </row>
    <row r="861" spans="1:15" x14ac:dyDescent="0.25">
      <c r="A861" s="233">
        <v>42418</v>
      </c>
      <c r="B861" s="232" t="s">
        <v>115</v>
      </c>
      <c r="C861" s="232">
        <v>92136</v>
      </c>
      <c r="D861" s="234">
        <v>0.3611111111111111</v>
      </c>
      <c r="E861" s="234">
        <v>0.625</v>
      </c>
      <c r="F861" s="235">
        <v>42418.543032407404</v>
      </c>
      <c r="G861" s="235">
        <v>42418.550474537034</v>
      </c>
      <c r="H861" s="232">
        <v>643</v>
      </c>
      <c r="I861" s="232">
        <v>11</v>
      </c>
      <c r="J861" s="232">
        <v>50</v>
      </c>
      <c r="K861" s="232">
        <v>3</v>
      </c>
      <c r="L861" s="13">
        <f t="shared" si="63"/>
        <v>7.442129630362615E-3</v>
      </c>
      <c r="M861" s="216">
        <f>COUNTIFS($K$1:K861,K861,$C$1:C861,C861,$A$1:A861,A861)</f>
        <v>2</v>
      </c>
      <c r="N861" s="13">
        <f t="shared" si="64"/>
        <v>0.54303240740740744</v>
      </c>
      <c r="O861" s="13">
        <f t="shared" si="65"/>
        <v>0.55047453703703708</v>
      </c>
    </row>
    <row r="862" spans="1:15" x14ac:dyDescent="0.25">
      <c r="A862" s="233">
        <v>42418</v>
      </c>
      <c r="B862" s="232" t="s">
        <v>24</v>
      </c>
      <c r="C862" s="232">
        <v>92092</v>
      </c>
      <c r="D862" s="234">
        <v>0.36805555555555558</v>
      </c>
      <c r="E862" s="234">
        <v>0.63194444444444442</v>
      </c>
      <c r="F862" s="235">
        <v>42418.549305555556</v>
      </c>
      <c r="G862" s="235">
        <v>42418.556805555556</v>
      </c>
      <c r="H862" s="232">
        <v>648</v>
      </c>
      <c r="I862" s="232">
        <v>10</v>
      </c>
      <c r="J862" s="232">
        <v>50</v>
      </c>
      <c r="K862" s="232">
        <v>3</v>
      </c>
      <c r="L862" s="13">
        <f t="shared" si="63"/>
        <v>7.4999999997089617E-3</v>
      </c>
      <c r="M862" s="216">
        <f>COUNTIFS($K$1:K862,K862,$C$1:C862,C862,$A$1:A862,A862)</f>
        <v>1</v>
      </c>
      <c r="N862" s="13">
        <f t="shared" si="64"/>
        <v>0.5493055555555556</v>
      </c>
      <c r="O862" s="13">
        <f t="shared" si="65"/>
        <v>0.55680555555555555</v>
      </c>
    </row>
    <row r="863" spans="1:15" x14ac:dyDescent="0.25">
      <c r="A863" s="233">
        <v>42418</v>
      </c>
      <c r="B863" s="232" t="s">
        <v>21</v>
      </c>
      <c r="C863" s="232">
        <v>92125</v>
      </c>
      <c r="D863" s="234">
        <v>0.36805555555555558</v>
      </c>
      <c r="E863" s="234">
        <v>0.63194444444444442</v>
      </c>
      <c r="F863" s="235">
        <v>42418.551134259258</v>
      </c>
      <c r="G863" s="235">
        <v>42418.558182870373</v>
      </c>
      <c r="H863" s="232">
        <v>609</v>
      </c>
      <c r="I863" s="232">
        <v>10</v>
      </c>
      <c r="J863" s="232">
        <v>50</v>
      </c>
      <c r="K863" s="232">
        <v>3</v>
      </c>
      <c r="L863" s="13">
        <f t="shared" si="63"/>
        <v>7.0486111144418828E-3</v>
      </c>
      <c r="M863" s="216">
        <f>COUNTIFS($K$1:K863,K863,$C$1:C863,C863,$A$1:A863,A863)</f>
        <v>2</v>
      </c>
      <c r="N863" s="13">
        <f t="shared" si="64"/>
        <v>0.5511342592592593</v>
      </c>
      <c r="O863" s="13">
        <f t="shared" si="65"/>
        <v>0.5581828703703704</v>
      </c>
    </row>
    <row r="864" spans="1:15" x14ac:dyDescent="0.25">
      <c r="A864" s="233">
        <v>42418</v>
      </c>
      <c r="B864" s="232" t="s">
        <v>18</v>
      </c>
      <c r="C864" s="232">
        <v>92120</v>
      </c>
      <c r="D864" s="234">
        <v>0.36805555555555558</v>
      </c>
      <c r="E864" s="234">
        <v>0.63194444444444442</v>
      </c>
      <c r="F864" s="235">
        <v>42418.556597222225</v>
      </c>
      <c r="G864" s="235">
        <v>42418.564687500002</v>
      </c>
      <c r="H864" s="232">
        <v>699</v>
      </c>
      <c r="I864" s="232">
        <v>12</v>
      </c>
      <c r="J864" s="232">
        <v>50</v>
      </c>
      <c r="K864" s="232">
        <v>3</v>
      </c>
      <c r="L864" s="13">
        <f t="shared" si="63"/>
        <v>8.0902777772280388E-3</v>
      </c>
      <c r="M864" s="216">
        <f>COUNTIFS($K$1:K864,K864,$C$1:C864,C864,$A$1:A864,A864)</f>
        <v>2</v>
      </c>
      <c r="N864" s="13">
        <f t="shared" si="64"/>
        <v>0.55659722222222219</v>
      </c>
      <c r="O864" s="13">
        <f t="shared" si="65"/>
        <v>0.56468750000000001</v>
      </c>
    </row>
    <row r="865" spans="1:15" x14ac:dyDescent="0.25">
      <c r="A865" s="233">
        <v>42418</v>
      </c>
      <c r="B865" s="232" t="s">
        <v>117</v>
      </c>
      <c r="C865" s="232">
        <v>92214</v>
      </c>
      <c r="D865" s="234">
        <v>0.3611111111111111</v>
      </c>
      <c r="E865" s="234">
        <v>0.625</v>
      </c>
      <c r="F865" s="235">
        <v>42418.562037037038</v>
      </c>
      <c r="G865" s="235">
        <v>42418.569861111115</v>
      </c>
      <c r="H865" s="232">
        <v>676</v>
      </c>
      <c r="I865" s="232">
        <v>11</v>
      </c>
      <c r="J865" s="232">
        <v>50</v>
      </c>
      <c r="K865" s="232">
        <v>3</v>
      </c>
      <c r="L865" s="13">
        <f t="shared" si="63"/>
        <v>7.8240740767796524E-3</v>
      </c>
      <c r="M865" s="216">
        <f>COUNTIFS($K$1:K865,K865,$C$1:C865,C865,$A$1:A865,A865)</f>
        <v>2</v>
      </c>
      <c r="N865" s="13">
        <f t="shared" si="64"/>
        <v>0.562037037037037</v>
      </c>
      <c r="O865" s="13">
        <f t="shared" si="65"/>
        <v>0.56986111111111104</v>
      </c>
    </row>
    <row r="866" spans="1:15" x14ac:dyDescent="0.25">
      <c r="A866" s="233">
        <v>42418</v>
      </c>
      <c r="B866" s="232" t="s">
        <v>98</v>
      </c>
      <c r="C866" s="232">
        <v>92137</v>
      </c>
      <c r="D866" s="234">
        <v>0.3611111111111111</v>
      </c>
      <c r="E866" s="234">
        <v>0.625</v>
      </c>
      <c r="F866" s="235">
        <v>42418.57135416667</v>
      </c>
      <c r="G866" s="235">
        <v>42418.578622685185</v>
      </c>
      <c r="H866" s="232">
        <v>628</v>
      </c>
      <c r="I866" s="232">
        <v>11</v>
      </c>
      <c r="J866" s="232">
        <v>50</v>
      </c>
      <c r="K866" s="232">
        <v>3</v>
      </c>
      <c r="L866" s="13">
        <f t="shared" si="63"/>
        <v>7.2685185150476173E-3</v>
      </c>
      <c r="M866" s="216">
        <f>COUNTIFS($K$1:K866,K866,$C$1:C866,C866,$A$1:A866,A866)</f>
        <v>2</v>
      </c>
      <c r="N866" s="13">
        <f t="shared" si="64"/>
        <v>0.57135416666666672</v>
      </c>
      <c r="O866" s="13">
        <f t="shared" si="65"/>
        <v>0.57862268518518511</v>
      </c>
    </row>
    <row r="867" spans="1:15" x14ac:dyDescent="0.25">
      <c r="A867" s="233">
        <v>42418</v>
      </c>
      <c r="B867" s="232" t="s">
        <v>19</v>
      </c>
      <c r="C867" s="232">
        <v>95173</v>
      </c>
      <c r="D867" s="234">
        <v>0.4861111111111111</v>
      </c>
      <c r="E867" s="234">
        <v>0.75</v>
      </c>
      <c r="F867" s="235">
        <v>42418.583472222221</v>
      </c>
      <c r="G867" s="235">
        <v>42418.591192129628</v>
      </c>
      <c r="H867" s="232">
        <v>667</v>
      </c>
      <c r="I867" s="232">
        <v>11</v>
      </c>
      <c r="J867" s="232">
        <v>50</v>
      </c>
      <c r="K867" s="232">
        <v>3</v>
      </c>
      <c r="L867" s="13">
        <f t="shared" si="63"/>
        <v>7.7199074075906537E-3</v>
      </c>
      <c r="M867" s="216">
        <f>COUNTIFS($K$1:K867,K867,$C$1:C867,C867,$A$1:A867,A867)</f>
        <v>2</v>
      </c>
      <c r="N867" s="13">
        <f t="shared" si="64"/>
        <v>0.58347222222222228</v>
      </c>
      <c r="O867" s="13">
        <f t="shared" si="65"/>
        <v>0.59119212962962964</v>
      </c>
    </row>
    <row r="868" spans="1:15" x14ac:dyDescent="0.25">
      <c r="A868" s="233">
        <v>42418</v>
      </c>
      <c r="B868" s="232" t="s">
        <v>29</v>
      </c>
      <c r="C868" s="232">
        <v>92031</v>
      </c>
      <c r="D868" s="234">
        <v>0.58333333333333337</v>
      </c>
      <c r="E868" s="234">
        <v>0.84722222222222221</v>
      </c>
      <c r="F868" s="235">
        <v>42418.646423611113</v>
      </c>
      <c r="G868" s="235">
        <v>42418.653055555558</v>
      </c>
      <c r="H868" s="232">
        <v>573</v>
      </c>
      <c r="I868" s="232">
        <v>10</v>
      </c>
      <c r="J868" s="232">
        <v>50</v>
      </c>
      <c r="K868" s="232">
        <v>3</v>
      </c>
      <c r="L868" s="13">
        <f t="shared" si="63"/>
        <v>6.6319444449618459E-3</v>
      </c>
      <c r="M868" s="216">
        <f>COUNTIFS($K$1:K868,K868,$C$1:C868,C868,$A$1:A868,A868)</f>
        <v>1</v>
      </c>
      <c r="N868" s="13">
        <f t="shared" si="64"/>
        <v>0.64642361111111113</v>
      </c>
      <c r="O868" s="13">
        <f t="shared" si="65"/>
        <v>0.65305555555555561</v>
      </c>
    </row>
    <row r="869" spans="1:15" x14ac:dyDescent="0.25">
      <c r="A869" s="233">
        <v>42418</v>
      </c>
      <c r="B869" s="232" t="s">
        <v>27</v>
      </c>
      <c r="C869" s="232">
        <v>93346</v>
      </c>
      <c r="D869" s="234">
        <v>0.625</v>
      </c>
      <c r="E869" s="234">
        <v>0.88888888888888884</v>
      </c>
      <c r="F869" s="235">
        <v>42418.67119212963</v>
      </c>
      <c r="G869" s="235">
        <v>42418.679166666669</v>
      </c>
      <c r="H869" s="232">
        <v>689</v>
      </c>
      <c r="I869" s="232">
        <v>12</v>
      </c>
      <c r="J869" s="232">
        <v>50</v>
      </c>
      <c r="K869" s="232">
        <v>3</v>
      </c>
      <c r="L869" s="13">
        <f t="shared" si="63"/>
        <v>7.9745370385353453E-3</v>
      </c>
      <c r="M869" s="216">
        <f>COUNTIFS($K$1:K869,K869,$C$1:C869,C869,$A$1:A869,A869)</f>
        <v>1</v>
      </c>
      <c r="N869" s="13">
        <f t="shared" si="64"/>
        <v>0.6711921296296296</v>
      </c>
      <c r="O869" s="13">
        <f t="shared" si="65"/>
        <v>0.6791666666666667</v>
      </c>
    </row>
    <row r="870" spans="1:15" x14ac:dyDescent="0.25">
      <c r="A870" s="233">
        <v>42418</v>
      </c>
      <c r="B870" s="232" t="s">
        <v>30</v>
      </c>
      <c r="C870" s="232">
        <v>92030</v>
      </c>
      <c r="D870" s="234">
        <v>0.625</v>
      </c>
      <c r="E870" s="234">
        <v>0.88888888888888884</v>
      </c>
      <c r="F870" s="235">
        <v>42418.686064814814</v>
      </c>
      <c r="G870" s="235">
        <v>42418.688969907409</v>
      </c>
      <c r="H870" s="232">
        <v>251</v>
      </c>
      <c r="I870" s="232">
        <v>5</v>
      </c>
      <c r="J870" s="232">
        <v>50</v>
      </c>
      <c r="K870" s="232">
        <v>1</v>
      </c>
      <c r="L870" s="13">
        <f t="shared" si="63"/>
        <v>2.905092595028691E-3</v>
      </c>
      <c r="M870" s="216">
        <f>COUNTIFS($K$1:K870,K870,$C$1:C870,C870,$A$1:A870,A870)</f>
        <v>1</v>
      </c>
      <c r="N870" s="13">
        <f t="shared" si="64"/>
        <v>0.68606481481481485</v>
      </c>
      <c r="O870" s="13">
        <f t="shared" si="65"/>
        <v>0.68896990740740749</v>
      </c>
    </row>
    <row r="871" spans="1:15" x14ac:dyDescent="0.25">
      <c r="A871" s="233">
        <v>42418</v>
      </c>
      <c r="B871" s="232" t="s">
        <v>28</v>
      </c>
      <c r="C871" s="232">
        <v>93528</v>
      </c>
      <c r="D871" s="234">
        <v>0.61805555555555558</v>
      </c>
      <c r="E871" s="234">
        <v>0.88194444444444453</v>
      </c>
      <c r="F871" s="235">
        <v>42418.693148148152</v>
      </c>
      <c r="G871" s="235">
        <v>42418.700289351851</v>
      </c>
      <c r="H871" s="232">
        <v>617</v>
      </c>
      <c r="I871" s="232">
        <v>10</v>
      </c>
      <c r="J871" s="232">
        <v>50</v>
      </c>
      <c r="K871" s="232">
        <v>3</v>
      </c>
      <c r="L871" s="13">
        <f t="shared" si="63"/>
        <v>7.1412036995752715E-3</v>
      </c>
      <c r="M871" s="216">
        <f>COUNTIFS($K$1:K871,K871,$C$1:C871,C871,$A$1:A871,A871)</f>
        <v>1</v>
      </c>
      <c r="N871" s="13">
        <f t="shared" si="64"/>
        <v>0.69314814814814818</v>
      </c>
      <c r="O871" s="13">
        <f t="shared" si="65"/>
        <v>0.70028935185185182</v>
      </c>
    </row>
    <row r="872" spans="1:15" x14ac:dyDescent="0.25">
      <c r="A872" s="233">
        <v>42418</v>
      </c>
      <c r="B872" s="232" t="s">
        <v>26</v>
      </c>
      <c r="C872" s="232">
        <v>92065</v>
      </c>
      <c r="D872" s="234">
        <v>0.625</v>
      </c>
      <c r="E872" s="234">
        <v>0.88888888888888884</v>
      </c>
      <c r="F872" s="235">
        <v>42418.696956018517</v>
      </c>
      <c r="G872" s="235">
        <v>42418.746574074074</v>
      </c>
      <c r="H872" s="232">
        <v>4287</v>
      </c>
      <c r="I872" s="232">
        <v>72</v>
      </c>
      <c r="J872" s="232">
        <v>50</v>
      </c>
      <c r="K872" s="232">
        <v>3</v>
      </c>
      <c r="L872" s="13">
        <f t="shared" si="63"/>
        <v>4.9618055556493346E-2</v>
      </c>
      <c r="M872" s="216">
        <f>COUNTIFS($K$1:K872,K872,$C$1:C872,C872,$A$1:A872,A872)</f>
        <v>1</v>
      </c>
      <c r="N872" s="13">
        <f t="shared" si="64"/>
        <v>0.69695601851851852</v>
      </c>
      <c r="O872" s="13">
        <f t="shared" si="65"/>
        <v>0.74657407407407417</v>
      </c>
    </row>
    <row r="873" spans="1:15" x14ac:dyDescent="0.25">
      <c r="A873" s="233">
        <v>42418</v>
      </c>
      <c r="B873" s="232" t="s">
        <v>105</v>
      </c>
      <c r="C873" s="232">
        <v>95049</v>
      </c>
      <c r="D873" s="234">
        <v>0.625</v>
      </c>
      <c r="E873" s="234">
        <v>0.88888888888888884</v>
      </c>
      <c r="F873" s="235">
        <v>42418.700370370374</v>
      </c>
      <c r="G873" s="235">
        <v>42418.707303240742</v>
      </c>
      <c r="H873" s="232">
        <v>599</v>
      </c>
      <c r="I873" s="232">
        <v>10</v>
      </c>
      <c r="J873" s="232">
        <v>50</v>
      </c>
      <c r="K873" s="232">
        <v>3</v>
      </c>
      <c r="L873" s="13">
        <f t="shared" si="63"/>
        <v>6.9328703684732318E-3</v>
      </c>
      <c r="M873" s="216">
        <f>COUNTIFS($K$1:K873,K873,$C$1:C873,C873,$A$1:A873,A873)</f>
        <v>1</v>
      </c>
      <c r="N873" s="13">
        <f t="shared" si="64"/>
        <v>0.70037037037037031</v>
      </c>
      <c r="O873" s="13">
        <f t="shared" si="65"/>
        <v>0.70730324074074069</v>
      </c>
    </row>
    <row r="874" spans="1:15" x14ac:dyDescent="0.25">
      <c r="A874" s="233">
        <v>42418</v>
      </c>
      <c r="B874" s="232" t="s">
        <v>29</v>
      </c>
      <c r="C874" s="232">
        <v>92031</v>
      </c>
      <c r="D874" s="234">
        <v>0.58333333333333337</v>
      </c>
      <c r="E874" s="234">
        <v>0.84722222222222221</v>
      </c>
      <c r="F874" s="235">
        <v>42418.746550925927</v>
      </c>
      <c r="G874" s="235">
        <v>42418.760717592595</v>
      </c>
      <c r="H874" s="232">
        <v>1224</v>
      </c>
      <c r="I874" s="232">
        <v>20</v>
      </c>
      <c r="J874" s="232">
        <v>50</v>
      </c>
      <c r="K874" s="232">
        <v>1</v>
      </c>
      <c r="L874" s="13">
        <f t="shared" si="63"/>
        <v>1.4166666667733807E-2</v>
      </c>
      <c r="M874" s="216">
        <f>COUNTIFS($K$1:K874,K874,$C$1:C874,C874,$A$1:A874,A874)</f>
        <v>1</v>
      </c>
      <c r="N874" s="13">
        <f t="shared" si="64"/>
        <v>0.74655092592592587</v>
      </c>
      <c r="O874" s="13">
        <f t="shared" si="65"/>
        <v>0.76071759259259253</v>
      </c>
    </row>
    <row r="875" spans="1:15" x14ac:dyDescent="0.25">
      <c r="A875" s="233">
        <v>42418</v>
      </c>
      <c r="B875" s="232" t="s">
        <v>26</v>
      </c>
      <c r="C875" s="232">
        <v>92065</v>
      </c>
      <c r="D875" s="234">
        <v>0.625</v>
      </c>
      <c r="E875" s="234">
        <v>0.88888888888888884</v>
      </c>
      <c r="F875" s="235">
        <v>42418.746574074074</v>
      </c>
      <c r="G875" s="235">
        <v>42418.759270833332</v>
      </c>
      <c r="H875" s="232">
        <v>1097</v>
      </c>
      <c r="I875" s="232">
        <v>18</v>
      </c>
      <c r="J875" s="232">
        <v>50</v>
      </c>
      <c r="K875" s="232">
        <v>5</v>
      </c>
      <c r="L875" s="13">
        <f t="shared" si="63"/>
        <v>1.2696759258687962E-2</v>
      </c>
      <c r="M875" s="216">
        <f>COUNTIFS($K$1:K875,K875,$C$1:C875,C875,$A$1:A875,A875)</f>
        <v>1</v>
      </c>
      <c r="N875" s="13">
        <f t="shared" si="64"/>
        <v>0.74657407407407417</v>
      </c>
      <c r="O875" s="13">
        <f t="shared" si="65"/>
        <v>0.75927083333333334</v>
      </c>
    </row>
    <row r="876" spans="1:15" x14ac:dyDescent="0.25">
      <c r="A876" s="233">
        <v>42418</v>
      </c>
      <c r="B876" s="232" t="s">
        <v>27</v>
      </c>
      <c r="C876" s="232">
        <v>93346</v>
      </c>
      <c r="D876" s="234">
        <v>0.625</v>
      </c>
      <c r="E876" s="234">
        <v>0.88888888888888884</v>
      </c>
      <c r="F876" s="235">
        <v>42418.750972222224</v>
      </c>
      <c r="G876" s="235">
        <v>42418.7653125</v>
      </c>
      <c r="H876" s="232">
        <v>1239</v>
      </c>
      <c r="I876" s="232">
        <v>21</v>
      </c>
      <c r="J876" s="232">
        <v>50</v>
      </c>
      <c r="K876" s="232">
        <v>1</v>
      </c>
      <c r="L876" s="13">
        <f t="shared" si="63"/>
        <v>1.4340277775772847E-2</v>
      </c>
      <c r="M876" s="216">
        <f>COUNTIFS($K$1:K876,K876,$C$1:C876,C876,$A$1:A876,A876)</f>
        <v>1</v>
      </c>
      <c r="N876" s="13">
        <f t="shared" si="64"/>
        <v>0.75097222222222226</v>
      </c>
      <c r="O876" s="13">
        <f t="shared" si="65"/>
        <v>0.76531249999999995</v>
      </c>
    </row>
    <row r="877" spans="1:15" x14ac:dyDescent="0.25">
      <c r="A877" s="233">
        <v>42418</v>
      </c>
      <c r="B877" s="232" t="s">
        <v>30</v>
      </c>
      <c r="C877" s="232">
        <v>92030</v>
      </c>
      <c r="D877" s="234">
        <v>0.625</v>
      </c>
      <c r="E877" s="234">
        <v>0.88888888888888884</v>
      </c>
      <c r="F877" s="235">
        <v>42418.754351851851</v>
      </c>
      <c r="G877" s="235">
        <v>42418.761307870373</v>
      </c>
      <c r="H877" s="232">
        <v>601</v>
      </c>
      <c r="I877" s="232">
        <v>10</v>
      </c>
      <c r="J877" s="232">
        <v>50</v>
      </c>
      <c r="K877" s="232">
        <v>3</v>
      </c>
      <c r="L877" s="13">
        <f t="shared" si="63"/>
        <v>6.9560185220325366E-3</v>
      </c>
      <c r="M877" s="216">
        <f>COUNTIFS($K$1:K877,K877,$C$1:C877,C877,$A$1:A877,A877)</f>
        <v>1</v>
      </c>
      <c r="N877" s="13">
        <f t="shared" si="64"/>
        <v>0.75435185185185183</v>
      </c>
      <c r="O877" s="13">
        <f t="shared" si="65"/>
        <v>0.7613078703703704</v>
      </c>
    </row>
    <row r="878" spans="1:15" x14ac:dyDescent="0.25">
      <c r="A878" s="233">
        <v>42418</v>
      </c>
      <c r="B878" s="232" t="s">
        <v>106</v>
      </c>
      <c r="C878" s="232">
        <v>92217</v>
      </c>
      <c r="D878" s="234">
        <v>0.625</v>
      </c>
      <c r="E878" s="234">
        <v>0.88888888888888884</v>
      </c>
      <c r="F878" s="235">
        <v>42418.759571759256</v>
      </c>
      <c r="G878" s="235">
        <v>42418.765393518515</v>
      </c>
      <c r="H878" s="232">
        <v>503</v>
      </c>
      <c r="I878" s="232">
        <v>9</v>
      </c>
      <c r="J878" s="232">
        <v>50</v>
      </c>
      <c r="K878" s="232">
        <v>7</v>
      </c>
      <c r="L878" s="13">
        <f t="shared" si="63"/>
        <v>5.8217592595610768E-3</v>
      </c>
      <c r="M878" s="216">
        <f>COUNTIFS($K$1:K878,K878,$C$1:C878,C878,$A$1:A878,A878)</f>
        <v>1</v>
      </c>
      <c r="N878" s="13">
        <f t="shared" si="64"/>
        <v>0.75957175925925924</v>
      </c>
      <c r="O878" s="13">
        <f t="shared" si="65"/>
        <v>0.76539351851851845</v>
      </c>
    </row>
    <row r="879" spans="1:15" x14ac:dyDescent="0.25">
      <c r="A879" s="233">
        <v>42418</v>
      </c>
      <c r="B879" s="232" t="s">
        <v>105</v>
      </c>
      <c r="C879" s="232">
        <v>95049</v>
      </c>
      <c r="D879" s="234">
        <v>0.625</v>
      </c>
      <c r="E879" s="234">
        <v>0.88888888888888884</v>
      </c>
      <c r="F879" s="235">
        <v>42418.769236111111</v>
      </c>
      <c r="G879" s="235">
        <v>42418.784571759257</v>
      </c>
      <c r="H879" s="232">
        <v>1325</v>
      </c>
      <c r="I879" s="232">
        <v>22</v>
      </c>
      <c r="J879" s="232">
        <v>50</v>
      </c>
      <c r="K879" s="232">
        <v>1</v>
      </c>
      <c r="L879" s="13">
        <f t="shared" si="63"/>
        <v>1.5335648145992309E-2</v>
      </c>
      <c r="M879" s="216">
        <f>COUNTIFS($K$1:K879,K879,$C$1:C879,C879,$A$1:A879,A879)</f>
        <v>1</v>
      </c>
      <c r="N879" s="13">
        <f t="shared" si="64"/>
        <v>0.76923611111111112</v>
      </c>
      <c r="O879" s="13">
        <f t="shared" si="65"/>
        <v>0.78457175925925926</v>
      </c>
    </row>
    <row r="880" spans="1:15" x14ac:dyDescent="0.25">
      <c r="A880" s="233">
        <v>42418</v>
      </c>
      <c r="B880" s="232" t="s">
        <v>28</v>
      </c>
      <c r="C880" s="232">
        <v>93528</v>
      </c>
      <c r="D880" s="234">
        <v>0.61805555555555558</v>
      </c>
      <c r="E880" s="234">
        <v>0.88194444444444453</v>
      </c>
      <c r="F880" s="235">
        <v>42418.777916666666</v>
      </c>
      <c r="G880" s="235">
        <v>42418.792245370372</v>
      </c>
      <c r="H880" s="232">
        <v>1238</v>
      </c>
      <c r="I880" s="232">
        <v>20</v>
      </c>
      <c r="J880" s="232">
        <v>50</v>
      </c>
      <c r="K880" s="232">
        <v>1</v>
      </c>
      <c r="L880" s="13">
        <f t="shared" si="63"/>
        <v>1.4328703706269152E-2</v>
      </c>
      <c r="M880" s="216">
        <f>COUNTIFS($K$1:K880,K880,$C$1:C880,C880,$A$1:A880,A880)</f>
        <v>1</v>
      </c>
      <c r="N880" s="13">
        <f t="shared" si="64"/>
        <v>0.7779166666666667</v>
      </c>
      <c r="O880" s="13">
        <f t="shared" si="65"/>
        <v>0.79224537037037035</v>
      </c>
    </row>
    <row r="881" spans="1:15" x14ac:dyDescent="0.25">
      <c r="A881" s="233">
        <v>42418</v>
      </c>
      <c r="B881" s="232" t="s">
        <v>106</v>
      </c>
      <c r="C881" s="232">
        <v>92217</v>
      </c>
      <c r="D881" s="234">
        <v>0.625</v>
      </c>
      <c r="E881" s="234">
        <v>0.88888888888888884</v>
      </c>
      <c r="F881" s="235">
        <v>42418.792407407411</v>
      </c>
      <c r="G881" s="235">
        <v>42418.805717592593</v>
      </c>
      <c r="H881" s="232">
        <v>1150</v>
      </c>
      <c r="I881" s="232">
        <v>19</v>
      </c>
      <c r="J881" s="232">
        <v>50</v>
      </c>
      <c r="K881" s="232">
        <v>1</v>
      </c>
      <c r="L881" s="13">
        <f t="shared" si="63"/>
        <v>1.3310185182490386E-2</v>
      </c>
      <c r="M881" s="216">
        <f>COUNTIFS($K$1:K881,K881,$C$1:C881,C881,$A$1:A881,A881)</f>
        <v>1</v>
      </c>
      <c r="N881" s="13">
        <f t="shared" si="64"/>
        <v>0.79240740740740734</v>
      </c>
      <c r="O881" s="13">
        <f t="shared" si="65"/>
        <v>0.80571759259259268</v>
      </c>
    </row>
    <row r="882" spans="1:15" x14ac:dyDescent="0.25">
      <c r="A882" s="233">
        <v>42418</v>
      </c>
      <c r="B882" s="232" t="s">
        <v>29</v>
      </c>
      <c r="C882" s="232">
        <v>92031</v>
      </c>
      <c r="D882" s="234">
        <v>0.58333333333333337</v>
      </c>
      <c r="E882" s="234">
        <v>0.84722222222222221</v>
      </c>
      <c r="F882" s="235">
        <v>42418.800185185188</v>
      </c>
      <c r="G882" s="235">
        <v>42418.811493055553</v>
      </c>
      <c r="H882" s="232">
        <v>977</v>
      </c>
      <c r="I882" s="232">
        <v>16</v>
      </c>
      <c r="J882" s="232">
        <v>50</v>
      </c>
      <c r="K882" s="232">
        <v>7</v>
      </c>
      <c r="L882" s="13">
        <f t="shared" si="63"/>
        <v>1.130787036527181E-2</v>
      </c>
      <c r="M882" s="216">
        <f>COUNTIFS($K$1:K882,K882,$C$1:C882,C882,$A$1:A882,A882)</f>
        <v>1</v>
      </c>
      <c r="N882" s="13">
        <f t="shared" si="64"/>
        <v>0.80018518518518522</v>
      </c>
      <c r="O882" s="13">
        <f t="shared" si="65"/>
        <v>0.81149305555555562</v>
      </c>
    </row>
    <row r="883" spans="1:15" x14ac:dyDescent="0.25">
      <c r="A883" s="233">
        <v>42418</v>
      </c>
      <c r="B883" s="232" t="s">
        <v>29</v>
      </c>
      <c r="C883" s="232">
        <v>92031</v>
      </c>
      <c r="D883" s="234">
        <v>0.58333333333333337</v>
      </c>
      <c r="E883" s="234">
        <v>0.84722222222222221</v>
      </c>
      <c r="F883" s="235">
        <v>42418.811493055553</v>
      </c>
      <c r="G883" s="235">
        <v>42418.818240740744</v>
      </c>
      <c r="H883" s="232">
        <v>583</v>
      </c>
      <c r="I883" s="232">
        <v>10</v>
      </c>
      <c r="J883" s="232">
        <v>50</v>
      </c>
      <c r="K883" s="232">
        <v>3</v>
      </c>
      <c r="L883" s="13">
        <f t="shared" si="63"/>
        <v>6.7476851909304969E-3</v>
      </c>
      <c r="M883" s="216">
        <f>COUNTIFS($K$1:K883,K883,$C$1:C883,C883,$A$1:A883,A883)</f>
        <v>2</v>
      </c>
      <c r="N883" s="13">
        <f t="shared" si="64"/>
        <v>0.81149305555555562</v>
      </c>
      <c r="O883" s="13">
        <f t="shared" si="65"/>
        <v>0.81824074074074071</v>
      </c>
    </row>
    <row r="884" spans="1:15" x14ac:dyDescent="0.25">
      <c r="A884" s="233">
        <v>42418</v>
      </c>
      <c r="B884" s="232" t="s">
        <v>27</v>
      </c>
      <c r="C884" s="232">
        <v>93346</v>
      </c>
      <c r="D884" s="234">
        <v>0.625</v>
      </c>
      <c r="E884" s="234">
        <v>0.88888888888888884</v>
      </c>
      <c r="F884" s="235">
        <v>42418.813437500001</v>
      </c>
      <c r="G884" s="235">
        <v>42418.820717592593</v>
      </c>
      <c r="H884" s="232">
        <v>629</v>
      </c>
      <c r="I884" s="232">
        <v>10</v>
      </c>
      <c r="J884" s="232">
        <v>50</v>
      </c>
      <c r="K884" s="232">
        <v>3</v>
      </c>
      <c r="L884" s="13">
        <f t="shared" si="63"/>
        <v>7.2800925918272696E-3</v>
      </c>
      <c r="M884" s="216">
        <f>COUNTIFS($K$1:K884,K884,$C$1:C884,C884,$A$1:A884,A884)</f>
        <v>2</v>
      </c>
      <c r="N884" s="13">
        <f t="shared" si="64"/>
        <v>0.81343750000000004</v>
      </c>
      <c r="O884" s="13">
        <f t="shared" si="65"/>
        <v>0.82071759259259258</v>
      </c>
    </row>
    <row r="885" spans="1:15" x14ac:dyDescent="0.25">
      <c r="A885" s="233">
        <v>42418</v>
      </c>
      <c r="B885" s="232" t="s">
        <v>106</v>
      </c>
      <c r="C885" s="232">
        <v>92217</v>
      </c>
      <c r="D885" s="234">
        <v>0.625</v>
      </c>
      <c r="E885" s="234">
        <v>0.88888888888888884</v>
      </c>
      <c r="F885" s="235">
        <v>42418.828090277777</v>
      </c>
      <c r="G885" s="235">
        <v>42418.83520833333</v>
      </c>
      <c r="H885" s="232">
        <v>615</v>
      </c>
      <c r="I885" s="232">
        <v>10</v>
      </c>
      <c r="J885" s="232">
        <v>50</v>
      </c>
      <c r="K885" s="232">
        <v>3</v>
      </c>
      <c r="L885" s="13">
        <f t="shared" si="63"/>
        <v>7.1180555532919243E-3</v>
      </c>
      <c r="M885" s="216">
        <f>COUNTIFS($K$1:K885,K885,$C$1:C885,C885,$A$1:A885,A885)</f>
        <v>1</v>
      </c>
      <c r="N885" s="13">
        <f t="shared" si="64"/>
        <v>0.82809027777777777</v>
      </c>
      <c r="O885" s="13">
        <f t="shared" si="65"/>
        <v>0.83520833333333344</v>
      </c>
    </row>
    <row r="886" spans="1:15" x14ac:dyDescent="0.25">
      <c r="A886" s="233">
        <v>42418</v>
      </c>
      <c r="B886" s="232" t="s">
        <v>28</v>
      </c>
      <c r="C886" s="232">
        <v>93528</v>
      </c>
      <c r="D886" s="234">
        <v>0.61805555555555558</v>
      </c>
      <c r="E886" s="234">
        <v>0.88194444444444453</v>
      </c>
      <c r="F886" s="235">
        <v>42418.828263888892</v>
      </c>
      <c r="G886" s="235">
        <v>42418.835358796299</v>
      </c>
      <c r="H886" s="232">
        <v>613</v>
      </c>
      <c r="I886" s="232">
        <v>10</v>
      </c>
      <c r="J886" s="232">
        <v>50</v>
      </c>
      <c r="K886" s="232">
        <v>3</v>
      </c>
      <c r="L886" s="13">
        <f t="shared" si="63"/>
        <v>7.0949074070085771E-3</v>
      </c>
      <c r="M886" s="216">
        <f>COUNTIFS($K$1:K886,K886,$C$1:C886,C886,$A$1:A886,A886)</f>
        <v>2</v>
      </c>
      <c r="N886" s="13">
        <f t="shared" si="64"/>
        <v>0.82826388888888891</v>
      </c>
      <c r="O886" s="13">
        <f t="shared" si="65"/>
        <v>0.83535879629629628</v>
      </c>
    </row>
    <row r="887" spans="1:15" x14ac:dyDescent="0.25">
      <c r="A887" s="233">
        <v>42418</v>
      </c>
      <c r="B887" s="232" t="s">
        <v>105</v>
      </c>
      <c r="C887" s="232">
        <v>95049</v>
      </c>
      <c r="D887" s="234">
        <v>0.625</v>
      </c>
      <c r="E887" s="234">
        <v>0.88888888888888884</v>
      </c>
      <c r="F887" s="235">
        <v>42418.835393518515</v>
      </c>
      <c r="G887" s="235">
        <v>42418.843333333331</v>
      </c>
      <c r="H887" s="232">
        <v>686</v>
      </c>
      <c r="I887" s="232">
        <v>12</v>
      </c>
      <c r="J887" s="232">
        <v>50</v>
      </c>
      <c r="K887" s="232">
        <v>3</v>
      </c>
      <c r="L887" s="13">
        <f t="shared" si="63"/>
        <v>7.9398148154723458E-3</v>
      </c>
      <c r="M887" s="216">
        <f>COUNTIFS($K$1:K887,K887,$C$1:C887,C887,$A$1:A887,A887)</f>
        <v>2</v>
      </c>
      <c r="N887" s="13">
        <f t="shared" si="64"/>
        <v>0.83539351851851851</v>
      </c>
      <c r="O887" s="13">
        <f t="shared" si="65"/>
        <v>0.84333333333333327</v>
      </c>
    </row>
    <row r="888" spans="1:15" x14ac:dyDescent="0.25">
      <c r="A888" s="238">
        <v>42419</v>
      </c>
      <c r="B888" s="237" t="s">
        <v>117</v>
      </c>
      <c r="C888" s="237">
        <v>92214</v>
      </c>
      <c r="D888" s="239">
        <v>0.3611111111111111</v>
      </c>
      <c r="E888" s="239">
        <v>0.625</v>
      </c>
      <c r="F888" s="240">
        <v>42419.378750000003</v>
      </c>
      <c r="G888" s="240">
        <v>42419.396157407406</v>
      </c>
      <c r="H888" s="237">
        <v>1504</v>
      </c>
      <c r="I888" s="237">
        <v>25</v>
      </c>
      <c r="J888" s="237">
        <v>50</v>
      </c>
      <c r="K888" s="237">
        <v>7</v>
      </c>
      <c r="L888" s="13">
        <f t="shared" ref="L888:L950" si="66">G888-F888</f>
        <v>1.7407407402060926E-2</v>
      </c>
      <c r="M888" s="226">
        <f>COUNTIFS($K$1:K888,K888,$C$1:C888,C888,$A$1:A888,A888)</f>
        <v>1</v>
      </c>
      <c r="N888" s="13">
        <f t="shared" ref="N888:N950" si="67">TIME(HOUR(F888),MINUTE(F888),SECOND(F888))</f>
        <v>0.37874999999999998</v>
      </c>
      <c r="O888" s="13">
        <f t="shared" ref="O888:O950" si="68">TIME(HOUR(G888),MINUTE(G888),SECOND(G888))</f>
        <v>0.3961574074074074</v>
      </c>
    </row>
    <row r="889" spans="1:15" x14ac:dyDescent="0.25">
      <c r="A889" s="238">
        <v>42419</v>
      </c>
      <c r="B889" s="237" t="s">
        <v>18</v>
      </c>
      <c r="C889" s="237">
        <v>92120</v>
      </c>
      <c r="D889" s="239">
        <v>0.36805555555555558</v>
      </c>
      <c r="E889" s="239">
        <v>0.63194444444444442</v>
      </c>
      <c r="F889" s="240">
        <v>42419.378807870373</v>
      </c>
      <c r="G889" s="240">
        <v>42419.396203703705</v>
      </c>
      <c r="H889" s="237">
        <v>1503</v>
      </c>
      <c r="I889" s="237">
        <v>25</v>
      </c>
      <c r="J889" s="237">
        <v>50</v>
      </c>
      <c r="K889" s="237">
        <v>7</v>
      </c>
      <c r="L889" s="13">
        <f t="shared" si="66"/>
        <v>1.7395833332557231E-2</v>
      </c>
      <c r="M889" s="226">
        <f>COUNTIFS($K$1:K889,K889,$C$1:C889,C889,$A$1:A889,A889)</f>
        <v>1</v>
      </c>
      <c r="N889" s="13">
        <f t="shared" si="67"/>
        <v>0.37880787037037034</v>
      </c>
      <c r="O889" s="13">
        <f t="shared" si="68"/>
        <v>0.39620370370370367</v>
      </c>
    </row>
    <row r="890" spans="1:15" x14ac:dyDescent="0.25">
      <c r="A890" s="238">
        <v>42419</v>
      </c>
      <c r="B890" s="237" t="s">
        <v>21</v>
      </c>
      <c r="C890" s="237">
        <v>92125</v>
      </c>
      <c r="D890" s="239">
        <v>0.36805555555555558</v>
      </c>
      <c r="E890" s="239">
        <v>0.63194444444444442</v>
      </c>
      <c r="F890" s="240">
        <v>42419.396574074075</v>
      </c>
      <c r="G890" s="240">
        <v>42419.400092592594</v>
      </c>
      <c r="H890" s="237">
        <v>304</v>
      </c>
      <c r="I890" s="237">
        <v>5</v>
      </c>
      <c r="J890" s="237">
        <v>50</v>
      </c>
      <c r="K890" s="237">
        <v>7</v>
      </c>
      <c r="L890" s="13">
        <f t="shared" si="66"/>
        <v>3.5185185188311152E-3</v>
      </c>
      <c r="M890" s="226">
        <f>COUNTIFS($K$1:K890,K890,$C$1:C890,C890,$A$1:A890,A890)</f>
        <v>1</v>
      </c>
      <c r="N890" s="13">
        <f t="shared" si="67"/>
        <v>0.39657407407407402</v>
      </c>
      <c r="O890" s="13">
        <f t="shared" si="68"/>
        <v>0.40009259259259261</v>
      </c>
    </row>
    <row r="891" spans="1:15" x14ac:dyDescent="0.25">
      <c r="A891" s="238">
        <v>42419</v>
      </c>
      <c r="B891" s="237" t="s">
        <v>20</v>
      </c>
      <c r="C891" s="237">
        <v>92055</v>
      </c>
      <c r="D891" s="239">
        <v>0.36805555555555558</v>
      </c>
      <c r="E891" s="239">
        <v>0.63194444444444442</v>
      </c>
      <c r="F891" s="240">
        <v>42419.405949074076</v>
      </c>
      <c r="G891" s="240">
        <v>42419.412835648145</v>
      </c>
      <c r="H891" s="237">
        <v>595</v>
      </c>
      <c r="I891" s="237">
        <v>10</v>
      </c>
      <c r="J891" s="237">
        <v>50</v>
      </c>
      <c r="K891" s="237">
        <v>3</v>
      </c>
      <c r="L891" s="13">
        <f t="shared" si="66"/>
        <v>6.8865740686305799E-3</v>
      </c>
      <c r="M891" s="226">
        <f>COUNTIFS($K$1:K891,K891,$C$1:C891,C891,$A$1:A891,A891)</f>
        <v>1</v>
      </c>
      <c r="N891" s="13">
        <f t="shared" si="67"/>
        <v>0.4059490740740741</v>
      </c>
      <c r="O891" s="13">
        <f t="shared" si="68"/>
        <v>0.41283564814814816</v>
      </c>
    </row>
    <row r="892" spans="1:15" x14ac:dyDescent="0.25">
      <c r="A892" s="238">
        <v>42419</v>
      </c>
      <c r="B892" s="237" t="s">
        <v>21</v>
      </c>
      <c r="C892" s="237">
        <v>92125</v>
      </c>
      <c r="D892" s="239">
        <v>0.36805555555555558</v>
      </c>
      <c r="E892" s="239">
        <v>0.63194444444444442</v>
      </c>
      <c r="F892" s="240">
        <v>42419.409733796296</v>
      </c>
      <c r="G892" s="240">
        <v>42419.416932870372</v>
      </c>
      <c r="H892" s="237">
        <v>622</v>
      </c>
      <c r="I892" s="237">
        <v>10</v>
      </c>
      <c r="J892" s="237">
        <v>50</v>
      </c>
      <c r="K892" s="237">
        <v>3</v>
      </c>
      <c r="L892" s="13">
        <f t="shared" si="66"/>
        <v>7.1990740761975758E-3</v>
      </c>
      <c r="M892" s="226">
        <f>COUNTIFS($K$1:K892,K892,$C$1:C892,C892,$A$1:A892,A892)</f>
        <v>1</v>
      </c>
      <c r="N892" s="13">
        <f t="shared" si="67"/>
        <v>0.4097337962962963</v>
      </c>
      <c r="O892" s="13">
        <f t="shared" si="68"/>
        <v>0.41693287037037036</v>
      </c>
    </row>
    <row r="893" spans="1:15" x14ac:dyDescent="0.25">
      <c r="A893" s="238">
        <v>42419</v>
      </c>
      <c r="B893" s="237" t="s">
        <v>19</v>
      </c>
      <c r="C893" s="237">
        <v>95173</v>
      </c>
      <c r="D893" s="239">
        <v>0.4861111111111111</v>
      </c>
      <c r="E893" s="239">
        <v>0.75</v>
      </c>
      <c r="F893" s="240">
        <v>42419.414652777778</v>
      </c>
      <c r="G893" s="240">
        <v>42419.415694444448</v>
      </c>
      <c r="H893" s="237">
        <v>90</v>
      </c>
      <c r="I893" s="237">
        <v>1</v>
      </c>
      <c r="J893" s="237">
        <v>50</v>
      </c>
      <c r="K893" s="237">
        <v>7</v>
      </c>
      <c r="L893" s="13">
        <f t="shared" si="66"/>
        <v>1.0416666700621136E-3</v>
      </c>
      <c r="M893" s="226">
        <f>COUNTIFS($K$1:K893,K893,$C$1:C893,C893,$A$1:A893,A893)</f>
        <v>1</v>
      </c>
      <c r="N893" s="13">
        <f t="shared" si="67"/>
        <v>0.41465277777777776</v>
      </c>
      <c r="O893" s="13">
        <f t="shared" si="68"/>
        <v>0.41569444444444442</v>
      </c>
    </row>
    <row r="894" spans="1:15" x14ac:dyDescent="0.25">
      <c r="A894" s="238">
        <v>42419</v>
      </c>
      <c r="B894" s="237" t="s">
        <v>115</v>
      </c>
      <c r="C894" s="237">
        <v>92136</v>
      </c>
      <c r="D894" s="239">
        <v>0.3611111111111111</v>
      </c>
      <c r="E894" s="239">
        <v>0.625</v>
      </c>
      <c r="F894" s="240">
        <v>42419.417071759257</v>
      </c>
      <c r="G894" s="240">
        <v>42419.423854166664</v>
      </c>
      <c r="H894" s="237">
        <v>586</v>
      </c>
      <c r="I894" s="237">
        <v>10</v>
      </c>
      <c r="J894" s="237">
        <v>50</v>
      </c>
      <c r="K894" s="237">
        <v>3</v>
      </c>
      <c r="L894" s="13">
        <f t="shared" si="66"/>
        <v>6.7824074067175388E-3</v>
      </c>
      <c r="M894" s="226">
        <f>COUNTIFS($K$1:K894,K894,$C$1:C894,C894,$A$1:A894,A894)</f>
        <v>1</v>
      </c>
      <c r="N894" s="13">
        <f t="shared" si="67"/>
        <v>0.41707175925925927</v>
      </c>
      <c r="O894" s="13">
        <f t="shared" si="68"/>
        <v>0.42385416666666664</v>
      </c>
    </row>
    <row r="895" spans="1:15" x14ac:dyDescent="0.25">
      <c r="A895" s="238">
        <v>42419</v>
      </c>
      <c r="B895" s="237" t="s">
        <v>19</v>
      </c>
      <c r="C895" s="237">
        <v>95173</v>
      </c>
      <c r="D895" s="239">
        <v>0.4861111111111111</v>
      </c>
      <c r="E895" s="239">
        <v>0.75</v>
      </c>
      <c r="F895" s="240">
        <v>42419.424259259256</v>
      </c>
      <c r="G895" s="240">
        <v>42419.431770833333</v>
      </c>
      <c r="H895" s="237">
        <v>649</v>
      </c>
      <c r="I895" s="237">
        <v>11</v>
      </c>
      <c r="J895" s="237">
        <v>50</v>
      </c>
      <c r="K895" s="237">
        <v>3</v>
      </c>
      <c r="L895" s="13">
        <f t="shared" si="66"/>
        <v>7.5115740764886141E-3</v>
      </c>
      <c r="M895" s="226">
        <f>COUNTIFS($K$1:K895,K895,$C$1:C895,C895,$A$1:A895,A895)</f>
        <v>1</v>
      </c>
      <c r="N895" s="13">
        <f t="shared" si="67"/>
        <v>0.42425925925925928</v>
      </c>
      <c r="O895" s="13">
        <f t="shared" si="68"/>
        <v>0.43177083333333338</v>
      </c>
    </row>
    <row r="896" spans="1:15" x14ac:dyDescent="0.25">
      <c r="A896" s="238">
        <v>42419</v>
      </c>
      <c r="B896" s="237" t="s">
        <v>18</v>
      </c>
      <c r="C896" s="237">
        <v>92120</v>
      </c>
      <c r="D896" s="239">
        <v>0.36805555555555558</v>
      </c>
      <c r="E896" s="239">
        <v>0.63194444444444442</v>
      </c>
      <c r="F896" s="240">
        <v>42419.424803240741</v>
      </c>
      <c r="G896" s="240">
        <v>42419.431875000002</v>
      </c>
      <c r="H896" s="237">
        <v>611</v>
      </c>
      <c r="I896" s="237">
        <v>10</v>
      </c>
      <c r="J896" s="237">
        <v>50</v>
      </c>
      <c r="K896" s="237">
        <v>3</v>
      </c>
      <c r="L896" s="13">
        <f t="shared" si="66"/>
        <v>7.07175926072523E-3</v>
      </c>
      <c r="M896" s="226">
        <f>COUNTIFS($K$1:K896,K896,$C$1:C896,C896,$A$1:A896,A896)</f>
        <v>1</v>
      </c>
      <c r="N896" s="13">
        <f t="shared" si="67"/>
        <v>0.42480324074074072</v>
      </c>
      <c r="O896" s="13">
        <f t="shared" si="68"/>
        <v>0.43187500000000001</v>
      </c>
    </row>
    <row r="897" spans="1:15" x14ac:dyDescent="0.25">
      <c r="A897" s="238">
        <v>42419</v>
      </c>
      <c r="B897" s="237" t="s">
        <v>98</v>
      </c>
      <c r="C897" s="237">
        <v>92137</v>
      </c>
      <c r="D897" s="239">
        <v>0.3611111111111111</v>
      </c>
      <c r="E897" s="239">
        <v>0.625</v>
      </c>
      <c r="F897" s="240">
        <v>42419.430763888886</v>
      </c>
      <c r="G897" s="240">
        <v>42419.437650462962</v>
      </c>
      <c r="H897" s="237">
        <v>595</v>
      </c>
      <c r="I897" s="237">
        <v>10</v>
      </c>
      <c r="J897" s="237">
        <v>50</v>
      </c>
      <c r="K897" s="237">
        <v>3</v>
      </c>
      <c r="L897" s="13">
        <f t="shared" si="66"/>
        <v>6.8865740759065375E-3</v>
      </c>
      <c r="M897" s="226">
        <f>COUNTIFS($K$1:K897,K897,$C$1:C897,C897,$A$1:A897,A897)</f>
        <v>1</v>
      </c>
      <c r="N897" s="13">
        <f t="shared" si="67"/>
        <v>0.43076388888888889</v>
      </c>
      <c r="O897" s="13">
        <f t="shared" si="68"/>
        <v>0.43765046296296295</v>
      </c>
    </row>
    <row r="898" spans="1:15" x14ac:dyDescent="0.25">
      <c r="A898" s="238">
        <v>42419</v>
      </c>
      <c r="B898" s="237" t="s">
        <v>117</v>
      </c>
      <c r="C898" s="237">
        <v>92214</v>
      </c>
      <c r="D898" s="239">
        <v>0.3611111111111111</v>
      </c>
      <c r="E898" s="239">
        <v>0.625</v>
      </c>
      <c r="F898" s="240">
        <v>42419.435335648152</v>
      </c>
      <c r="G898" s="240">
        <v>42419.44263888889</v>
      </c>
      <c r="H898" s="237">
        <v>631</v>
      </c>
      <c r="I898" s="237">
        <v>11</v>
      </c>
      <c r="J898" s="237">
        <v>50</v>
      </c>
      <c r="K898" s="237">
        <v>3</v>
      </c>
      <c r="L898" s="13">
        <f t="shared" si="66"/>
        <v>7.3032407381106168E-3</v>
      </c>
      <c r="M898" s="226">
        <f>COUNTIFS($K$1:K898,K898,$C$1:C898,C898,$A$1:A898,A898)</f>
        <v>1</v>
      </c>
      <c r="N898" s="13">
        <f t="shared" si="67"/>
        <v>0.43533564814814812</v>
      </c>
      <c r="O898" s="13">
        <f t="shared" si="68"/>
        <v>0.44263888888888886</v>
      </c>
    </row>
    <row r="899" spans="1:15" x14ac:dyDescent="0.25">
      <c r="A899" s="238">
        <v>42419</v>
      </c>
      <c r="B899" s="237" t="s">
        <v>24</v>
      </c>
      <c r="C899" s="237">
        <v>92092</v>
      </c>
      <c r="D899" s="239">
        <v>0.36805555555555558</v>
      </c>
      <c r="E899" s="239">
        <v>0.63194444444444442</v>
      </c>
      <c r="F899" s="240">
        <v>42419.446469907409</v>
      </c>
      <c r="G899" s="240">
        <v>42419.4534375</v>
      </c>
      <c r="H899" s="237">
        <v>602</v>
      </c>
      <c r="I899" s="237">
        <v>10</v>
      </c>
      <c r="J899" s="237">
        <v>50</v>
      </c>
      <c r="K899" s="237">
        <v>3</v>
      </c>
      <c r="L899" s="13">
        <f t="shared" si="66"/>
        <v>6.9675925915362313E-3</v>
      </c>
      <c r="M899" s="226">
        <f>COUNTIFS($K$1:K899,K899,$C$1:C899,C899,$A$1:A899,A899)</f>
        <v>1</v>
      </c>
      <c r="N899" s="13">
        <f t="shared" si="67"/>
        <v>0.44646990740740744</v>
      </c>
      <c r="O899" s="13">
        <f t="shared" si="68"/>
        <v>0.45343749999999999</v>
      </c>
    </row>
    <row r="900" spans="1:15" x14ac:dyDescent="0.25">
      <c r="A900" s="238">
        <v>42419</v>
      </c>
      <c r="B900" s="237" t="s">
        <v>18</v>
      </c>
      <c r="C900" s="237">
        <v>92120</v>
      </c>
      <c r="D900" s="239">
        <v>0.36805555555555558</v>
      </c>
      <c r="E900" s="239">
        <v>0.63194444444444442</v>
      </c>
      <c r="F900" s="240">
        <v>42419.450243055559</v>
      </c>
      <c r="G900" s="240">
        <v>42419.453842592593</v>
      </c>
      <c r="H900" s="237">
        <v>311</v>
      </c>
      <c r="I900" s="237">
        <v>5</v>
      </c>
      <c r="J900" s="237">
        <v>50</v>
      </c>
      <c r="K900" s="237">
        <v>7</v>
      </c>
      <c r="L900" s="13">
        <f t="shared" si="66"/>
        <v>3.5995370344608091E-3</v>
      </c>
      <c r="M900" s="226">
        <f>COUNTIFS($K$1:K900,K900,$C$1:C900,C900,$A$1:A900,A900)</f>
        <v>2</v>
      </c>
      <c r="N900" s="13">
        <f t="shared" si="67"/>
        <v>0.4502430555555556</v>
      </c>
      <c r="O900" s="13">
        <f t="shared" si="68"/>
        <v>0.45384259259259258</v>
      </c>
    </row>
    <row r="901" spans="1:15" x14ac:dyDescent="0.25">
      <c r="A901" s="238">
        <v>42419</v>
      </c>
      <c r="B901" s="237" t="s">
        <v>115</v>
      </c>
      <c r="C901" s="237">
        <v>92136</v>
      </c>
      <c r="D901" s="239">
        <v>0.3611111111111111</v>
      </c>
      <c r="E901" s="239">
        <v>0.625</v>
      </c>
      <c r="F901" s="240">
        <v>42419.45484953704</v>
      </c>
      <c r="G901" s="240">
        <v>42419.463078703702</v>
      </c>
      <c r="H901" s="237">
        <v>711</v>
      </c>
      <c r="I901" s="237">
        <v>12</v>
      </c>
      <c r="J901" s="237">
        <v>50</v>
      </c>
      <c r="K901" s="237">
        <v>7</v>
      </c>
      <c r="L901" s="13">
        <f t="shared" si="66"/>
        <v>8.2291666622040793E-3</v>
      </c>
      <c r="M901" s="226">
        <f>COUNTIFS($K$1:K901,K901,$C$1:C901,C901,$A$1:A901,A901)</f>
        <v>1</v>
      </c>
      <c r="N901" s="13">
        <f t="shared" si="67"/>
        <v>0.45484953703703707</v>
      </c>
      <c r="O901" s="13">
        <f t="shared" si="68"/>
        <v>0.46307870370370369</v>
      </c>
    </row>
    <row r="902" spans="1:15" x14ac:dyDescent="0.25">
      <c r="A902" s="238">
        <v>42419</v>
      </c>
      <c r="B902" s="237" t="s">
        <v>18</v>
      </c>
      <c r="C902" s="237">
        <v>92120</v>
      </c>
      <c r="D902" s="239">
        <v>0.36805555555555558</v>
      </c>
      <c r="E902" s="239">
        <v>0.63194444444444442</v>
      </c>
      <c r="F902" s="240">
        <v>42419.459282407406</v>
      </c>
      <c r="G902" s="240">
        <v>42419.473113425927</v>
      </c>
      <c r="H902" s="237">
        <v>1195</v>
      </c>
      <c r="I902" s="237">
        <v>20</v>
      </c>
      <c r="J902" s="237">
        <v>50</v>
      </c>
      <c r="K902" s="237">
        <v>1</v>
      </c>
      <c r="L902" s="13">
        <f t="shared" si="66"/>
        <v>1.3831018521159422E-2</v>
      </c>
      <c r="M902" s="226">
        <f>COUNTIFS($K$1:K902,K902,$C$1:C902,C902,$A$1:A902,A902)</f>
        <v>1</v>
      </c>
      <c r="N902" s="13">
        <f t="shared" si="67"/>
        <v>0.45928240740740739</v>
      </c>
      <c r="O902" s="13">
        <f t="shared" si="68"/>
        <v>0.47311342592592592</v>
      </c>
    </row>
    <row r="903" spans="1:15" x14ac:dyDescent="0.25">
      <c r="A903" s="238">
        <v>42419</v>
      </c>
      <c r="B903" s="237" t="s">
        <v>115</v>
      </c>
      <c r="C903" s="237">
        <v>92136</v>
      </c>
      <c r="D903" s="239">
        <v>0.3611111111111111</v>
      </c>
      <c r="E903" s="239">
        <v>0.625</v>
      </c>
      <c r="F903" s="240">
        <v>42419.463078703702</v>
      </c>
      <c r="G903" s="240">
        <v>42419.477789351855</v>
      </c>
      <c r="H903" s="237">
        <v>1271</v>
      </c>
      <c r="I903" s="237">
        <v>22</v>
      </c>
      <c r="J903" s="237">
        <v>50</v>
      </c>
      <c r="K903" s="237">
        <v>1</v>
      </c>
      <c r="L903" s="13">
        <f t="shared" si="66"/>
        <v>1.471064815268619E-2</v>
      </c>
      <c r="M903" s="226">
        <f>COUNTIFS($K$1:K903,K903,$C$1:C903,C903,$A$1:A903,A903)</f>
        <v>1</v>
      </c>
      <c r="N903" s="13">
        <f t="shared" si="67"/>
        <v>0.46307870370370369</v>
      </c>
      <c r="O903" s="13">
        <f t="shared" si="68"/>
        <v>0.47778935185185184</v>
      </c>
    </row>
    <row r="904" spans="1:15" x14ac:dyDescent="0.25">
      <c r="A904" s="238">
        <v>42419</v>
      </c>
      <c r="B904" s="237" t="s">
        <v>21</v>
      </c>
      <c r="C904" s="237">
        <v>92125</v>
      </c>
      <c r="D904" s="239">
        <v>0.36805555555555558</v>
      </c>
      <c r="E904" s="239">
        <v>0.63194444444444442</v>
      </c>
      <c r="F904" s="240">
        <v>42419.472233796296</v>
      </c>
      <c r="G904" s="240">
        <v>42419.486458333333</v>
      </c>
      <c r="H904" s="237">
        <v>1229</v>
      </c>
      <c r="I904" s="237">
        <v>20</v>
      </c>
      <c r="J904" s="237">
        <v>50</v>
      </c>
      <c r="K904" s="237">
        <v>1</v>
      </c>
      <c r="L904" s="13">
        <f t="shared" si="66"/>
        <v>1.4224537037080154E-2</v>
      </c>
      <c r="M904" s="226">
        <f>COUNTIFS($K$1:K904,K904,$C$1:C904,C904,$A$1:A904,A904)</f>
        <v>1</v>
      </c>
      <c r="N904" s="13">
        <f t="shared" si="67"/>
        <v>0.4722337962962963</v>
      </c>
      <c r="O904" s="13">
        <f t="shared" si="68"/>
        <v>0.48645833333333338</v>
      </c>
    </row>
    <row r="905" spans="1:15" x14ac:dyDescent="0.25">
      <c r="A905" s="238">
        <v>42419</v>
      </c>
      <c r="B905" s="237" t="s">
        <v>23</v>
      </c>
      <c r="C905" s="237">
        <v>92044</v>
      </c>
      <c r="D905" s="239">
        <v>0.33333333333333331</v>
      </c>
      <c r="E905" s="239">
        <v>0.59722222222222221</v>
      </c>
      <c r="F905" s="240">
        <v>42419.472962962966</v>
      </c>
      <c r="G905" s="240">
        <v>42419.48715277778</v>
      </c>
      <c r="H905" s="237">
        <v>1226</v>
      </c>
      <c r="I905" s="237">
        <v>20</v>
      </c>
      <c r="J905" s="237">
        <v>50</v>
      </c>
      <c r="K905" s="237">
        <v>1</v>
      </c>
      <c r="L905" s="13">
        <f t="shared" si="66"/>
        <v>1.4189814814017154E-2</v>
      </c>
      <c r="M905" s="226">
        <f>COUNTIFS($K$1:K905,K905,$C$1:C905,C905,$A$1:A905,A905)</f>
        <v>1</v>
      </c>
      <c r="N905" s="13">
        <f t="shared" si="67"/>
        <v>0.47296296296296297</v>
      </c>
      <c r="O905" s="13">
        <f t="shared" si="68"/>
        <v>0.48715277777777777</v>
      </c>
    </row>
    <row r="906" spans="1:15" x14ac:dyDescent="0.25">
      <c r="A906" s="238">
        <v>42419</v>
      </c>
      <c r="B906" s="237" t="s">
        <v>20</v>
      </c>
      <c r="C906" s="237">
        <v>92055</v>
      </c>
      <c r="D906" s="239">
        <v>0.36805555555555558</v>
      </c>
      <c r="E906" s="239">
        <v>0.63194444444444442</v>
      </c>
      <c r="F906" s="240">
        <v>42419.488564814812</v>
      </c>
      <c r="G906" s="240">
        <v>42419.502592592595</v>
      </c>
      <c r="H906" s="237">
        <v>1212</v>
      </c>
      <c r="I906" s="237">
        <v>20</v>
      </c>
      <c r="J906" s="237">
        <v>50</v>
      </c>
      <c r="K906" s="237">
        <v>1</v>
      </c>
      <c r="L906" s="13">
        <f t="shared" si="66"/>
        <v>1.4027777782757767E-2</v>
      </c>
      <c r="M906" s="226">
        <f>COUNTIFS($K$1:K906,K906,$C$1:C906,C906,$A$1:A906,A906)</f>
        <v>1</v>
      </c>
      <c r="N906" s="13">
        <f t="shared" si="67"/>
        <v>0.48856481481481479</v>
      </c>
      <c r="O906" s="13">
        <f t="shared" si="68"/>
        <v>0.50259259259259259</v>
      </c>
    </row>
    <row r="907" spans="1:15" x14ac:dyDescent="0.25">
      <c r="A907" s="238">
        <v>42419</v>
      </c>
      <c r="B907" s="237" t="s">
        <v>24</v>
      </c>
      <c r="C907" s="237">
        <v>92092</v>
      </c>
      <c r="D907" s="239">
        <v>0.36805555555555558</v>
      </c>
      <c r="E907" s="239">
        <v>0.63194444444444442</v>
      </c>
      <c r="F907" s="240">
        <v>42419.493171296293</v>
      </c>
      <c r="G907" s="240">
        <v>42419.507372685184</v>
      </c>
      <c r="H907" s="237">
        <v>1227</v>
      </c>
      <c r="I907" s="237">
        <v>20</v>
      </c>
      <c r="J907" s="237">
        <v>50</v>
      </c>
      <c r="K907" s="237">
        <v>1</v>
      </c>
      <c r="L907" s="13">
        <f t="shared" si="66"/>
        <v>1.4201388890796807E-2</v>
      </c>
      <c r="M907" s="226">
        <f>COUNTIFS($K$1:K907,K907,$C$1:C907,C907,$A$1:A907,A907)</f>
        <v>1</v>
      </c>
      <c r="N907" s="13">
        <f t="shared" si="67"/>
        <v>0.49317129629629625</v>
      </c>
      <c r="O907" s="13">
        <f t="shared" si="68"/>
        <v>0.50737268518518519</v>
      </c>
    </row>
    <row r="908" spans="1:15" x14ac:dyDescent="0.25">
      <c r="A908" s="238">
        <v>42419</v>
      </c>
      <c r="B908" s="237" t="s">
        <v>117</v>
      </c>
      <c r="C908" s="237">
        <v>92214</v>
      </c>
      <c r="D908" s="239">
        <v>0.3611111111111111</v>
      </c>
      <c r="E908" s="239">
        <v>0.625</v>
      </c>
      <c r="F908" s="240">
        <v>42419.502546296295</v>
      </c>
      <c r="G908" s="240">
        <v>42419.516562500001</v>
      </c>
      <c r="H908" s="237">
        <v>1211</v>
      </c>
      <c r="I908" s="237">
        <v>20</v>
      </c>
      <c r="J908" s="237">
        <v>50</v>
      </c>
      <c r="K908" s="237">
        <v>1</v>
      </c>
      <c r="L908" s="13">
        <f t="shared" si="66"/>
        <v>1.4016203705978114E-2</v>
      </c>
      <c r="M908" s="226">
        <f>COUNTIFS($K$1:K908,K908,$C$1:C908,C908,$A$1:A908,A908)</f>
        <v>1</v>
      </c>
      <c r="N908" s="13">
        <f t="shared" si="67"/>
        <v>0.50254629629629632</v>
      </c>
      <c r="O908" s="13">
        <f t="shared" si="68"/>
        <v>0.51656250000000004</v>
      </c>
    </row>
    <row r="909" spans="1:15" x14ac:dyDescent="0.25">
      <c r="A909" s="238">
        <v>42419</v>
      </c>
      <c r="B909" s="237" t="s">
        <v>98</v>
      </c>
      <c r="C909" s="237">
        <v>92137</v>
      </c>
      <c r="D909" s="239">
        <v>0.3611111111111111</v>
      </c>
      <c r="E909" s="239">
        <v>0.625</v>
      </c>
      <c r="F909" s="240">
        <v>42419.513993055552</v>
      </c>
      <c r="G909" s="240">
        <v>42419.527951388889</v>
      </c>
      <c r="H909" s="237">
        <v>1206</v>
      </c>
      <c r="I909" s="237">
        <v>20</v>
      </c>
      <c r="J909" s="237">
        <v>50</v>
      </c>
      <c r="K909" s="237">
        <v>1</v>
      </c>
      <c r="L909" s="13">
        <f t="shared" si="66"/>
        <v>1.3958333336631767E-2</v>
      </c>
      <c r="M909" s="226">
        <f>COUNTIFS($K$1:K909,K909,$C$1:C909,C909,$A$1:A909,A909)</f>
        <v>1</v>
      </c>
      <c r="N909" s="13">
        <f t="shared" si="67"/>
        <v>0.51399305555555552</v>
      </c>
      <c r="O909" s="13">
        <f t="shared" si="68"/>
        <v>0.52795138888888882</v>
      </c>
    </row>
    <row r="910" spans="1:15" x14ac:dyDescent="0.25">
      <c r="A910" s="238">
        <v>42419</v>
      </c>
      <c r="B910" s="237" t="s">
        <v>23</v>
      </c>
      <c r="C910" s="237">
        <v>92044</v>
      </c>
      <c r="D910" s="239">
        <v>0.33333333333333331</v>
      </c>
      <c r="E910" s="239">
        <v>0.59722222222222221</v>
      </c>
      <c r="F910" s="240">
        <v>42419.521134259259</v>
      </c>
      <c r="G910" s="240">
        <v>42419.528171296297</v>
      </c>
      <c r="H910" s="237">
        <v>608</v>
      </c>
      <c r="I910" s="237">
        <v>10</v>
      </c>
      <c r="J910" s="237">
        <v>50</v>
      </c>
      <c r="K910" s="237">
        <v>3</v>
      </c>
      <c r="L910" s="13">
        <f t="shared" si="66"/>
        <v>7.0370370376622304E-3</v>
      </c>
      <c r="M910" s="226">
        <f>COUNTIFS($K$1:K910,K910,$C$1:C910,C910,$A$1:A910,A910)</f>
        <v>1</v>
      </c>
      <c r="N910" s="13">
        <f t="shared" si="67"/>
        <v>0.52113425925925927</v>
      </c>
      <c r="O910" s="13">
        <f t="shared" si="68"/>
        <v>0.52817129629629633</v>
      </c>
    </row>
    <row r="911" spans="1:15" x14ac:dyDescent="0.25">
      <c r="A911" s="238">
        <v>42419</v>
      </c>
      <c r="B911" s="237" t="s">
        <v>20</v>
      </c>
      <c r="C911" s="237">
        <v>92055</v>
      </c>
      <c r="D911" s="239">
        <v>0.36805555555555558</v>
      </c>
      <c r="E911" s="239">
        <v>0.63194444444444442</v>
      </c>
      <c r="F911" s="240">
        <v>42419.534166666665</v>
      </c>
      <c r="G911" s="240">
        <v>42419.541180555556</v>
      </c>
      <c r="H911" s="237">
        <v>606</v>
      </c>
      <c r="I911" s="237">
        <v>10</v>
      </c>
      <c r="J911" s="237">
        <v>50</v>
      </c>
      <c r="K911" s="237">
        <v>3</v>
      </c>
      <c r="L911" s="13">
        <f t="shared" si="66"/>
        <v>7.0138888913788833E-3</v>
      </c>
      <c r="M911" s="226">
        <f>COUNTIFS($K$1:K911,K911,$C$1:C911,C911,$A$1:A911,A911)</f>
        <v>2</v>
      </c>
      <c r="N911" s="13">
        <f t="shared" si="67"/>
        <v>0.53416666666666668</v>
      </c>
      <c r="O911" s="13">
        <f t="shared" si="68"/>
        <v>0.54118055555555555</v>
      </c>
    </row>
    <row r="912" spans="1:15" x14ac:dyDescent="0.25">
      <c r="A912" s="238">
        <v>42419</v>
      </c>
      <c r="B912" s="237" t="s">
        <v>19</v>
      </c>
      <c r="C912" s="237">
        <v>95173</v>
      </c>
      <c r="D912" s="239">
        <v>0.4861111111111111</v>
      </c>
      <c r="E912" s="239">
        <v>0.75</v>
      </c>
      <c r="F912" s="240">
        <v>42419.534791666665</v>
      </c>
      <c r="G912" s="240">
        <v>42419.549988425926</v>
      </c>
      <c r="H912" s="237">
        <v>1313</v>
      </c>
      <c r="I912" s="237">
        <v>21</v>
      </c>
      <c r="J912" s="237">
        <v>50</v>
      </c>
      <c r="K912" s="237">
        <v>1</v>
      </c>
      <c r="L912" s="13">
        <f t="shared" si="66"/>
        <v>1.5196759261016268E-2</v>
      </c>
      <c r="M912" s="226">
        <f>COUNTIFS($K$1:K912,K912,$C$1:C912,C912,$A$1:A912,A912)</f>
        <v>1</v>
      </c>
      <c r="N912" s="13">
        <f t="shared" si="67"/>
        <v>0.53479166666666667</v>
      </c>
      <c r="O912" s="13">
        <f t="shared" si="68"/>
        <v>0.54998842592592589</v>
      </c>
    </row>
    <row r="913" spans="1:15" x14ac:dyDescent="0.25">
      <c r="A913" s="238">
        <v>42419</v>
      </c>
      <c r="B913" s="237" t="s">
        <v>115</v>
      </c>
      <c r="C913" s="237">
        <v>92136</v>
      </c>
      <c r="D913" s="239">
        <v>0.3611111111111111</v>
      </c>
      <c r="E913" s="239">
        <v>0.625</v>
      </c>
      <c r="F913" s="240">
        <v>42419.547592592593</v>
      </c>
      <c r="G913" s="240">
        <v>42419.5546875</v>
      </c>
      <c r="H913" s="237">
        <v>613</v>
      </c>
      <c r="I913" s="237">
        <v>10</v>
      </c>
      <c r="J913" s="237">
        <v>50</v>
      </c>
      <c r="K913" s="237">
        <v>3</v>
      </c>
      <c r="L913" s="13">
        <f t="shared" si="66"/>
        <v>7.0949074070085771E-3</v>
      </c>
      <c r="M913" s="226">
        <f>COUNTIFS($K$1:K913,K913,$C$1:C913,C913,$A$1:A913,A913)</f>
        <v>2</v>
      </c>
      <c r="N913" s="13">
        <f t="shared" si="67"/>
        <v>0.54759259259259252</v>
      </c>
      <c r="O913" s="13">
        <f t="shared" si="68"/>
        <v>0.5546875</v>
      </c>
    </row>
    <row r="914" spans="1:15" x14ac:dyDescent="0.25">
      <c r="A914" s="238">
        <v>42419</v>
      </c>
      <c r="B914" s="237" t="s">
        <v>21</v>
      </c>
      <c r="C914" s="237">
        <v>92125</v>
      </c>
      <c r="D914" s="239">
        <v>0.36805555555555558</v>
      </c>
      <c r="E914" s="239">
        <v>0.63194444444444442</v>
      </c>
      <c r="F914" s="240">
        <v>42419.548657407409</v>
      </c>
      <c r="G914" s="240">
        <v>42419.555949074071</v>
      </c>
      <c r="H914" s="237">
        <v>630</v>
      </c>
      <c r="I914" s="237">
        <v>10</v>
      </c>
      <c r="J914" s="237">
        <v>50</v>
      </c>
      <c r="K914" s="237">
        <v>3</v>
      </c>
      <c r="L914" s="13">
        <f t="shared" si="66"/>
        <v>7.2916666613309644E-3</v>
      </c>
      <c r="M914" s="226">
        <f>COUNTIFS($K$1:K914,K914,$C$1:C914,C914,$A$1:A914,A914)</f>
        <v>2</v>
      </c>
      <c r="N914" s="13">
        <f t="shared" si="67"/>
        <v>0.54865740740740743</v>
      </c>
      <c r="O914" s="13">
        <f t="shared" si="68"/>
        <v>0.55594907407407412</v>
      </c>
    </row>
    <row r="915" spans="1:15" x14ac:dyDescent="0.25">
      <c r="A915" s="238">
        <v>42419</v>
      </c>
      <c r="B915" s="237" t="s">
        <v>24</v>
      </c>
      <c r="C915" s="237">
        <v>92092</v>
      </c>
      <c r="D915" s="239">
        <v>0.36805555555555558</v>
      </c>
      <c r="E915" s="239">
        <v>0.63194444444444442</v>
      </c>
      <c r="F915" s="240">
        <v>42419.550844907404</v>
      </c>
      <c r="G915" s="240">
        <v>42419.558055555557</v>
      </c>
      <c r="H915" s="237">
        <v>623</v>
      </c>
      <c r="I915" s="237">
        <v>10</v>
      </c>
      <c r="J915" s="237">
        <v>50</v>
      </c>
      <c r="K915" s="237">
        <v>3</v>
      </c>
      <c r="L915" s="13">
        <f t="shared" si="66"/>
        <v>7.2106481529772282E-3</v>
      </c>
      <c r="M915" s="226">
        <f>COUNTIFS($K$1:K915,K915,$C$1:C915,C915,$A$1:A915,A915)</f>
        <v>2</v>
      </c>
      <c r="N915" s="13">
        <f t="shared" si="67"/>
        <v>0.55084490740740744</v>
      </c>
      <c r="O915" s="13">
        <f t="shared" si="68"/>
        <v>0.55805555555555553</v>
      </c>
    </row>
    <row r="916" spans="1:15" x14ac:dyDescent="0.25">
      <c r="A916" s="238">
        <v>42419</v>
      </c>
      <c r="B916" s="237" t="s">
        <v>117</v>
      </c>
      <c r="C916" s="237">
        <v>92214</v>
      </c>
      <c r="D916" s="239">
        <v>0.3611111111111111</v>
      </c>
      <c r="E916" s="239">
        <v>0.625</v>
      </c>
      <c r="F916" s="240">
        <v>42419.55572916667</v>
      </c>
      <c r="G916" s="240">
        <v>42419.563356481478</v>
      </c>
      <c r="H916" s="237">
        <v>659</v>
      </c>
      <c r="I916" s="237">
        <v>11</v>
      </c>
      <c r="J916" s="237">
        <v>50</v>
      </c>
      <c r="K916" s="237">
        <v>3</v>
      </c>
      <c r="L916" s="13">
        <f t="shared" si="66"/>
        <v>7.6273148079053499E-3</v>
      </c>
      <c r="M916" s="226">
        <f>COUNTIFS($K$1:K916,K916,$C$1:C916,C916,$A$1:A916,A916)</f>
        <v>2</v>
      </c>
      <c r="N916" s="13">
        <f t="shared" si="67"/>
        <v>0.55572916666666672</v>
      </c>
      <c r="O916" s="13">
        <f t="shared" si="68"/>
        <v>0.56335648148148143</v>
      </c>
    </row>
    <row r="917" spans="1:15" x14ac:dyDescent="0.25">
      <c r="A917" s="238">
        <v>42419</v>
      </c>
      <c r="B917" s="237" t="s">
        <v>18</v>
      </c>
      <c r="C917" s="237">
        <v>92120</v>
      </c>
      <c r="D917" s="239">
        <v>0.36805555555555558</v>
      </c>
      <c r="E917" s="239">
        <v>0.63194444444444442</v>
      </c>
      <c r="F917" s="240">
        <v>42419.55574074074</v>
      </c>
      <c r="G917" s="240">
        <v>42419.563067129631</v>
      </c>
      <c r="H917" s="237">
        <v>633</v>
      </c>
      <c r="I917" s="237">
        <v>10</v>
      </c>
      <c r="J917" s="237">
        <v>50</v>
      </c>
      <c r="K917" s="237">
        <v>3</v>
      </c>
      <c r="L917" s="13">
        <f t="shared" si="66"/>
        <v>7.3263888916699216E-3</v>
      </c>
      <c r="M917" s="226">
        <f>COUNTIFS($K$1:K917,K917,$C$1:C917,C917,$A$1:A917,A917)</f>
        <v>2</v>
      </c>
      <c r="N917" s="13">
        <f t="shared" si="67"/>
        <v>0.55574074074074076</v>
      </c>
      <c r="O917" s="13">
        <f t="shared" si="68"/>
        <v>0.56306712962962957</v>
      </c>
    </row>
    <row r="918" spans="1:15" x14ac:dyDescent="0.25">
      <c r="A918" s="238">
        <v>42419</v>
      </c>
      <c r="B918" s="237" t="s">
        <v>98</v>
      </c>
      <c r="C918" s="237">
        <v>92137</v>
      </c>
      <c r="D918" s="239">
        <v>0.3611111111111111</v>
      </c>
      <c r="E918" s="239">
        <v>0.625</v>
      </c>
      <c r="F918" s="240">
        <v>42419.569641203707</v>
      </c>
      <c r="G918" s="240">
        <v>42419.577569444446</v>
      </c>
      <c r="H918" s="237">
        <v>685</v>
      </c>
      <c r="I918" s="237">
        <v>11</v>
      </c>
      <c r="J918" s="237">
        <v>50</v>
      </c>
      <c r="K918" s="237">
        <v>3</v>
      </c>
      <c r="L918" s="13">
        <f t="shared" si="66"/>
        <v>7.9282407386926934E-3</v>
      </c>
      <c r="M918" s="226">
        <f>COUNTIFS($K$1:K918,K918,$C$1:C918,C918,$A$1:A918,A918)</f>
        <v>2</v>
      </c>
      <c r="N918" s="13">
        <f t="shared" si="67"/>
        <v>0.56964120370370364</v>
      </c>
      <c r="O918" s="13">
        <f t="shared" si="68"/>
        <v>0.57756944444444447</v>
      </c>
    </row>
    <row r="919" spans="1:15" x14ac:dyDescent="0.25">
      <c r="A919" s="238">
        <v>42419</v>
      </c>
      <c r="B919" s="237" t="s">
        <v>19</v>
      </c>
      <c r="C919" s="237">
        <v>95173</v>
      </c>
      <c r="D919" s="239">
        <v>0.4861111111111111</v>
      </c>
      <c r="E919" s="239">
        <v>0.75</v>
      </c>
      <c r="F919" s="240">
        <v>42419.578865740739</v>
      </c>
      <c r="G919" s="240">
        <v>42419.585995370369</v>
      </c>
      <c r="H919" s="237">
        <v>616</v>
      </c>
      <c r="I919" s="237">
        <v>10</v>
      </c>
      <c r="J919" s="237">
        <v>50</v>
      </c>
      <c r="K919" s="237">
        <v>3</v>
      </c>
      <c r="L919" s="13">
        <f t="shared" si="66"/>
        <v>7.1296296300715767E-3</v>
      </c>
      <c r="M919" s="226">
        <f>COUNTIFS($K$1:K919,K919,$C$1:C919,C919,$A$1:A919,A919)</f>
        <v>2</v>
      </c>
      <c r="N919" s="13">
        <f t="shared" si="67"/>
        <v>0.57886574074074071</v>
      </c>
      <c r="O919" s="13">
        <f t="shared" si="68"/>
        <v>0.58599537037037031</v>
      </c>
    </row>
    <row r="920" spans="1:15" x14ac:dyDescent="0.25">
      <c r="A920" s="238">
        <v>42419</v>
      </c>
      <c r="B920" s="237" t="s">
        <v>29</v>
      </c>
      <c r="C920" s="237">
        <v>92031</v>
      </c>
      <c r="D920" s="239">
        <v>0.58333333333333337</v>
      </c>
      <c r="E920" s="239">
        <v>0.84722222222222221</v>
      </c>
      <c r="F920" s="240">
        <v>42419.618090277778</v>
      </c>
      <c r="G920" s="240">
        <v>42419.618981481479</v>
      </c>
      <c r="H920" s="237">
        <v>77</v>
      </c>
      <c r="I920" s="237">
        <v>1</v>
      </c>
      <c r="J920" s="237">
        <v>50</v>
      </c>
      <c r="K920" s="237">
        <v>7</v>
      </c>
      <c r="L920" s="13">
        <f t="shared" si="66"/>
        <v>8.9120370103046298E-4</v>
      </c>
      <c r="M920" s="226">
        <f>COUNTIFS($K$1:K920,K920,$C$1:C920,C920,$A$1:A920,A920)</f>
        <v>1</v>
      </c>
      <c r="N920" s="13">
        <f t="shared" si="67"/>
        <v>0.61809027777777781</v>
      </c>
      <c r="O920" s="13">
        <f t="shared" si="68"/>
        <v>0.61898148148148147</v>
      </c>
    </row>
    <row r="921" spans="1:15" x14ac:dyDescent="0.25">
      <c r="A921" s="238">
        <v>42419</v>
      </c>
      <c r="B921" s="237" t="s">
        <v>25</v>
      </c>
      <c r="C921" s="237">
        <v>95005</v>
      </c>
      <c r="D921" s="239">
        <v>0.58333333333333337</v>
      </c>
      <c r="E921" s="239">
        <v>0.84722222222222221</v>
      </c>
      <c r="F921" s="240">
        <v>42419.641736111109</v>
      </c>
      <c r="G921" s="240">
        <v>42419.648946759262</v>
      </c>
      <c r="H921" s="237">
        <v>623</v>
      </c>
      <c r="I921" s="237">
        <v>10</v>
      </c>
      <c r="J921" s="237">
        <v>50</v>
      </c>
      <c r="K921" s="237">
        <v>3</v>
      </c>
      <c r="L921" s="13">
        <f t="shared" si="66"/>
        <v>7.2106481529772282E-3</v>
      </c>
      <c r="M921" s="226">
        <f>COUNTIFS($K$1:K921,K921,$C$1:C921,C921,$A$1:A921,A921)</f>
        <v>1</v>
      </c>
      <c r="N921" s="13">
        <f t="shared" si="67"/>
        <v>0.64173611111111117</v>
      </c>
      <c r="O921" s="13">
        <f t="shared" si="68"/>
        <v>0.64894675925925926</v>
      </c>
    </row>
    <row r="922" spans="1:15" x14ac:dyDescent="0.25">
      <c r="A922" s="238">
        <v>42419</v>
      </c>
      <c r="B922" s="237" t="s">
        <v>103</v>
      </c>
      <c r="C922" s="237">
        <v>95061</v>
      </c>
      <c r="D922" s="239">
        <v>0.625</v>
      </c>
      <c r="E922" s="239">
        <v>0.88888888888888884</v>
      </c>
      <c r="F922" s="240">
        <v>42419.643888888888</v>
      </c>
      <c r="G922" s="240">
        <v>42419.653136574074</v>
      </c>
      <c r="H922" s="237">
        <v>799</v>
      </c>
      <c r="I922" s="237">
        <v>13</v>
      </c>
      <c r="J922" s="237">
        <v>50</v>
      </c>
      <c r="K922" s="237">
        <v>7</v>
      </c>
      <c r="L922" s="13">
        <f t="shared" si="66"/>
        <v>9.2476851859828457E-3</v>
      </c>
      <c r="M922" s="226">
        <f>COUNTIFS($K$1:K922,K922,$C$1:C922,C922,$A$1:A922,A922)</f>
        <v>1</v>
      </c>
      <c r="N922" s="13">
        <f t="shared" si="67"/>
        <v>0.64388888888888884</v>
      </c>
      <c r="O922" s="13">
        <f t="shared" si="68"/>
        <v>0.65313657407407411</v>
      </c>
    </row>
    <row r="923" spans="1:15" x14ac:dyDescent="0.25">
      <c r="A923" s="238">
        <v>42419</v>
      </c>
      <c r="B923" s="237" t="s">
        <v>29</v>
      </c>
      <c r="C923" s="237">
        <v>92031</v>
      </c>
      <c r="D923" s="239">
        <v>0.58333333333333337</v>
      </c>
      <c r="E923" s="239">
        <v>0.84722222222222221</v>
      </c>
      <c r="F923" s="240">
        <v>42419.646620370368</v>
      </c>
      <c r="G923" s="240">
        <v>42419.652083333334</v>
      </c>
      <c r="H923" s="237">
        <v>472</v>
      </c>
      <c r="I923" s="237">
        <v>8</v>
      </c>
      <c r="J923" s="237">
        <v>50</v>
      </c>
      <c r="K923" s="237">
        <v>3</v>
      </c>
      <c r="L923" s="13">
        <f t="shared" si="66"/>
        <v>5.4629629667033441E-3</v>
      </c>
      <c r="M923" s="226">
        <f>COUNTIFS($K$1:K923,K923,$C$1:C923,C923,$A$1:A923,A923)</f>
        <v>1</v>
      </c>
      <c r="N923" s="13">
        <f t="shared" si="67"/>
        <v>0.64662037037037035</v>
      </c>
      <c r="O923" s="13">
        <f t="shared" si="68"/>
        <v>0.65208333333333335</v>
      </c>
    </row>
    <row r="924" spans="1:15" x14ac:dyDescent="0.25">
      <c r="A924" s="238">
        <v>42419</v>
      </c>
      <c r="B924" s="237" t="s">
        <v>29</v>
      </c>
      <c r="C924" s="237">
        <v>92031</v>
      </c>
      <c r="D924" s="239">
        <v>0.58333333333333337</v>
      </c>
      <c r="E924" s="239">
        <v>0.84722222222222221</v>
      </c>
      <c r="F924" s="240">
        <v>42419.652083333334</v>
      </c>
      <c r="G924" s="240">
        <v>42419.663680555554</v>
      </c>
      <c r="H924" s="237">
        <v>1002</v>
      </c>
      <c r="I924" s="237">
        <v>16</v>
      </c>
      <c r="J924" s="237">
        <v>50</v>
      </c>
      <c r="K924" s="237">
        <v>7</v>
      </c>
      <c r="L924" s="13">
        <f t="shared" si="66"/>
        <v>1.1597222219279502E-2</v>
      </c>
      <c r="M924" s="226">
        <f>COUNTIFS($K$1:K924,K924,$C$1:C924,C924,$A$1:A924,A924)</f>
        <v>2</v>
      </c>
      <c r="N924" s="13">
        <f t="shared" si="67"/>
        <v>0.65208333333333335</v>
      </c>
      <c r="O924" s="13">
        <f t="shared" si="68"/>
        <v>0.6636805555555555</v>
      </c>
    </row>
    <row r="925" spans="1:15" x14ac:dyDescent="0.25">
      <c r="A925" s="238">
        <v>42419</v>
      </c>
      <c r="B925" s="237" t="s">
        <v>27</v>
      </c>
      <c r="C925" s="237">
        <v>93346</v>
      </c>
      <c r="D925" s="239">
        <v>0.625</v>
      </c>
      <c r="E925" s="239">
        <v>0.88888888888888884</v>
      </c>
      <c r="F925" s="240">
        <v>42419.667280092595</v>
      </c>
      <c r="G925" s="240">
        <v>42419.674618055556</v>
      </c>
      <c r="H925" s="237">
        <v>634</v>
      </c>
      <c r="I925" s="237">
        <v>11</v>
      </c>
      <c r="J925" s="237">
        <v>50</v>
      </c>
      <c r="K925" s="237">
        <v>3</v>
      </c>
      <c r="L925" s="13">
        <f t="shared" si="66"/>
        <v>7.3379629611736163E-3</v>
      </c>
      <c r="M925" s="226">
        <f>COUNTIFS($K$1:K925,K925,$C$1:C925,C925,$A$1:A925,A925)</f>
        <v>1</v>
      </c>
      <c r="N925" s="13">
        <f t="shared" si="67"/>
        <v>0.66728009259259258</v>
      </c>
      <c r="O925" s="13">
        <f t="shared" si="68"/>
        <v>0.67461805555555554</v>
      </c>
    </row>
    <row r="926" spans="1:15" x14ac:dyDescent="0.25">
      <c r="A926" s="238">
        <v>42419</v>
      </c>
      <c r="B926" s="237" t="s">
        <v>28</v>
      </c>
      <c r="C926" s="237">
        <v>93528</v>
      </c>
      <c r="D926" s="239">
        <v>0.61805555555555558</v>
      </c>
      <c r="E926" s="239">
        <v>0.88194444444444453</v>
      </c>
      <c r="F926" s="240">
        <v>42419.687314814815</v>
      </c>
      <c r="G926" s="240">
        <v>42419.695474537039</v>
      </c>
      <c r="H926" s="237">
        <v>705</v>
      </c>
      <c r="I926" s="237">
        <v>12</v>
      </c>
      <c r="J926" s="237">
        <v>50</v>
      </c>
      <c r="K926" s="237">
        <v>3</v>
      </c>
      <c r="L926" s="13">
        <f t="shared" si="66"/>
        <v>8.1597222233540379E-3</v>
      </c>
      <c r="M926" s="226">
        <f>COUNTIFS($K$1:K926,K926,$C$1:C926,C926,$A$1:A926,A926)</f>
        <v>1</v>
      </c>
      <c r="N926" s="13">
        <f t="shared" si="67"/>
        <v>0.68731481481481482</v>
      </c>
      <c r="O926" s="13">
        <f t="shared" si="68"/>
        <v>0.69547453703703699</v>
      </c>
    </row>
    <row r="927" spans="1:15" x14ac:dyDescent="0.25">
      <c r="A927" s="238">
        <v>42419</v>
      </c>
      <c r="B927" s="237" t="s">
        <v>30</v>
      </c>
      <c r="C927" s="237">
        <v>92030</v>
      </c>
      <c r="D927" s="239">
        <v>0.625</v>
      </c>
      <c r="E927" s="239">
        <v>0.88888888888888884</v>
      </c>
      <c r="F927" s="240">
        <v>42419.68849537037</v>
      </c>
      <c r="G927" s="240">
        <v>42419.69568287037</v>
      </c>
      <c r="H927" s="237">
        <v>621</v>
      </c>
      <c r="I927" s="237">
        <v>10</v>
      </c>
      <c r="J927" s="237">
        <v>50</v>
      </c>
      <c r="K927" s="237">
        <v>3</v>
      </c>
      <c r="L927" s="13">
        <f t="shared" si="66"/>
        <v>7.1874999994179234E-3</v>
      </c>
      <c r="M927" s="226">
        <f>COUNTIFS($K$1:K927,K927,$C$1:C927,C927,$A$1:A927,A927)</f>
        <v>1</v>
      </c>
      <c r="N927" s="13">
        <f t="shared" si="67"/>
        <v>0.68849537037037034</v>
      </c>
      <c r="O927" s="13">
        <f t="shared" si="68"/>
        <v>0.69568287037037047</v>
      </c>
    </row>
    <row r="928" spans="1:15" x14ac:dyDescent="0.25">
      <c r="A928" s="238">
        <v>42419</v>
      </c>
      <c r="B928" s="237" t="s">
        <v>26</v>
      </c>
      <c r="C928" s="237">
        <v>92065</v>
      </c>
      <c r="D928" s="239">
        <v>0.625</v>
      </c>
      <c r="E928" s="239">
        <v>0.88888888888888884</v>
      </c>
      <c r="F928" s="240">
        <v>42419.698958333334</v>
      </c>
      <c r="G928" s="240">
        <v>42419.705671296295</v>
      </c>
      <c r="H928" s="237">
        <v>580</v>
      </c>
      <c r="I928" s="237">
        <v>10</v>
      </c>
      <c r="J928" s="237">
        <v>50</v>
      </c>
      <c r="K928" s="237">
        <v>3</v>
      </c>
      <c r="L928" s="13">
        <f t="shared" si="66"/>
        <v>6.7129629605915397E-3</v>
      </c>
      <c r="M928" s="226">
        <f>COUNTIFS($K$1:K928,K928,$C$1:C928,C928,$A$1:A928,A928)</f>
        <v>1</v>
      </c>
      <c r="N928" s="13">
        <f t="shared" si="67"/>
        <v>0.69895833333333324</v>
      </c>
      <c r="O928" s="13">
        <f t="shared" si="68"/>
        <v>0.70567129629629621</v>
      </c>
    </row>
    <row r="929" spans="1:15" x14ac:dyDescent="0.25">
      <c r="A929" s="238">
        <v>42419</v>
      </c>
      <c r="B929" s="237" t="s">
        <v>103</v>
      </c>
      <c r="C929" s="237">
        <v>95061</v>
      </c>
      <c r="D929" s="239">
        <v>0.625</v>
      </c>
      <c r="E929" s="239">
        <v>0.88888888888888884</v>
      </c>
      <c r="F929" s="240">
        <v>42419.699699074074</v>
      </c>
      <c r="G929" s="240">
        <v>42419.707060185188</v>
      </c>
      <c r="H929" s="237">
        <v>636</v>
      </c>
      <c r="I929" s="237">
        <v>11</v>
      </c>
      <c r="J929" s="237">
        <v>50</v>
      </c>
      <c r="K929" s="237">
        <v>3</v>
      </c>
      <c r="L929" s="13">
        <f t="shared" si="66"/>
        <v>7.3611111147329211E-3</v>
      </c>
      <c r="M929" s="226">
        <f>COUNTIFS($K$1:K929,K929,$C$1:C929,C929,$A$1:A929,A929)</f>
        <v>1</v>
      </c>
      <c r="N929" s="13">
        <f t="shared" si="67"/>
        <v>0.69969907407407417</v>
      </c>
      <c r="O929" s="13">
        <f t="shared" si="68"/>
        <v>0.70706018518518521</v>
      </c>
    </row>
    <row r="930" spans="1:15" x14ac:dyDescent="0.25">
      <c r="A930" s="238">
        <v>42419</v>
      </c>
      <c r="B930" s="237" t="s">
        <v>106</v>
      </c>
      <c r="C930" s="237">
        <v>92217</v>
      </c>
      <c r="D930" s="239">
        <v>0.625</v>
      </c>
      <c r="E930" s="239">
        <v>0.88888888888888884</v>
      </c>
      <c r="F930" s="240">
        <v>42419.701747685183</v>
      </c>
      <c r="G930" s="240">
        <v>42419.708877314813</v>
      </c>
      <c r="H930" s="237">
        <v>616</v>
      </c>
      <c r="I930" s="237">
        <v>10</v>
      </c>
      <c r="J930" s="237">
        <v>50</v>
      </c>
      <c r="K930" s="237">
        <v>3</v>
      </c>
      <c r="L930" s="13">
        <f t="shared" si="66"/>
        <v>7.1296296300715767E-3</v>
      </c>
      <c r="M930" s="226">
        <f>COUNTIFS($K$1:K930,K930,$C$1:C930,C930,$A$1:A930,A930)</f>
        <v>1</v>
      </c>
      <c r="N930" s="13">
        <f t="shared" si="67"/>
        <v>0.70174768518518515</v>
      </c>
      <c r="O930" s="13">
        <f t="shared" si="68"/>
        <v>0.70887731481481486</v>
      </c>
    </row>
    <row r="931" spans="1:15" x14ac:dyDescent="0.25">
      <c r="A931" s="238">
        <v>42419</v>
      </c>
      <c r="B931" s="237" t="s">
        <v>25</v>
      </c>
      <c r="C931" s="237">
        <v>95005</v>
      </c>
      <c r="D931" s="239">
        <v>0.58333333333333337</v>
      </c>
      <c r="E931" s="239">
        <v>0.84722222222222221</v>
      </c>
      <c r="F931" s="240">
        <v>42419.713958333334</v>
      </c>
      <c r="G931" s="240">
        <v>42419.727835648147</v>
      </c>
      <c r="H931" s="237">
        <v>1199</v>
      </c>
      <c r="I931" s="237">
        <v>20</v>
      </c>
      <c r="J931" s="237">
        <v>50</v>
      </c>
      <c r="K931" s="237">
        <v>1</v>
      </c>
      <c r="L931" s="13">
        <f t="shared" si="66"/>
        <v>1.3877314813726116E-2</v>
      </c>
      <c r="M931" s="226">
        <f>COUNTIFS($K$1:K931,K931,$C$1:C931,C931,$A$1:A931,A931)</f>
        <v>1</v>
      </c>
      <c r="N931" s="13">
        <f t="shared" si="67"/>
        <v>0.71395833333333336</v>
      </c>
      <c r="O931" s="13">
        <f t="shared" si="68"/>
        <v>0.72783564814814816</v>
      </c>
    </row>
    <row r="932" spans="1:15" x14ac:dyDescent="0.25">
      <c r="A932" s="238">
        <v>42419</v>
      </c>
      <c r="B932" s="237" t="s">
        <v>105</v>
      </c>
      <c r="C932" s="237">
        <v>95049</v>
      </c>
      <c r="D932" s="239">
        <v>0.625</v>
      </c>
      <c r="E932" s="239">
        <v>0.88888888888888884</v>
      </c>
      <c r="F932" s="240">
        <v>42419.72278935185</v>
      </c>
      <c r="G932" s="240">
        <v>42419.736331018517</v>
      </c>
      <c r="H932" s="237">
        <v>1170</v>
      </c>
      <c r="I932" s="237">
        <v>20</v>
      </c>
      <c r="J932" s="237">
        <v>50</v>
      </c>
      <c r="K932" s="237">
        <v>1</v>
      </c>
      <c r="L932" s="13">
        <f t="shared" si="66"/>
        <v>1.3541666667151731E-2</v>
      </c>
      <c r="M932" s="226">
        <f>COUNTIFS($K$1:K932,K932,$C$1:C932,C932,$A$1:A932,A932)</f>
        <v>1</v>
      </c>
      <c r="N932" s="13">
        <f t="shared" si="67"/>
        <v>0.72278935185185178</v>
      </c>
      <c r="O932" s="13">
        <f t="shared" si="68"/>
        <v>0.73633101851851857</v>
      </c>
    </row>
    <row r="933" spans="1:15" x14ac:dyDescent="0.25">
      <c r="A933" s="238">
        <v>42419</v>
      </c>
      <c r="B933" s="237" t="s">
        <v>29</v>
      </c>
      <c r="C933" s="237">
        <v>92031</v>
      </c>
      <c r="D933" s="239">
        <v>0.58333333333333337</v>
      </c>
      <c r="E933" s="239">
        <v>0.84722222222222221</v>
      </c>
      <c r="F933" s="240">
        <v>42419.736504629633</v>
      </c>
      <c r="G933" s="240">
        <v>42419.750439814816</v>
      </c>
      <c r="H933" s="237">
        <v>1204</v>
      </c>
      <c r="I933" s="237">
        <v>20</v>
      </c>
      <c r="J933" s="237">
        <v>50</v>
      </c>
      <c r="K933" s="237">
        <v>1</v>
      </c>
      <c r="L933" s="13">
        <f t="shared" si="66"/>
        <v>1.3935185183072463E-2</v>
      </c>
      <c r="M933" s="226">
        <f>COUNTIFS($K$1:K933,K933,$C$1:C933,C933,$A$1:A933,A933)</f>
        <v>1</v>
      </c>
      <c r="N933" s="13">
        <f t="shared" si="67"/>
        <v>0.7365046296296297</v>
      </c>
      <c r="O933" s="13">
        <f t="shared" si="68"/>
        <v>0.75043981481481481</v>
      </c>
    </row>
    <row r="934" spans="1:15" x14ac:dyDescent="0.25">
      <c r="A934" s="238">
        <v>42419</v>
      </c>
      <c r="B934" s="237" t="s">
        <v>27</v>
      </c>
      <c r="C934" s="237">
        <v>93346</v>
      </c>
      <c r="D934" s="239">
        <v>0.625</v>
      </c>
      <c r="E934" s="239">
        <v>0.88888888888888884</v>
      </c>
      <c r="F934" s="240">
        <v>42419.750810185185</v>
      </c>
      <c r="G934" s="240">
        <v>42419.764965277776</v>
      </c>
      <c r="H934" s="237">
        <v>1223</v>
      </c>
      <c r="I934" s="237">
        <v>20</v>
      </c>
      <c r="J934" s="237">
        <v>50</v>
      </c>
      <c r="K934" s="237">
        <v>1</v>
      </c>
      <c r="L934" s="13">
        <f t="shared" si="66"/>
        <v>1.4155092590954155E-2</v>
      </c>
      <c r="M934" s="226">
        <f>COUNTIFS($K$1:K934,K934,$C$1:C934,C934,$A$1:A934,A934)</f>
        <v>1</v>
      </c>
      <c r="N934" s="13">
        <f t="shared" si="67"/>
        <v>0.75081018518518527</v>
      </c>
      <c r="O934" s="13">
        <f t="shared" si="68"/>
        <v>0.76496527777777779</v>
      </c>
    </row>
    <row r="935" spans="1:15" x14ac:dyDescent="0.25">
      <c r="A935" s="238">
        <v>42419</v>
      </c>
      <c r="B935" s="237" t="s">
        <v>30</v>
      </c>
      <c r="C935" s="237">
        <v>92030</v>
      </c>
      <c r="D935" s="239">
        <v>0.625</v>
      </c>
      <c r="E935" s="239">
        <v>0.88888888888888884</v>
      </c>
      <c r="F935" s="240">
        <v>42419.765219907407</v>
      </c>
      <c r="G935" s="240">
        <v>42419.779351851852</v>
      </c>
      <c r="H935" s="237">
        <v>1221</v>
      </c>
      <c r="I935" s="237">
        <v>21</v>
      </c>
      <c r="J935" s="237">
        <v>50</v>
      </c>
      <c r="K935" s="237">
        <v>1</v>
      </c>
      <c r="L935" s="13">
        <f t="shared" si="66"/>
        <v>1.4131944444670808E-2</v>
      </c>
      <c r="M935" s="226">
        <f>COUNTIFS($K$1:K935,K935,$C$1:C935,C935,$A$1:A935,A935)</f>
        <v>1</v>
      </c>
      <c r="N935" s="13">
        <f t="shared" si="67"/>
        <v>0.76521990740740742</v>
      </c>
      <c r="O935" s="13">
        <f t="shared" si="68"/>
        <v>0.77935185185185185</v>
      </c>
    </row>
    <row r="936" spans="1:15" x14ac:dyDescent="0.25">
      <c r="A936" s="238">
        <v>42419</v>
      </c>
      <c r="B936" s="237" t="s">
        <v>26</v>
      </c>
      <c r="C936" s="237">
        <v>92065</v>
      </c>
      <c r="D936" s="239">
        <v>0.625</v>
      </c>
      <c r="E936" s="239">
        <v>0.88888888888888884</v>
      </c>
      <c r="F936" s="240">
        <v>42419.77065972222</v>
      </c>
      <c r="G936" s="240">
        <v>42419.784513888888</v>
      </c>
      <c r="H936" s="237">
        <v>1197</v>
      </c>
      <c r="I936" s="237">
        <v>20</v>
      </c>
      <c r="J936" s="237">
        <v>50</v>
      </c>
      <c r="K936" s="237">
        <v>1</v>
      </c>
      <c r="L936" s="13">
        <f t="shared" si="66"/>
        <v>1.3854166667442769E-2</v>
      </c>
      <c r="M936" s="226">
        <f>COUNTIFS($K$1:K936,K936,$C$1:C936,C936,$A$1:A936,A936)</f>
        <v>1</v>
      </c>
      <c r="N936" s="13">
        <f t="shared" si="67"/>
        <v>0.77065972222222223</v>
      </c>
      <c r="O936" s="13">
        <f t="shared" si="68"/>
        <v>0.78451388888888884</v>
      </c>
    </row>
    <row r="937" spans="1:15" x14ac:dyDescent="0.25">
      <c r="A937" s="238">
        <v>42419</v>
      </c>
      <c r="B937" s="237" t="s">
        <v>28</v>
      </c>
      <c r="C937" s="237">
        <v>93528</v>
      </c>
      <c r="D937" s="239">
        <v>0.61805555555555558</v>
      </c>
      <c r="E937" s="239">
        <v>0.88194444444444453</v>
      </c>
      <c r="F937" s="240">
        <v>42419.777974537035</v>
      </c>
      <c r="G937" s="240">
        <v>42419.792523148149</v>
      </c>
      <c r="H937" s="237">
        <v>1257</v>
      </c>
      <c r="I937" s="237">
        <v>21</v>
      </c>
      <c r="J937" s="237">
        <v>50</v>
      </c>
      <c r="K937" s="237">
        <v>1</v>
      </c>
      <c r="L937" s="13">
        <f t="shared" si="66"/>
        <v>1.4548611114150845E-2</v>
      </c>
      <c r="M937" s="226">
        <f>COUNTIFS($K$1:K937,K937,$C$1:C937,C937,$A$1:A937,A937)</f>
        <v>1</v>
      </c>
      <c r="N937" s="13">
        <f t="shared" si="67"/>
        <v>0.77797453703703701</v>
      </c>
      <c r="O937" s="13">
        <f t="shared" si="68"/>
        <v>0.79252314814814817</v>
      </c>
    </row>
    <row r="938" spans="1:15" x14ac:dyDescent="0.25">
      <c r="A938" s="238">
        <v>42419</v>
      </c>
      <c r="B938" s="237" t="s">
        <v>103</v>
      </c>
      <c r="C938" s="237">
        <v>95061</v>
      </c>
      <c r="D938" s="239">
        <v>0.625</v>
      </c>
      <c r="E938" s="239">
        <v>0.88888888888888884</v>
      </c>
      <c r="F938" s="240">
        <v>42419.786932870367</v>
      </c>
      <c r="G938" s="240">
        <v>42419.788703703707</v>
      </c>
      <c r="H938" s="237">
        <v>153</v>
      </c>
      <c r="I938" s="237">
        <v>2</v>
      </c>
      <c r="J938" s="237">
        <v>50</v>
      </c>
      <c r="K938" s="237">
        <v>7</v>
      </c>
      <c r="L938" s="13">
        <f t="shared" si="66"/>
        <v>1.7708333398331888E-3</v>
      </c>
      <c r="M938" s="226">
        <f>COUNTIFS($K$1:K938,K938,$C$1:C938,C938,$A$1:A938,A938)</f>
        <v>2</v>
      </c>
      <c r="N938" s="13">
        <f t="shared" si="67"/>
        <v>0.7869328703703703</v>
      </c>
      <c r="O938" s="13">
        <f t="shared" si="68"/>
        <v>0.78870370370370368</v>
      </c>
    </row>
    <row r="939" spans="1:15" x14ac:dyDescent="0.25">
      <c r="A939" s="238">
        <v>42419</v>
      </c>
      <c r="B939" s="237" t="s">
        <v>25</v>
      </c>
      <c r="C939" s="237">
        <v>95005</v>
      </c>
      <c r="D939" s="239">
        <v>0.58333333333333337</v>
      </c>
      <c r="E939" s="239">
        <v>0.84722222222222221</v>
      </c>
      <c r="F939" s="240">
        <v>42419.795127314814</v>
      </c>
      <c r="G939" s="240">
        <v>42419.802025462966</v>
      </c>
      <c r="H939" s="237">
        <v>596</v>
      </c>
      <c r="I939" s="237">
        <v>10</v>
      </c>
      <c r="J939" s="237">
        <v>50</v>
      </c>
      <c r="K939" s="237">
        <v>3</v>
      </c>
      <c r="L939" s="13">
        <f t="shared" si="66"/>
        <v>6.8981481526861899E-3</v>
      </c>
      <c r="M939" s="226">
        <f>COUNTIFS($K$1:K939,K939,$C$1:C939,C939,$A$1:A939,A939)</f>
        <v>2</v>
      </c>
      <c r="N939" s="13">
        <f t="shared" si="67"/>
        <v>0.79512731481481491</v>
      </c>
      <c r="O939" s="13">
        <f t="shared" si="68"/>
        <v>0.80202546296296295</v>
      </c>
    </row>
    <row r="940" spans="1:15" x14ac:dyDescent="0.25">
      <c r="A940" s="238">
        <v>42419</v>
      </c>
      <c r="B940" s="237" t="s">
        <v>103</v>
      </c>
      <c r="C940" s="237">
        <v>95061</v>
      </c>
      <c r="D940" s="239">
        <v>0.625</v>
      </c>
      <c r="E940" s="239">
        <v>0.88888888888888884</v>
      </c>
      <c r="F940" s="240">
        <v>42419.79886574074</v>
      </c>
      <c r="G940" s="240">
        <v>42419.812754629631</v>
      </c>
      <c r="H940" s="237">
        <v>1200</v>
      </c>
      <c r="I940" s="237">
        <v>20</v>
      </c>
      <c r="J940" s="237">
        <v>50</v>
      </c>
      <c r="K940" s="237">
        <v>1</v>
      </c>
      <c r="L940" s="13">
        <f t="shared" si="66"/>
        <v>1.3888888890505768E-2</v>
      </c>
      <c r="M940" s="226">
        <f>COUNTIFS($K$1:K940,K940,$C$1:C940,C940,$A$1:A940,A940)</f>
        <v>1</v>
      </c>
      <c r="N940" s="13">
        <f t="shared" si="67"/>
        <v>0.79886574074074079</v>
      </c>
      <c r="O940" s="13">
        <f t="shared" si="68"/>
        <v>0.81275462962962963</v>
      </c>
    </row>
    <row r="941" spans="1:15" x14ac:dyDescent="0.25">
      <c r="A941" s="238">
        <v>42419</v>
      </c>
      <c r="B941" s="237" t="s">
        <v>105</v>
      </c>
      <c r="C941" s="237">
        <v>95049</v>
      </c>
      <c r="D941" s="239">
        <v>0.625</v>
      </c>
      <c r="E941" s="239">
        <v>0.88888888888888884</v>
      </c>
      <c r="F941" s="240">
        <v>42419.799224537041</v>
      </c>
      <c r="G941" s="240">
        <v>42419.806076388886</v>
      </c>
      <c r="H941" s="237">
        <v>592</v>
      </c>
      <c r="I941" s="237">
        <v>10</v>
      </c>
      <c r="J941" s="237">
        <v>50</v>
      </c>
      <c r="K941" s="237">
        <v>3</v>
      </c>
      <c r="L941" s="13">
        <f t="shared" si="66"/>
        <v>6.8518518455675803E-3</v>
      </c>
      <c r="M941" s="226">
        <f>COUNTIFS($K$1:K941,K941,$C$1:C941,C941,$A$1:A941,A941)</f>
        <v>1</v>
      </c>
      <c r="N941" s="13">
        <f t="shared" si="67"/>
        <v>0.79922453703703711</v>
      </c>
      <c r="O941" s="13">
        <f t="shared" si="68"/>
        <v>0.80607638888888899</v>
      </c>
    </row>
    <row r="942" spans="1:15" x14ac:dyDescent="0.25">
      <c r="A942" s="238">
        <v>42419</v>
      </c>
      <c r="B942" s="237" t="s">
        <v>106</v>
      </c>
      <c r="C942" s="237">
        <v>92217</v>
      </c>
      <c r="D942" s="239">
        <v>0.625</v>
      </c>
      <c r="E942" s="239">
        <v>0.88888888888888884</v>
      </c>
      <c r="F942" s="240">
        <v>42419.800138888888</v>
      </c>
      <c r="G942" s="240">
        <v>42419.815289351849</v>
      </c>
      <c r="H942" s="237">
        <v>1309</v>
      </c>
      <c r="I942" s="237">
        <v>22</v>
      </c>
      <c r="J942" s="237">
        <v>50</v>
      </c>
      <c r="K942" s="237">
        <v>1</v>
      </c>
      <c r="L942" s="13">
        <f t="shared" si="66"/>
        <v>1.5150462961173616E-2</v>
      </c>
      <c r="M942" s="226">
        <f>COUNTIFS($K$1:K942,K942,$C$1:C942,C942,$A$1:A942,A942)</f>
        <v>1</v>
      </c>
      <c r="N942" s="13">
        <f t="shared" si="67"/>
        <v>0.80013888888888884</v>
      </c>
      <c r="O942" s="13">
        <f t="shared" si="68"/>
        <v>0.81528935185185192</v>
      </c>
    </row>
    <row r="943" spans="1:15" x14ac:dyDescent="0.25">
      <c r="A943" s="238">
        <v>42419</v>
      </c>
      <c r="B943" s="237" t="s">
        <v>29</v>
      </c>
      <c r="C943" s="237">
        <v>92031</v>
      </c>
      <c r="D943" s="239">
        <v>0.58333333333333337</v>
      </c>
      <c r="E943" s="239">
        <v>0.84722222222222221</v>
      </c>
      <c r="F943" s="240">
        <v>42419.805983796294</v>
      </c>
      <c r="G943" s="240">
        <v>42419.812962962962</v>
      </c>
      <c r="H943" s="237">
        <v>603</v>
      </c>
      <c r="I943" s="237">
        <v>10</v>
      </c>
      <c r="J943" s="237">
        <v>50</v>
      </c>
      <c r="K943" s="237">
        <v>3</v>
      </c>
      <c r="L943" s="13">
        <f t="shared" si="66"/>
        <v>6.9791666683158837E-3</v>
      </c>
      <c r="M943" s="226">
        <f>COUNTIFS($K$1:K943,K943,$C$1:C943,C943,$A$1:A943,A943)</f>
        <v>2</v>
      </c>
      <c r="N943" s="13">
        <f t="shared" si="67"/>
        <v>0.80598379629629635</v>
      </c>
      <c r="O943" s="13">
        <f t="shared" si="68"/>
        <v>0.812962962962963</v>
      </c>
    </row>
    <row r="944" spans="1:15" x14ac:dyDescent="0.25">
      <c r="A944" s="238">
        <v>42419</v>
      </c>
      <c r="B944" s="237" t="s">
        <v>27</v>
      </c>
      <c r="C944" s="237">
        <v>93346</v>
      </c>
      <c r="D944" s="239">
        <v>0.625</v>
      </c>
      <c r="E944" s="239">
        <v>0.88888888888888884</v>
      </c>
      <c r="F944" s="240">
        <v>42419.813321759262</v>
      </c>
      <c r="G944" s="240">
        <v>42419.819710648146</v>
      </c>
      <c r="H944" s="237">
        <v>552</v>
      </c>
      <c r="I944" s="237">
        <v>9</v>
      </c>
      <c r="J944" s="237">
        <v>50</v>
      </c>
      <c r="K944" s="237">
        <v>3</v>
      </c>
      <c r="L944" s="13">
        <f t="shared" si="66"/>
        <v>6.388888883520849E-3</v>
      </c>
      <c r="M944" s="226">
        <f>COUNTIFS($K$1:K944,K944,$C$1:C944,C944,$A$1:A944,A944)</f>
        <v>2</v>
      </c>
      <c r="N944" s="13">
        <f t="shared" si="67"/>
        <v>0.8133217592592592</v>
      </c>
      <c r="O944" s="13">
        <f t="shared" si="68"/>
        <v>0.8197106481481482</v>
      </c>
    </row>
    <row r="945" spans="1:15" x14ac:dyDescent="0.25">
      <c r="A945" s="238">
        <v>42419</v>
      </c>
      <c r="B945" s="237" t="s">
        <v>30</v>
      </c>
      <c r="C945" s="237">
        <v>92030</v>
      </c>
      <c r="D945" s="239">
        <v>0.625</v>
      </c>
      <c r="E945" s="239">
        <v>0.88888888888888884</v>
      </c>
      <c r="F945" s="240">
        <v>42419.821261574078</v>
      </c>
      <c r="G945" s="240">
        <v>42419.828182870369</v>
      </c>
      <c r="H945" s="237">
        <v>598</v>
      </c>
      <c r="I945" s="237">
        <v>10</v>
      </c>
      <c r="J945" s="237">
        <v>50</v>
      </c>
      <c r="K945" s="237">
        <v>3</v>
      </c>
      <c r="L945" s="13">
        <f t="shared" si="66"/>
        <v>6.9212962916935794E-3</v>
      </c>
      <c r="M945" s="226">
        <f>COUNTIFS($K$1:K945,K945,$C$1:C945,C945,$A$1:A945,A945)</f>
        <v>2</v>
      </c>
      <c r="N945" s="13">
        <f t="shared" si="67"/>
        <v>0.82126157407407396</v>
      </c>
      <c r="O945" s="13">
        <f t="shared" si="68"/>
        <v>0.82818287037037042</v>
      </c>
    </row>
    <row r="946" spans="1:15" x14ac:dyDescent="0.25">
      <c r="A946" s="238">
        <v>42419</v>
      </c>
      <c r="B946" s="237" t="s">
        <v>26</v>
      </c>
      <c r="C946" s="237">
        <v>92065</v>
      </c>
      <c r="D946" s="239">
        <v>0.625</v>
      </c>
      <c r="E946" s="239">
        <v>0.88888888888888884</v>
      </c>
      <c r="F946" s="240">
        <v>42419.826643518521</v>
      </c>
      <c r="G946" s="240">
        <v>42419.833437499998</v>
      </c>
      <c r="H946" s="237">
        <v>587</v>
      </c>
      <c r="I946" s="237">
        <v>10</v>
      </c>
      <c r="J946" s="237">
        <v>50</v>
      </c>
      <c r="K946" s="237">
        <v>3</v>
      </c>
      <c r="L946" s="13">
        <f t="shared" si="66"/>
        <v>6.7939814762212336E-3</v>
      </c>
      <c r="M946" s="226">
        <f>COUNTIFS($K$1:K946,K946,$C$1:C946,C946,$A$1:A946,A946)</f>
        <v>2</v>
      </c>
      <c r="N946" s="13">
        <f t="shared" si="67"/>
        <v>0.82664351851851858</v>
      </c>
      <c r="O946" s="13">
        <f t="shared" si="68"/>
        <v>0.83343750000000005</v>
      </c>
    </row>
    <row r="947" spans="1:15" x14ac:dyDescent="0.25">
      <c r="A947" s="238">
        <v>42419</v>
      </c>
      <c r="B947" s="237" t="s">
        <v>28</v>
      </c>
      <c r="C947" s="237">
        <v>93528</v>
      </c>
      <c r="D947" s="239">
        <v>0.61805555555555558</v>
      </c>
      <c r="E947" s="239">
        <v>0.88194444444444453</v>
      </c>
      <c r="F947" s="240">
        <v>42419.826678240737</v>
      </c>
      <c r="G947" s="240">
        <v>42419.833402777775</v>
      </c>
      <c r="H947" s="237">
        <v>581</v>
      </c>
      <c r="I947" s="237">
        <v>10</v>
      </c>
      <c r="J947" s="237">
        <v>50</v>
      </c>
      <c r="K947" s="237">
        <v>3</v>
      </c>
      <c r="L947" s="13">
        <f t="shared" si="66"/>
        <v>6.7245370373711921E-3</v>
      </c>
      <c r="M947" s="226">
        <f>COUNTIFS($K$1:K947,K947,$C$1:C947,C947,$A$1:A947,A947)</f>
        <v>2</v>
      </c>
      <c r="N947" s="13">
        <f t="shared" si="67"/>
        <v>0.82667824074074081</v>
      </c>
      <c r="O947" s="13">
        <f t="shared" si="68"/>
        <v>0.83340277777777771</v>
      </c>
    </row>
    <row r="948" spans="1:15" x14ac:dyDescent="0.25">
      <c r="A948" s="238">
        <v>42419</v>
      </c>
      <c r="B948" s="237" t="s">
        <v>106</v>
      </c>
      <c r="C948" s="237">
        <v>92217</v>
      </c>
      <c r="D948" s="239">
        <v>0.625</v>
      </c>
      <c r="E948" s="239">
        <v>0.88888888888888884</v>
      </c>
      <c r="F948" s="240">
        <v>42419.828379629631</v>
      </c>
      <c r="G948" s="240">
        <v>42419.835104166668</v>
      </c>
      <c r="H948" s="237">
        <v>581</v>
      </c>
      <c r="I948" s="237">
        <v>10</v>
      </c>
      <c r="J948" s="237">
        <v>50</v>
      </c>
      <c r="K948" s="237">
        <v>3</v>
      </c>
      <c r="L948" s="13">
        <f t="shared" si="66"/>
        <v>6.7245370373711921E-3</v>
      </c>
      <c r="M948" s="226">
        <f>COUNTIFS($K$1:K948,K948,$C$1:C948,C948,$A$1:A948,A948)</f>
        <v>2</v>
      </c>
      <c r="N948" s="13">
        <f t="shared" si="67"/>
        <v>0.82837962962962963</v>
      </c>
      <c r="O948" s="13">
        <f t="shared" si="68"/>
        <v>0.83510416666666665</v>
      </c>
    </row>
    <row r="949" spans="1:15" x14ac:dyDescent="0.25">
      <c r="A949" s="238">
        <v>42419</v>
      </c>
      <c r="B949" s="237" t="s">
        <v>103</v>
      </c>
      <c r="C949" s="237">
        <v>95061</v>
      </c>
      <c r="D949" s="239">
        <v>0.625</v>
      </c>
      <c r="E949" s="239">
        <v>0.88888888888888884</v>
      </c>
      <c r="F949" s="240">
        <v>42419.835486111115</v>
      </c>
      <c r="G949" s="240">
        <v>42419.842523148145</v>
      </c>
      <c r="H949" s="237">
        <v>608</v>
      </c>
      <c r="I949" s="237">
        <v>10</v>
      </c>
      <c r="J949" s="237">
        <v>50</v>
      </c>
      <c r="K949" s="237">
        <v>3</v>
      </c>
      <c r="L949" s="13">
        <f t="shared" si="66"/>
        <v>7.0370370303862728E-3</v>
      </c>
      <c r="M949" s="226">
        <f>COUNTIFS($K$1:K949,K949,$C$1:C949,C949,$A$1:A949,A949)</f>
        <v>2</v>
      </c>
      <c r="N949" s="13">
        <f t="shared" si="67"/>
        <v>0.83548611111111104</v>
      </c>
      <c r="O949" s="13">
        <f t="shared" si="68"/>
        <v>0.84252314814814822</v>
      </c>
    </row>
    <row r="950" spans="1:15" x14ac:dyDescent="0.25">
      <c r="A950" s="238">
        <v>42420</v>
      </c>
      <c r="B950" s="237" t="s">
        <v>20</v>
      </c>
      <c r="C950" s="237">
        <v>92055</v>
      </c>
      <c r="D950" s="239">
        <v>0.36805555555555558</v>
      </c>
      <c r="E950" s="239">
        <v>0.63194444444444442</v>
      </c>
      <c r="F950" s="240">
        <v>42420.374328703707</v>
      </c>
      <c r="G950" s="240">
        <v>42420.420520833337</v>
      </c>
      <c r="H950" s="237">
        <v>3991</v>
      </c>
      <c r="I950" s="237">
        <v>66</v>
      </c>
      <c r="J950" s="237">
        <v>50</v>
      </c>
      <c r="K950" s="237">
        <v>7</v>
      </c>
      <c r="L950" s="13">
        <f t="shared" si="66"/>
        <v>4.6192129630071577E-2</v>
      </c>
      <c r="M950" s="226">
        <f>COUNTIFS($K$1:K950,K950,$C$1:C950,C950,$A$1:A950,A950)</f>
        <v>1</v>
      </c>
      <c r="N950" s="13">
        <f t="shared" si="67"/>
        <v>0.37432870370370369</v>
      </c>
      <c r="O950" s="13">
        <f t="shared" si="68"/>
        <v>0.42052083333333329</v>
      </c>
    </row>
    <row r="951" spans="1:15" x14ac:dyDescent="0.25">
      <c r="A951" s="238">
        <v>42420</v>
      </c>
      <c r="B951" s="237" t="s">
        <v>23</v>
      </c>
      <c r="C951" s="237">
        <v>92044</v>
      </c>
      <c r="D951" s="239">
        <v>0.33333333333333331</v>
      </c>
      <c r="E951" s="239">
        <v>0.59722222222222221</v>
      </c>
      <c r="F951" s="240">
        <v>42420.388877314814</v>
      </c>
      <c r="G951" s="240">
        <v>42420.395995370367</v>
      </c>
      <c r="H951" s="237">
        <v>615</v>
      </c>
      <c r="I951" s="237">
        <v>11</v>
      </c>
      <c r="J951" s="237">
        <v>50</v>
      </c>
      <c r="K951" s="237">
        <v>3</v>
      </c>
      <c r="L951" s="13">
        <f t="shared" ref="L951:L993" si="69">G951-F951</f>
        <v>7.1180555532919243E-3</v>
      </c>
      <c r="M951" s="226">
        <f>COUNTIFS($K$1:K951,K951,$C$1:C951,C951,$A$1:A951,A951)</f>
        <v>1</v>
      </c>
      <c r="N951" s="13">
        <f t="shared" ref="N951:N993" si="70">TIME(HOUR(F951),MINUTE(F951),SECOND(F951))</f>
        <v>0.3888773148148148</v>
      </c>
      <c r="O951" s="13">
        <f t="shared" ref="O951:O993" si="71">TIME(HOUR(G951),MINUTE(G951),SECOND(G951))</f>
        <v>0.39599537037037041</v>
      </c>
    </row>
    <row r="952" spans="1:15" x14ac:dyDescent="0.25">
      <c r="A952" s="238">
        <v>42420</v>
      </c>
      <c r="B952" s="237" t="s">
        <v>115</v>
      </c>
      <c r="C952" s="237">
        <v>92136</v>
      </c>
      <c r="D952" s="239">
        <v>0.3611111111111111</v>
      </c>
      <c r="E952" s="239">
        <v>0.625</v>
      </c>
      <c r="F952" s="240">
        <v>42420.421319444446</v>
      </c>
      <c r="G952" s="240">
        <v>42420.429872685185</v>
      </c>
      <c r="H952" s="237">
        <v>739</v>
      </c>
      <c r="I952" s="237">
        <v>13</v>
      </c>
      <c r="J952" s="237">
        <v>50</v>
      </c>
      <c r="K952" s="237">
        <v>3</v>
      </c>
      <c r="L952" s="13">
        <f t="shared" si="69"/>
        <v>8.55324073927477E-3</v>
      </c>
      <c r="M952" s="226">
        <f>COUNTIFS($K$1:K952,K952,$C$1:C952,C952,$A$1:A952,A952)</f>
        <v>1</v>
      </c>
      <c r="N952" s="13">
        <f t="shared" si="70"/>
        <v>0.42131944444444441</v>
      </c>
      <c r="O952" s="13">
        <f t="shared" si="71"/>
        <v>0.42987268518518523</v>
      </c>
    </row>
    <row r="953" spans="1:15" x14ac:dyDescent="0.25">
      <c r="A953" s="238">
        <v>42420</v>
      </c>
      <c r="B953" s="237" t="s">
        <v>18</v>
      </c>
      <c r="C953" s="237">
        <v>92120</v>
      </c>
      <c r="D953" s="239">
        <v>0.36805555555555558</v>
      </c>
      <c r="E953" s="239">
        <v>0.63194444444444442</v>
      </c>
      <c r="F953" s="240">
        <v>42420.424444444441</v>
      </c>
      <c r="G953" s="240">
        <v>42420.43178240741</v>
      </c>
      <c r="H953" s="237">
        <v>634</v>
      </c>
      <c r="I953" s="237">
        <v>10</v>
      </c>
      <c r="J953" s="237">
        <v>50</v>
      </c>
      <c r="K953" s="237">
        <v>3</v>
      </c>
      <c r="L953" s="13">
        <f t="shared" si="69"/>
        <v>7.337962968449574E-3</v>
      </c>
      <c r="M953" s="226">
        <f>COUNTIFS($K$1:K953,K953,$C$1:C953,C953,$A$1:A953,A953)</f>
        <v>1</v>
      </c>
      <c r="N953" s="13">
        <f t="shared" si="70"/>
        <v>0.42444444444444446</v>
      </c>
      <c r="O953" s="13">
        <f t="shared" si="71"/>
        <v>0.43178240740740742</v>
      </c>
    </row>
    <row r="954" spans="1:15" x14ac:dyDescent="0.25">
      <c r="A954" s="238">
        <v>42420</v>
      </c>
      <c r="B954" s="237" t="s">
        <v>117</v>
      </c>
      <c r="C954" s="237">
        <v>92214</v>
      </c>
      <c r="D954" s="239">
        <v>0.3611111111111111</v>
      </c>
      <c r="E954" s="239">
        <v>0.625</v>
      </c>
      <c r="F954" s="240">
        <v>42420.430636574078</v>
      </c>
      <c r="G954" s="240">
        <v>42420.437847222223</v>
      </c>
      <c r="H954" s="237">
        <v>623</v>
      </c>
      <c r="I954" s="237">
        <v>10</v>
      </c>
      <c r="J954" s="237">
        <v>50</v>
      </c>
      <c r="K954" s="237">
        <v>3</v>
      </c>
      <c r="L954" s="13">
        <f t="shared" si="69"/>
        <v>7.2106481457012706E-3</v>
      </c>
      <c r="M954" s="226">
        <f>COUNTIFS($K$1:K954,K954,$C$1:C954,C954,$A$1:A954,A954)</f>
        <v>1</v>
      </c>
      <c r="N954" s="13">
        <f t="shared" si="70"/>
        <v>0.43063657407407407</v>
      </c>
      <c r="O954" s="13">
        <f t="shared" si="71"/>
        <v>0.43784722222222222</v>
      </c>
    </row>
    <row r="955" spans="1:15" x14ac:dyDescent="0.25">
      <c r="A955" s="238">
        <v>42420</v>
      </c>
      <c r="B955" s="237" t="s">
        <v>20</v>
      </c>
      <c r="C955" s="237">
        <v>92055</v>
      </c>
      <c r="D955" s="239">
        <v>0.36805555555555558</v>
      </c>
      <c r="E955" s="239">
        <v>0.63194444444444442</v>
      </c>
      <c r="F955" s="240">
        <v>42420.430937500001</v>
      </c>
      <c r="G955" s="240">
        <v>42420.43854166667</v>
      </c>
      <c r="H955" s="237">
        <v>657</v>
      </c>
      <c r="I955" s="237">
        <v>11</v>
      </c>
      <c r="J955" s="237">
        <v>50</v>
      </c>
      <c r="K955" s="237">
        <v>3</v>
      </c>
      <c r="L955" s="13">
        <f t="shared" si="69"/>
        <v>7.6041666688979603E-3</v>
      </c>
      <c r="M955" s="226">
        <f>COUNTIFS($K$1:K955,K955,$C$1:C955,C955,$A$1:A955,A955)</f>
        <v>1</v>
      </c>
      <c r="N955" s="13">
        <f t="shared" si="70"/>
        <v>0.43093749999999997</v>
      </c>
      <c r="O955" s="13">
        <f t="shared" si="71"/>
        <v>0.43854166666666666</v>
      </c>
    </row>
    <row r="956" spans="1:15" x14ac:dyDescent="0.25">
      <c r="A956" s="238">
        <v>42420</v>
      </c>
      <c r="B956" s="237" t="s">
        <v>21</v>
      </c>
      <c r="C956" s="237">
        <v>92125</v>
      </c>
      <c r="D956" s="239">
        <v>0.36805555555555558</v>
      </c>
      <c r="E956" s="239">
        <v>0.63194444444444442</v>
      </c>
      <c r="F956" s="240">
        <v>42420.438773148147</v>
      </c>
      <c r="G956" s="240">
        <v>42420.446261574078</v>
      </c>
      <c r="H956" s="237">
        <v>647</v>
      </c>
      <c r="I956" s="237">
        <v>11</v>
      </c>
      <c r="J956" s="237">
        <v>50</v>
      </c>
      <c r="K956" s="237">
        <v>3</v>
      </c>
      <c r="L956" s="13">
        <f t="shared" si="69"/>
        <v>7.4884259302052669E-3</v>
      </c>
      <c r="M956" s="226">
        <f>COUNTIFS($K$1:K956,K956,$C$1:C956,C956,$A$1:A956,A956)</f>
        <v>1</v>
      </c>
      <c r="N956" s="13">
        <f t="shared" si="70"/>
        <v>0.43877314814814811</v>
      </c>
      <c r="O956" s="13">
        <f t="shared" si="71"/>
        <v>0.44626157407407407</v>
      </c>
    </row>
    <row r="957" spans="1:15" x14ac:dyDescent="0.25">
      <c r="A957" s="238">
        <v>42420</v>
      </c>
      <c r="B957" s="237" t="s">
        <v>24</v>
      </c>
      <c r="C957" s="237">
        <v>92092</v>
      </c>
      <c r="D957" s="239">
        <v>0.36805555555555558</v>
      </c>
      <c r="E957" s="239">
        <v>0.63194444444444442</v>
      </c>
      <c r="F957" s="240">
        <v>42420.444548611114</v>
      </c>
      <c r="G957" s="240">
        <v>42420.451666666668</v>
      </c>
      <c r="H957" s="237">
        <v>615</v>
      </c>
      <c r="I957" s="237">
        <v>10</v>
      </c>
      <c r="J957" s="237">
        <v>50</v>
      </c>
      <c r="K957" s="237">
        <v>3</v>
      </c>
      <c r="L957" s="13">
        <f t="shared" si="69"/>
        <v>7.1180555532919243E-3</v>
      </c>
      <c r="M957" s="226">
        <f>COUNTIFS($K$1:K957,K957,$C$1:C957,C957,$A$1:A957,A957)</f>
        <v>1</v>
      </c>
      <c r="N957" s="13">
        <f t="shared" si="70"/>
        <v>0.44454861111111116</v>
      </c>
      <c r="O957" s="13">
        <f t="shared" si="71"/>
        <v>0.45166666666666666</v>
      </c>
    </row>
    <row r="958" spans="1:15" x14ac:dyDescent="0.25">
      <c r="A958" s="238">
        <v>42420</v>
      </c>
      <c r="B958" s="237" t="s">
        <v>18</v>
      </c>
      <c r="C958" s="237">
        <v>92120</v>
      </c>
      <c r="D958" s="239">
        <v>0.36805555555555558</v>
      </c>
      <c r="E958" s="239">
        <v>0.63194444444444442</v>
      </c>
      <c r="F958" s="240">
        <v>42420.459953703707</v>
      </c>
      <c r="G958" s="240">
        <v>42420.47383101852</v>
      </c>
      <c r="H958" s="237">
        <v>1199</v>
      </c>
      <c r="I958" s="237">
        <v>20</v>
      </c>
      <c r="J958" s="237">
        <v>50</v>
      </c>
      <c r="K958" s="237">
        <v>1</v>
      </c>
      <c r="L958" s="13">
        <f t="shared" si="69"/>
        <v>1.3877314813726116E-2</v>
      </c>
      <c r="M958" s="226">
        <f>COUNTIFS($K$1:K958,K958,$C$1:C958,C958,$A$1:A958,A958)</f>
        <v>1</v>
      </c>
      <c r="N958" s="13">
        <f t="shared" si="70"/>
        <v>0.45995370370370375</v>
      </c>
      <c r="O958" s="13">
        <f t="shared" si="71"/>
        <v>0.47383101851851855</v>
      </c>
    </row>
    <row r="959" spans="1:15" x14ac:dyDescent="0.25">
      <c r="A959" s="238">
        <v>42420</v>
      </c>
      <c r="B959" s="237" t="s">
        <v>115</v>
      </c>
      <c r="C959" s="237">
        <v>92136</v>
      </c>
      <c r="D959" s="239">
        <v>0.3611111111111111</v>
      </c>
      <c r="E959" s="239">
        <v>0.625</v>
      </c>
      <c r="F959" s="240">
        <v>42420.465740740743</v>
      </c>
      <c r="G959" s="240">
        <v>42420.479490740741</v>
      </c>
      <c r="H959" s="237">
        <v>1188</v>
      </c>
      <c r="I959" s="237">
        <v>20</v>
      </c>
      <c r="J959" s="237">
        <v>50</v>
      </c>
      <c r="K959" s="237">
        <v>1</v>
      </c>
      <c r="L959" s="13">
        <f t="shared" si="69"/>
        <v>1.374999999825377E-2</v>
      </c>
      <c r="M959" s="226">
        <f>COUNTIFS($K$1:K959,K959,$C$1:C959,C959,$A$1:A959,A959)</f>
        <v>1</v>
      </c>
      <c r="N959" s="13">
        <f t="shared" si="70"/>
        <v>0.46574074074074073</v>
      </c>
      <c r="O959" s="13">
        <f t="shared" si="71"/>
        <v>0.47949074074074072</v>
      </c>
    </row>
    <row r="960" spans="1:15" x14ac:dyDescent="0.25">
      <c r="A960" s="238">
        <v>42420</v>
      </c>
      <c r="B960" s="237" t="s">
        <v>23</v>
      </c>
      <c r="C960" s="237">
        <v>92044</v>
      </c>
      <c r="D960" s="239">
        <v>0.33333333333333331</v>
      </c>
      <c r="E960" s="239">
        <v>0.59722222222222221</v>
      </c>
      <c r="F960" s="240">
        <v>42420.472372685188</v>
      </c>
      <c r="G960" s="240">
        <v>42420.48642361111</v>
      </c>
      <c r="H960" s="237">
        <v>1214</v>
      </c>
      <c r="I960" s="237">
        <v>20</v>
      </c>
      <c r="J960" s="237">
        <v>50</v>
      </c>
      <c r="K960" s="237">
        <v>1</v>
      </c>
      <c r="L960" s="13">
        <f t="shared" si="69"/>
        <v>1.4050925921765156E-2</v>
      </c>
      <c r="M960" s="226">
        <f>COUNTIFS($K$1:K960,K960,$C$1:C960,C960,$A$1:A960,A960)</f>
        <v>1</v>
      </c>
      <c r="N960" s="13">
        <f t="shared" si="70"/>
        <v>0.47237268518518521</v>
      </c>
      <c r="O960" s="13">
        <f t="shared" si="71"/>
        <v>0.4864236111111111</v>
      </c>
    </row>
    <row r="961" spans="1:15" x14ac:dyDescent="0.25">
      <c r="A961" s="238">
        <v>42420</v>
      </c>
      <c r="B961" s="237" t="s">
        <v>21</v>
      </c>
      <c r="C961" s="237">
        <v>92125</v>
      </c>
      <c r="D961" s="239">
        <v>0.36805555555555558</v>
      </c>
      <c r="E961" s="239">
        <v>0.63194444444444442</v>
      </c>
      <c r="F961" s="240">
        <v>42420.472407407404</v>
      </c>
      <c r="G961" s="240">
        <v>42420.486504629633</v>
      </c>
      <c r="H961" s="237">
        <v>1218</v>
      </c>
      <c r="I961" s="237">
        <v>20</v>
      </c>
      <c r="J961" s="237">
        <v>50</v>
      </c>
      <c r="K961" s="237">
        <v>1</v>
      </c>
      <c r="L961" s="13">
        <f t="shared" si="69"/>
        <v>1.4097222228883766E-2</v>
      </c>
      <c r="M961" s="226">
        <f>COUNTIFS($K$1:K961,K961,$C$1:C961,C961,$A$1:A961,A961)</f>
        <v>1</v>
      </c>
      <c r="N961" s="13">
        <f t="shared" si="70"/>
        <v>0.47240740740740739</v>
      </c>
      <c r="O961" s="13">
        <f t="shared" si="71"/>
        <v>0.48650462962962965</v>
      </c>
    </row>
    <row r="962" spans="1:15" x14ac:dyDescent="0.25">
      <c r="A962" s="238">
        <v>42420</v>
      </c>
      <c r="B962" s="237" t="s">
        <v>20</v>
      </c>
      <c r="C962" s="237">
        <v>92055</v>
      </c>
      <c r="D962" s="239">
        <v>0.36805555555555558</v>
      </c>
      <c r="E962" s="239">
        <v>0.63194444444444442</v>
      </c>
      <c r="F962" s="240">
        <v>42420.492962962962</v>
      </c>
      <c r="G962" s="240">
        <v>42420.507164351853</v>
      </c>
      <c r="H962" s="237">
        <v>1227</v>
      </c>
      <c r="I962" s="237">
        <v>21</v>
      </c>
      <c r="J962" s="237">
        <v>50</v>
      </c>
      <c r="K962" s="237">
        <v>1</v>
      </c>
      <c r="L962" s="13">
        <f t="shared" si="69"/>
        <v>1.4201388890796807E-2</v>
      </c>
      <c r="M962" s="226">
        <f>COUNTIFS($K$1:K962,K962,$C$1:C962,C962,$A$1:A962,A962)</f>
        <v>1</v>
      </c>
      <c r="N962" s="13">
        <f t="shared" si="70"/>
        <v>0.49296296296296299</v>
      </c>
      <c r="O962" s="13">
        <f t="shared" si="71"/>
        <v>0.50716435185185182</v>
      </c>
    </row>
    <row r="963" spans="1:15" x14ac:dyDescent="0.25">
      <c r="A963" s="238">
        <v>42420</v>
      </c>
      <c r="B963" s="237" t="s">
        <v>24</v>
      </c>
      <c r="C963" s="237">
        <v>92092</v>
      </c>
      <c r="D963" s="239">
        <v>0.36805555555555558</v>
      </c>
      <c r="E963" s="239">
        <v>0.63194444444444442</v>
      </c>
      <c r="F963" s="240">
        <v>42420.497384259259</v>
      </c>
      <c r="G963" s="240">
        <v>42420.51152777778</v>
      </c>
      <c r="H963" s="237">
        <v>1222</v>
      </c>
      <c r="I963" s="237">
        <v>20</v>
      </c>
      <c r="J963" s="237">
        <v>50</v>
      </c>
      <c r="K963" s="237">
        <v>1</v>
      </c>
      <c r="L963" s="13">
        <f t="shared" si="69"/>
        <v>1.414351852145046E-2</v>
      </c>
      <c r="M963" s="226">
        <f>COUNTIFS($K$1:K963,K963,$C$1:C963,C963,$A$1:A963,A963)</f>
        <v>1</v>
      </c>
      <c r="N963" s="13">
        <f t="shared" si="70"/>
        <v>0.49738425925925928</v>
      </c>
      <c r="O963" s="13">
        <f t="shared" si="71"/>
        <v>0.5115277777777778</v>
      </c>
    </row>
    <row r="964" spans="1:15" x14ac:dyDescent="0.25">
      <c r="A964" s="238">
        <v>42420</v>
      </c>
      <c r="B964" s="237" t="s">
        <v>117</v>
      </c>
      <c r="C964" s="237">
        <v>92214</v>
      </c>
      <c r="D964" s="239">
        <v>0.3611111111111111</v>
      </c>
      <c r="E964" s="239">
        <v>0.625</v>
      </c>
      <c r="F964" s="240">
        <v>42420.504444444443</v>
      </c>
      <c r="G964" s="240">
        <v>42420.518506944441</v>
      </c>
      <c r="H964" s="237">
        <v>1215</v>
      </c>
      <c r="I964" s="237">
        <v>20</v>
      </c>
      <c r="J964" s="237">
        <v>50</v>
      </c>
      <c r="K964" s="237">
        <v>1</v>
      </c>
      <c r="L964" s="13">
        <f t="shared" si="69"/>
        <v>1.4062499998544808E-2</v>
      </c>
      <c r="M964" s="226">
        <f>COUNTIFS($K$1:K964,K964,$C$1:C964,C964,$A$1:A964,A964)</f>
        <v>1</v>
      </c>
      <c r="N964" s="13">
        <f t="shared" si="70"/>
        <v>0.50444444444444447</v>
      </c>
      <c r="O964" s="13">
        <f t="shared" si="71"/>
        <v>0.51850694444444445</v>
      </c>
    </row>
    <row r="965" spans="1:15" x14ac:dyDescent="0.25">
      <c r="A965" s="238">
        <v>42420</v>
      </c>
      <c r="B965" s="237" t="s">
        <v>23</v>
      </c>
      <c r="C965" s="237">
        <v>92044</v>
      </c>
      <c r="D965" s="239">
        <v>0.33333333333333331</v>
      </c>
      <c r="E965" s="239">
        <v>0.59722222222222221</v>
      </c>
      <c r="F965" s="240">
        <v>42420.5231712963</v>
      </c>
      <c r="G965" s="240">
        <v>42420.529988425929</v>
      </c>
      <c r="H965" s="237">
        <v>589</v>
      </c>
      <c r="I965" s="237">
        <v>10</v>
      </c>
      <c r="J965" s="237">
        <v>50</v>
      </c>
      <c r="K965" s="237">
        <v>3</v>
      </c>
      <c r="L965" s="13">
        <f t="shared" si="69"/>
        <v>6.8171296297805384E-3</v>
      </c>
      <c r="M965" s="226">
        <f>COUNTIFS($K$1:K965,K965,$C$1:C965,C965,$A$1:A965,A965)</f>
        <v>2</v>
      </c>
      <c r="N965" s="13">
        <f t="shared" si="70"/>
        <v>0.52317129629629633</v>
      </c>
      <c r="O965" s="13">
        <f t="shared" si="71"/>
        <v>0.52998842592592588</v>
      </c>
    </row>
    <row r="966" spans="1:15" x14ac:dyDescent="0.25">
      <c r="A966" s="238">
        <v>42420</v>
      </c>
      <c r="B966" s="237" t="s">
        <v>20</v>
      </c>
      <c r="C966" s="237">
        <v>92055</v>
      </c>
      <c r="D966" s="239">
        <v>0.36805555555555558</v>
      </c>
      <c r="E966" s="239">
        <v>0.63194444444444442</v>
      </c>
      <c r="F966" s="240">
        <v>42420.533078703702</v>
      </c>
      <c r="G966" s="240">
        <v>42420.540081018517</v>
      </c>
      <c r="H966" s="237">
        <v>605</v>
      </c>
      <c r="I966" s="237">
        <v>10</v>
      </c>
      <c r="J966" s="237">
        <v>50</v>
      </c>
      <c r="K966" s="237">
        <v>3</v>
      </c>
      <c r="L966" s="13">
        <f t="shared" si="69"/>
        <v>7.0023148145992309E-3</v>
      </c>
      <c r="M966" s="226">
        <f>COUNTIFS($K$1:K966,K966,$C$1:C966,C966,$A$1:A966,A966)</f>
        <v>2</v>
      </c>
      <c r="N966" s="13">
        <f t="shared" si="70"/>
        <v>0.53307870370370369</v>
      </c>
      <c r="O966" s="13">
        <f t="shared" si="71"/>
        <v>0.54008101851851853</v>
      </c>
    </row>
    <row r="967" spans="1:15" x14ac:dyDescent="0.25">
      <c r="A967" s="238">
        <v>42420</v>
      </c>
      <c r="B967" s="237" t="s">
        <v>115</v>
      </c>
      <c r="C967" s="237">
        <v>92136</v>
      </c>
      <c r="D967" s="239">
        <v>0.3611111111111111</v>
      </c>
      <c r="E967" s="239">
        <v>0.625</v>
      </c>
      <c r="F967" s="240">
        <v>42420.542650462965</v>
      </c>
      <c r="G967" s="240">
        <v>42420.54960648148</v>
      </c>
      <c r="H967" s="237">
        <v>601</v>
      </c>
      <c r="I967" s="237">
        <v>10</v>
      </c>
      <c r="J967" s="237">
        <v>50</v>
      </c>
      <c r="K967" s="237">
        <v>3</v>
      </c>
      <c r="L967" s="13">
        <f t="shared" si="69"/>
        <v>6.956018514756579E-3</v>
      </c>
      <c r="M967" s="226">
        <f>COUNTIFS($K$1:K967,K967,$C$1:C967,C967,$A$1:A967,A967)</f>
        <v>2</v>
      </c>
      <c r="N967" s="13">
        <f t="shared" si="70"/>
        <v>0.54265046296296293</v>
      </c>
      <c r="O967" s="13">
        <f t="shared" si="71"/>
        <v>0.5496064814814815</v>
      </c>
    </row>
    <row r="968" spans="1:15" x14ac:dyDescent="0.25">
      <c r="A968" s="238">
        <v>42420</v>
      </c>
      <c r="B968" s="237" t="s">
        <v>24</v>
      </c>
      <c r="C968" s="237">
        <v>92092</v>
      </c>
      <c r="D968" s="239">
        <v>0.36805555555555558</v>
      </c>
      <c r="E968" s="239">
        <v>0.63194444444444442</v>
      </c>
      <c r="F968" s="240">
        <v>42420.548900462964</v>
      </c>
      <c r="G968" s="240">
        <v>42420.555902777778</v>
      </c>
      <c r="H968" s="237">
        <v>605</v>
      </c>
      <c r="I968" s="237">
        <v>10</v>
      </c>
      <c r="J968" s="237">
        <v>50</v>
      </c>
      <c r="K968" s="237">
        <v>3</v>
      </c>
      <c r="L968" s="13">
        <f t="shared" si="69"/>
        <v>7.0023148145992309E-3</v>
      </c>
      <c r="M968" s="226">
        <f>COUNTIFS($K$1:K968,K968,$C$1:C968,C968,$A$1:A968,A968)</f>
        <v>2</v>
      </c>
      <c r="N968" s="13">
        <f t="shared" si="70"/>
        <v>0.54890046296296291</v>
      </c>
      <c r="O968" s="13">
        <f t="shared" si="71"/>
        <v>0.55590277777777775</v>
      </c>
    </row>
    <row r="969" spans="1:15" x14ac:dyDescent="0.25">
      <c r="A969" s="238">
        <v>42420</v>
      </c>
      <c r="B969" s="237" t="s">
        <v>21</v>
      </c>
      <c r="C969" s="237">
        <v>92125</v>
      </c>
      <c r="D969" s="239">
        <v>0.36805555555555558</v>
      </c>
      <c r="E969" s="239">
        <v>0.63194444444444442</v>
      </c>
      <c r="F969" s="240">
        <v>42420.548958333333</v>
      </c>
      <c r="G969" s="240">
        <v>42420.556041666663</v>
      </c>
      <c r="H969" s="237">
        <v>612</v>
      </c>
      <c r="I969" s="237">
        <v>10</v>
      </c>
      <c r="J969" s="237">
        <v>50</v>
      </c>
      <c r="K969" s="237">
        <v>3</v>
      </c>
      <c r="L969" s="13">
        <f t="shared" si="69"/>
        <v>7.0833333302289248E-3</v>
      </c>
      <c r="M969" s="226">
        <f>COUNTIFS($K$1:K969,K969,$C$1:C969,C969,$A$1:A969,A969)</f>
        <v>2</v>
      </c>
      <c r="N969" s="13">
        <f t="shared" si="70"/>
        <v>0.54895833333333333</v>
      </c>
      <c r="O969" s="13">
        <f t="shared" si="71"/>
        <v>0.55604166666666666</v>
      </c>
    </row>
    <row r="970" spans="1:15" x14ac:dyDescent="0.25">
      <c r="A970" s="238">
        <v>42420</v>
      </c>
      <c r="B970" s="237" t="s">
        <v>18</v>
      </c>
      <c r="C970" s="237">
        <v>92120</v>
      </c>
      <c r="D970" s="239">
        <v>0.36805555555555558</v>
      </c>
      <c r="E970" s="239">
        <v>0.63194444444444442</v>
      </c>
      <c r="F970" s="240">
        <v>42420.555856481478</v>
      </c>
      <c r="G970" s="240">
        <v>42420.562696759262</v>
      </c>
      <c r="H970" s="237">
        <v>591</v>
      </c>
      <c r="I970" s="237">
        <v>10</v>
      </c>
      <c r="J970" s="237">
        <v>50</v>
      </c>
      <c r="K970" s="237">
        <v>3</v>
      </c>
      <c r="L970" s="13">
        <f t="shared" si="69"/>
        <v>6.8402777833398432E-3</v>
      </c>
      <c r="M970" s="226">
        <f>COUNTIFS($K$1:K970,K970,$C$1:C970,C970,$A$1:A970,A970)</f>
        <v>2</v>
      </c>
      <c r="N970" s="13">
        <f t="shared" si="70"/>
        <v>0.55585648148148148</v>
      </c>
      <c r="O970" s="13">
        <f t="shared" si="71"/>
        <v>0.56269675925925922</v>
      </c>
    </row>
    <row r="971" spans="1:15" x14ac:dyDescent="0.25">
      <c r="A971" s="238">
        <v>42420</v>
      </c>
      <c r="B971" s="237" t="s">
        <v>117</v>
      </c>
      <c r="C971" s="237">
        <v>92214</v>
      </c>
      <c r="D971" s="239">
        <v>0.3611111111111111</v>
      </c>
      <c r="E971" s="239">
        <v>0.625</v>
      </c>
      <c r="F971" s="240">
        <v>42420.555937500001</v>
      </c>
      <c r="G971" s="240">
        <v>42420.562951388885</v>
      </c>
      <c r="H971" s="237">
        <v>606</v>
      </c>
      <c r="I971" s="237">
        <v>10</v>
      </c>
      <c r="J971" s="237">
        <v>50</v>
      </c>
      <c r="K971" s="237">
        <v>3</v>
      </c>
      <c r="L971" s="13">
        <f t="shared" si="69"/>
        <v>7.0138888841029257E-3</v>
      </c>
      <c r="M971" s="226">
        <f>COUNTIFS($K$1:K971,K971,$C$1:C971,C971,$A$1:A971,A971)</f>
        <v>2</v>
      </c>
      <c r="N971" s="13">
        <f t="shared" si="70"/>
        <v>0.55593749999999997</v>
      </c>
      <c r="O971" s="13">
        <f t="shared" si="71"/>
        <v>0.56295138888888896</v>
      </c>
    </row>
    <row r="972" spans="1:15" x14ac:dyDescent="0.25">
      <c r="A972" s="238">
        <v>42420</v>
      </c>
      <c r="B972" s="237" t="s">
        <v>105</v>
      </c>
      <c r="C972" s="237">
        <v>95049</v>
      </c>
      <c r="D972" s="239">
        <v>0.625</v>
      </c>
      <c r="E972" s="239">
        <v>0.88888888888888884</v>
      </c>
      <c r="F972" s="240">
        <v>42420.632303240738</v>
      </c>
      <c r="G972" s="240">
        <v>42420.639166666668</v>
      </c>
      <c r="H972" s="237">
        <v>593</v>
      </c>
      <c r="I972" s="237">
        <v>10</v>
      </c>
      <c r="J972" s="237">
        <v>50</v>
      </c>
      <c r="K972" s="237">
        <v>3</v>
      </c>
      <c r="L972" s="13">
        <f t="shared" si="69"/>
        <v>6.8634259296231903E-3</v>
      </c>
      <c r="M972" s="226">
        <f>COUNTIFS($K$1:K972,K972,$C$1:C972,C972,$A$1:A972,A972)</f>
        <v>1</v>
      </c>
      <c r="N972" s="13">
        <f t="shared" si="70"/>
        <v>0.63230324074074074</v>
      </c>
      <c r="O972" s="13">
        <f t="shared" si="71"/>
        <v>0.63916666666666666</v>
      </c>
    </row>
    <row r="973" spans="1:15" x14ac:dyDescent="0.25">
      <c r="A973" s="238">
        <v>42420</v>
      </c>
      <c r="B973" s="237" t="s">
        <v>25</v>
      </c>
      <c r="C973" s="237">
        <v>95005</v>
      </c>
      <c r="D973" s="239">
        <v>0.58333333333333337</v>
      </c>
      <c r="E973" s="239">
        <v>0.84722222222222221</v>
      </c>
      <c r="F973" s="240">
        <v>42420.639537037037</v>
      </c>
      <c r="G973" s="240">
        <v>42420.646481481483</v>
      </c>
      <c r="H973" s="237">
        <v>600</v>
      </c>
      <c r="I973" s="237">
        <v>10</v>
      </c>
      <c r="J973" s="237">
        <v>50</v>
      </c>
      <c r="K973" s="237">
        <v>3</v>
      </c>
      <c r="L973" s="13">
        <f t="shared" si="69"/>
        <v>6.9444444452528842E-3</v>
      </c>
      <c r="M973" s="226">
        <f>COUNTIFS($K$1:K973,K973,$C$1:C973,C973,$A$1:A973,A973)</f>
        <v>1</v>
      </c>
      <c r="N973" s="13">
        <f t="shared" si="70"/>
        <v>0.63953703703703701</v>
      </c>
      <c r="O973" s="13">
        <f t="shared" si="71"/>
        <v>0.64648148148148155</v>
      </c>
    </row>
    <row r="974" spans="1:15" x14ac:dyDescent="0.25">
      <c r="A974" s="238">
        <v>42420</v>
      </c>
      <c r="B974" s="237" t="s">
        <v>29</v>
      </c>
      <c r="C974" s="237">
        <v>92031</v>
      </c>
      <c r="D974" s="239">
        <v>0.58333333333333337</v>
      </c>
      <c r="E974" s="239">
        <v>0.84722222222222221</v>
      </c>
      <c r="F974" s="240">
        <v>42420.646990740737</v>
      </c>
      <c r="G974" s="240">
        <v>42420.654004629629</v>
      </c>
      <c r="H974" s="237">
        <v>606</v>
      </c>
      <c r="I974" s="237">
        <v>10</v>
      </c>
      <c r="J974" s="237">
        <v>50</v>
      </c>
      <c r="K974" s="237">
        <v>3</v>
      </c>
      <c r="L974" s="13">
        <f t="shared" si="69"/>
        <v>7.0138888913788833E-3</v>
      </c>
      <c r="M974" s="226">
        <f>COUNTIFS($K$1:K974,K974,$C$1:C974,C974,$A$1:A974,A974)</f>
        <v>1</v>
      </c>
      <c r="N974" s="13">
        <f t="shared" si="70"/>
        <v>0.64699074074074081</v>
      </c>
      <c r="O974" s="13">
        <f t="shared" si="71"/>
        <v>0.65400462962962969</v>
      </c>
    </row>
    <row r="975" spans="1:15" x14ac:dyDescent="0.25">
      <c r="A975" s="238">
        <v>42420</v>
      </c>
      <c r="B975" s="237" t="s">
        <v>27</v>
      </c>
      <c r="C975" s="237">
        <v>93346</v>
      </c>
      <c r="D975" s="239">
        <v>0.625</v>
      </c>
      <c r="E975" s="239">
        <v>0.88888888888888884</v>
      </c>
      <c r="F975" s="240">
        <v>42420.667060185187</v>
      </c>
      <c r="G975" s="240">
        <v>42420.674224537041</v>
      </c>
      <c r="H975" s="237">
        <v>619</v>
      </c>
      <c r="I975" s="237">
        <v>10</v>
      </c>
      <c r="J975" s="237">
        <v>50</v>
      </c>
      <c r="K975" s="237">
        <v>3</v>
      </c>
      <c r="L975" s="13">
        <f t="shared" si="69"/>
        <v>7.1643518531345762E-3</v>
      </c>
      <c r="M975" s="226">
        <f>COUNTIFS($K$1:K975,K975,$C$1:C975,C975,$A$1:A975,A975)</f>
        <v>1</v>
      </c>
      <c r="N975" s="13">
        <f t="shared" si="70"/>
        <v>0.66706018518518517</v>
      </c>
      <c r="O975" s="13">
        <f t="shared" si="71"/>
        <v>0.67422453703703711</v>
      </c>
    </row>
    <row r="976" spans="1:15" x14ac:dyDescent="0.25">
      <c r="A976" s="238">
        <v>42420</v>
      </c>
      <c r="B976" s="237" t="s">
        <v>30</v>
      </c>
      <c r="C976" s="237">
        <v>92030</v>
      </c>
      <c r="D976" s="239">
        <v>0.625</v>
      </c>
      <c r="E976" s="239">
        <v>0.88888888888888884</v>
      </c>
      <c r="F976" s="240">
        <v>42420.680671296293</v>
      </c>
      <c r="G976" s="240">
        <v>42420.687754629631</v>
      </c>
      <c r="H976" s="237">
        <v>612</v>
      </c>
      <c r="I976" s="237">
        <v>10</v>
      </c>
      <c r="J976" s="237">
        <v>50</v>
      </c>
      <c r="K976" s="237">
        <v>3</v>
      </c>
      <c r="L976" s="13">
        <f t="shared" si="69"/>
        <v>7.0833333375048824E-3</v>
      </c>
      <c r="M976" s="226">
        <f>COUNTIFS($K$1:K976,K976,$C$1:C976,C976,$A$1:A976,A976)</f>
        <v>1</v>
      </c>
      <c r="N976" s="13">
        <f t="shared" si="70"/>
        <v>0.6806712962962963</v>
      </c>
      <c r="O976" s="13">
        <f t="shared" si="71"/>
        <v>0.68775462962962963</v>
      </c>
    </row>
    <row r="977" spans="1:15" x14ac:dyDescent="0.25">
      <c r="A977" s="238">
        <v>42420</v>
      </c>
      <c r="B977" s="237" t="s">
        <v>28</v>
      </c>
      <c r="C977" s="237">
        <v>93528</v>
      </c>
      <c r="D977" s="239">
        <v>0.61805555555555558</v>
      </c>
      <c r="E977" s="239">
        <v>0.88194444444444453</v>
      </c>
      <c r="F977" s="240">
        <v>42420.692488425928</v>
      </c>
      <c r="G977" s="240">
        <v>42420.699652777781</v>
      </c>
      <c r="H977" s="237">
        <v>619</v>
      </c>
      <c r="I977" s="237">
        <v>10</v>
      </c>
      <c r="J977" s="237">
        <v>50</v>
      </c>
      <c r="K977" s="237">
        <v>3</v>
      </c>
      <c r="L977" s="13">
        <f t="shared" si="69"/>
        <v>7.1643518531345762E-3</v>
      </c>
      <c r="M977" s="226">
        <f>COUNTIFS($K$1:K977,K977,$C$1:C977,C977,$A$1:A977,A977)</f>
        <v>1</v>
      </c>
      <c r="N977" s="13">
        <f t="shared" si="70"/>
        <v>0.69248842592592597</v>
      </c>
      <c r="O977" s="13">
        <f t="shared" si="71"/>
        <v>0.69965277777777779</v>
      </c>
    </row>
    <row r="978" spans="1:15" x14ac:dyDescent="0.25">
      <c r="A978" s="238">
        <v>42420</v>
      </c>
      <c r="B978" s="237" t="s">
        <v>103</v>
      </c>
      <c r="C978" s="237">
        <v>95061</v>
      </c>
      <c r="D978" s="239">
        <v>0.625</v>
      </c>
      <c r="E978" s="239">
        <v>0.88888888888888884</v>
      </c>
      <c r="F978" s="240">
        <v>42420.694421296299</v>
      </c>
      <c r="G978" s="240">
        <v>42420.701435185183</v>
      </c>
      <c r="H978" s="237">
        <v>606</v>
      </c>
      <c r="I978" s="237">
        <v>11</v>
      </c>
      <c r="J978" s="237">
        <v>50</v>
      </c>
      <c r="K978" s="237">
        <v>3</v>
      </c>
      <c r="L978" s="13">
        <f t="shared" si="69"/>
        <v>7.0138888841029257E-3</v>
      </c>
      <c r="M978" s="226">
        <f>COUNTIFS($K$1:K978,K978,$C$1:C978,C978,$A$1:A978,A978)</f>
        <v>1</v>
      </c>
      <c r="N978" s="13">
        <f t="shared" si="70"/>
        <v>0.69442129629629623</v>
      </c>
      <c r="O978" s="13">
        <f t="shared" si="71"/>
        <v>0.70143518518518511</v>
      </c>
    </row>
    <row r="979" spans="1:15" x14ac:dyDescent="0.25">
      <c r="A979" s="238">
        <v>42420</v>
      </c>
      <c r="B979" s="237" t="s">
        <v>25</v>
      </c>
      <c r="C979" s="237">
        <v>95005</v>
      </c>
      <c r="D979" s="239">
        <v>0.58333333333333337</v>
      </c>
      <c r="E979" s="239">
        <v>0.84722222222222221</v>
      </c>
      <c r="F979" s="240">
        <v>42420.712743055556</v>
      </c>
      <c r="G979" s="240">
        <v>42420.726481481484</v>
      </c>
      <c r="H979" s="237">
        <v>1187</v>
      </c>
      <c r="I979" s="237">
        <v>20</v>
      </c>
      <c r="J979" s="237">
        <v>50</v>
      </c>
      <c r="K979" s="237">
        <v>1</v>
      </c>
      <c r="L979" s="13">
        <f t="shared" si="69"/>
        <v>1.3738425928750075E-2</v>
      </c>
      <c r="M979" s="226">
        <f>COUNTIFS($K$1:K979,K979,$C$1:C979,C979,$A$1:A979,A979)</f>
        <v>1</v>
      </c>
      <c r="N979" s="13">
        <f t="shared" si="70"/>
        <v>0.7127430555555555</v>
      </c>
      <c r="O979" s="13">
        <f t="shared" si="71"/>
        <v>0.72648148148148151</v>
      </c>
    </row>
    <row r="980" spans="1:15" x14ac:dyDescent="0.25">
      <c r="A980" s="238">
        <v>42420</v>
      </c>
      <c r="B980" s="237" t="s">
        <v>105</v>
      </c>
      <c r="C980" s="237">
        <v>95049</v>
      </c>
      <c r="D980" s="239">
        <v>0.625</v>
      </c>
      <c r="E980" s="239">
        <v>0.88888888888888884</v>
      </c>
      <c r="F980" s="240">
        <v>42420.719618055555</v>
      </c>
      <c r="G980" s="240">
        <v>42420.72824074074</v>
      </c>
      <c r="H980" s="237">
        <v>745</v>
      </c>
      <c r="I980" s="237">
        <v>12</v>
      </c>
      <c r="J980" s="237">
        <v>50</v>
      </c>
      <c r="K980" s="237">
        <v>1</v>
      </c>
      <c r="L980" s="13">
        <f t="shared" si="69"/>
        <v>8.6226851854007691E-3</v>
      </c>
      <c r="M980" s="226">
        <f>COUNTIFS($K$1:K980,K980,$C$1:C980,C980,$A$1:A980,A980)</f>
        <v>1</v>
      </c>
      <c r="N980" s="13">
        <f t="shared" si="70"/>
        <v>0.71961805555555547</v>
      </c>
      <c r="O980" s="13">
        <f t="shared" si="71"/>
        <v>0.72824074074074074</v>
      </c>
    </row>
    <row r="981" spans="1:15" x14ac:dyDescent="0.25">
      <c r="A981" s="238">
        <v>42420</v>
      </c>
      <c r="B981" s="237" t="s">
        <v>29</v>
      </c>
      <c r="C981" s="237">
        <v>92031</v>
      </c>
      <c r="D981" s="239">
        <v>0.58333333333333337</v>
      </c>
      <c r="E981" s="239">
        <v>0.84722222222222221</v>
      </c>
      <c r="F981" s="240">
        <v>42420.736655092594</v>
      </c>
      <c r="G981" s="240">
        <v>42420.750057870369</v>
      </c>
      <c r="H981" s="237">
        <v>1158</v>
      </c>
      <c r="I981" s="237">
        <v>20</v>
      </c>
      <c r="J981" s="237">
        <v>50</v>
      </c>
      <c r="K981" s="237">
        <v>1</v>
      </c>
      <c r="L981" s="13">
        <f t="shared" si="69"/>
        <v>1.3402777774899732E-2</v>
      </c>
      <c r="M981" s="226">
        <f>COUNTIFS($K$1:K981,K981,$C$1:C981,C981,$A$1:A981,A981)</f>
        <v>1</v>
      </c>
      <c r="N981" s="13">
        <f t="shared" si="70"/>
        <v>0.73665509259259254</v>
      </c>
      <c r="O981" s="13">
        <f t="shared" si="71"/>
        <v>0.75005787037037042</v>
      </c>
    </row>
    <row r="982" spans="1:15" x14ac:dyDescent="0.25">
      <c r="A982" s="238">
        <v>42420</v>
      </c>
      <c r="B982" s="237" t="s">
        <v>27</v>
      </c>
      <c r="C982" s="237">
        <v>93346</v>
      </c>
      <c r="D982" s="239">
        <v>0.625</v>
      </c>
      <c r="E982" s="239">
        <v>0.88888888888888884</v>
      </c>
      <c r="F982" s="240">
        <v>42420.751006944447</v>
      </c>
      <c r="G982" s="240">
        <v>42420.764560185184</v>
      </c>
      <c r="H982" s="237">
        <v>1171</v>
      </c>
      <c r="I982" s="237">
        <v>19</v>
      </c>
      <c r="J982" s="237">
        <v>50</v>
      </c>
      <c r="K982" s="237">
        <v>1</v>
      </c>
      <c r="L982" s="13">
        <f t="shared" si="69"/>
        <v>1.3553240736655425E-2</v>
      </c>
      <c r="M982" s="226">
        <f>COUNTIFS($K$1:K982,K982,$C$1:C982,C982,$A$1:A982,A982)</f>
        <v>1</v>
      </c>
      <c r="N982" s="13">
        <f t="shared" si="70"/>
        <v>0.75100694444444438</v>
      </c>
      <c r="O982" s="13">
        <f t="shared" si="71"/>
        <v>0.7645601851851852</v>
      </c>
    </row>
    <row r="983" spans="1:15" x14ac:dyDescent="0.25">
      <c r="A983" s="238">
        <v>42420</v>
      </c>
      <c r="B983" s="237" t="s">
        <v>30</v>
      </c>
      <c r="C983" s="237">
        <v>92030</v>
      </c>
      <c r="D983" s="239">
        <v>0.625</v>
      </c>
      <c r="E983" s="239">
        <v>0.88888888888888884</v>
      </c>
      <c r="F983" s="240">
        <v>42420.776504629626</v>
      </c>
      <c r="G983" s="240">
        <v>42420.790381944447</v>
      </c>
      <c r="H983" s="237">
        <v>1199</v>
      </c>
      <c r="I983" s="237">
        <v>20</v>
      </c>
      <c r="J983" s="237">
        <v>50</v>
      </c>
      <c r="K983" s="237">
        <v>1</v>
      </c>
      <c r="L983" s="13">
        <f t="shared" si="69"/>
        <v>1.3877314821002074E-2</v>
      </c>
      <c r="M983" s="226">
        <f>COUNTIFS($K$1:K983,K983,$C$1:C983,C983,$A$1:A983,A983)</f>
        <v>1</v>
      </c>
      <c r="N983" s="13">
        <f t="shared" si="70"/>
        <v>0.77650462962962974</v>
      </c>
      <c r="O983" s="13">
        <f t="shared" si="71"/>
        <v>0.79038194444444443</v>
      </c>
    </row>
    <row r="984" spans="1:15" x14ac:dyDescent="0.25">
      <c r="A984" s="238">
        <v>42420</v>
      </c>
      <c r="B984" s="237" t="s">
        <v>28</v>
      </c>
      <c r="C984" s="237">
        <v>93528</v>
      </c>
      <c r="D984" s="239">
        <v>0.61805555555555558</v>
      </c>
      <c r="E984" s="239">
        <v>0.88194444444444453</v>
      </c>
      <c r="F984" s="240">
        <v>42420.777986111112</v>
      </c>
      <c r="G984" s="240">
        <v>42420.793032407404</v>
      </c>
      <c r="H984" s="237">
        <v>1300</v>
      </c>
      <c r="I984" s="237">
        <v>21</v>
      </c>
      <c r="J984" s="237">
        <v>50</v>
      </c>
      <c r="K984" s="237">
        <v>1</v>
      </c>
      <c r="L984" s="13">
        <f t="shared" si="69"/>
        <v>1.5046296291984618E-2</v>
      </c>
      <c r="M984" s="226">
        <f>COUNTIFS($K$1:K984,K984,$C$1:C984,C984,$A$1:A984,A984)</f>
        <v>1</v>
      </c>
      <c r="N984" s="13">
        <f t="shared" si="70"/>
        <v>0.77798611111111116</v>
      </c>
      <c r="O984" s="13">
        <f t="shared" si="71"/>
        <v>0.79303240740740744</v>
      </c>
    </row>
    <row r="985" spans="1:15" x14ac:dyDescent="0.25">
      <c r="A985" s="238">
        <v>42420</v>
      </c>
      <c r="B985" s="237" t="s">
        <v>25</v>
      </c>
      <c r="C985" s="237">
        <v>95005</v>
      </c>
      <c r="D985" s="239">
        <v>0.58333333333333337</v>
      </c>
      <c r="E985" s="239">
        <v>0.84722222222222221</v>
      </c>
      <c r="F985" s="240">
        <v>42420.79414351852</v>
      </c>
      <c r="G985" s="240">
        <v>42420.805</v>
      </c>
      <c r="H985" s="237">
        <v>938</v>
      </c>
      <c r="I985" s="237">
        <v>16</v>
      </c>
      <c r="J985" s="237">
        <v>50</v>
      </c>
      <c r="K985" s="237">
        <v>3</v>
      </c>
      <c r="L985" s="13">
        <f t="shared" si="69"/>
        <v>1.0856481480004732E-2</v>
      </c>
      <c r="M985" s="226">
        <f>COUNTIFS($K$1:K985,K985,$C$1:C985,C985,$A$1:A985,A985)</f>
        <v>2</v>
      </c>
      <c r="N985" s="13">
        <f t="shared" si="70"/>
        <v>0.7941435185185185</v>
      </c>
      <c r="O985" s="13">
        <f t="shared" si="71"/>
        <v>0.80500000000000005</v>
      </c>
    </row>
    <row r="986" spans="1:15" x14ac:dyDescent="0.25">
      <c r="A986" s="238">
        <v>42420</v>
      </c>
      <c r="B986" s="237" t="s">
        <v>103</v>
      </c>
      <c r="C986" s="237">
        <v>95061</v>
      </c>
      <c r="D986" s="239">
        <v>0.625</v>
      </c>
      <c r="E986" s="239">
        <v>0.88888888888888884</v>
      </c>
      <c r="F986" s="240">
        <v>42420.798622685186</v>
      </c>
      <c r="G986" s="240">
        <v>42420.812673611108</v>
      </c>
      <c r="H986" s="237">
        <v>1214</v>
      </c>
      <c r="I986" s="237">
        <v>20</v>
      </c>
      <c r="J986" s="237">
        <v>50</v>
      </c>
      <c r="K986" s="237">
        <v>1</v>
      </c>
      <c r="L986" s="13">
        <f t="shared" si="69"/>
        <v>1.4050925921765156E-2</v>
      </c>
      <c r="M986" s="226">
        <f>COUNTIFS($K$1:K986,K986,$C$1:C986,C986,$A$1:A986,A986)</f>
        <v>1</v>
      </c>
      <c r="N986" s="13">
        <f t="shared" si="70"/>
        <v>0.79862268518518509</v>
      </c>
      <c r="O986" s="13">
        <f t="shared" si="71"/>
        <v>0.81267361111111114</v>
      </c>
    </row>
    <row r="987" spans="1:15" x14ac:dyDescent="0.25">
      <c r="A987" s="238">
        <v>42420</v>
      </c>
      <c r="B987" s="237" t="s">
        <v>105</v>
      </c>
      <c r="C987" s="237">
        <v>95049</v>
      </c>
      <c r="D987" s="239">
        <v>0.625</v>
      </c>
      <c r="E987" s="239">
        <v>0.88888888888888884</v>
      </c>
      <c r="F987" s="240">
        <v>42420.798703703702</v>
      </c>
      <c r="G987" s="240">
        <v>42420.805046296293</v>
      </c>
      <c r="H987" s="237">
        <v>548</v>
      </c>
      <c r="I987" s="237">
        <v>9</v>
      </c>
      <c r="J987" s="237">
        <v>50</v>
      </c>
      <c r="K987" s="237">
        <v>3</v>
      </c>
      <c r="L987" s="13">
        <f t="shared" si="69"/>
        <v>6.3425925909541547E-3</v>
      </c>
      <c r="M987" s="226">
        <f>COUNTIFS($K$1:K987,K987,$C$1:C987,C987,$A$1:A987,A987)</f>
        <v>2</v>
      </c>
      <c r="N987" s="13">
        <f t="shared" si="70"/>
        <v>0.7987037037037038</v>
      </c>
      <c r="O987" s="13">
        <f t="shared" si="71"/>
        <v>0.80504629629629632</v>
      </c>
    </row>
    <row r="988" spans="1:15" x14ac:dyDescent="0.25">
      <c r="A988" s="238">
        <v>42420</v>
      </c>
      <c r="B988" s="237" t="s">
        <v>29</v>
      </c>
      <c r="C988" s="237">
        <v>92031</v>
      </c>
      <c r="D988" s="239">
        <v>0.58333333333333337</v>
      </c>
      <c r="E988" s="239">
        <v>0.84722222222222221</v>
      </c>
      <c r="F988" s="240">
        <v>42420.806747685187</v>
      </c>
      <c r="G988" s="240">
        <v>42420.813217592593</v>
      </c>
      <c r="H988" s="237">
        <v>559</v>
      </c>
      <c r="I988" s="237">
        <v>10</v>
      </c>
      <c r="J988" s="237">
        <v>50</v>
      </c>
      <c r="K988" s="237">
        <v>3</v>
      </c>
      <c r="L988" s="13">
        <f t="shared" si="69"/>
        <v>6.4699074064265005E-3</v>
      </c>
      <c r="M988" s="226">
        <f>COUNTIFS($K$1:K988,K988,$C$1:C988,C988,$A$1:A988,A988)</f>
        <v>2</v>
      </c>
      <c r="N988" s="13">
        <f t="shared" si="70"/>
        <v>0.80674768518518514</v>
      </c>
      <c r="O988" s="13">
        <f t="shared" si="71"/>
        <v>0.81321759259259263</v>
      </c>
    </row>
    <row r="989" spans="1:15" x14ac:dyDescent="0.25">
      <c r="A989" s="238">
        <v>42420</v>
      </c>
      <c r="B989" s="237" t="s">
        <v>27</v>
      </c>
      <c r="C989" s="237">
        <v>93346</v>
      </c>
      <c r="D989" s="239">
        <v>0.625</v>
      </c>
      <c r="E989" s="239">
        <v>0.88888888888888884</v>
      </c>
      <c r="F989" s="240">
        <v>42420.812743055554</v>
      </c>
      <c r="G989" s="240">
        <v>42420.820081018515</v>
      </c>
      <c r="H989" s="237">
        <v>634</v>
      </c>
      <c r="I989" s="237">
        <v>10</v>
      </c>
      <c r="J989" s="237">
        <v>50</v>
      </c>
      <c r="K989" s="237">
        <v>3</v>
      </c>
      <c r="L989" s="13">
        <f t="shared" si="69"/>
        <v>7.3379629611736163E-3</v>
      </c>
      <c r="M989" s="226">
        <f>COUNTIFS($K$1:K989,K989,$C$1:C989,C989,$A$1:A989,A989)</f>
        <v>2</v>
      </c>
      <c r="N989" s="13">
        <f t="shared" si="70"/>
        <v>0.81274305555555559</v>
      </c>
      <c r="O989" s="13">
        <f t="shared" si="71"/>
        <v>0.82008101851851845</v>
      </c>
    </row>
    <row r="990" spans="1:15" x14ac:dyDescent="0.25">
      <c r="A990" s="238">
        <v>42420</v>
      </c>
      <c r="B990" s="237" t="s">
        <v>26</v>
      </c>
      <c r="C990" s="237">
        <v>92065</v>
      </c>
      <c r="D990" s="239">
        <v>0.625</v>
      </c>
      <c r="E990" s="239">
        <v>0.88888888888888884</v>
      </c>
      <c r="F990" s="240">
        <v>42420.819456018522</v>
      </c>
      <c r="G990" s="240">
        <v>42420.892060185186</v>
      </c>
      <c r="H990" s="237">
        <v>6273</v>
      </c>
      <c r="I990" s="237">
        <v>104</v>
      </c>
      <c r="J990" s="237">
        <v>50</v>
      </c>
      <c r="K990" s="237">
        <v>3</v>
      </c>
      <c r="L990" s="13">
        <f t="shared" si="69"/>
        <v>7.2604166663950309E-2</v>
      </c>
      <c r="M990" s="226">
        <f>COUNTIFS($K$1:K990,K990,$C$1:C990,C990,$A$1:A990,A990)</f>
        <v>1</v>
      </c>
      <c r="N990" s="13">
        <f t="shared" si="70"/>
        <v>0.81945601851851846</v>
      </c>
      <c r="O990" s="13">
        <f t="shared" si="71"/>
        <v>0.89206018518518515</v>
      </c>
    </row>
    <row r="991" spans="1:15" x14ac:dyDescent="0.25">
      <c r="A991" s="238">
        <v>42420</v>
      </c>
      <c r="B991" s="237" t="s">
        <v>30</v>
      </c>
      <c r="C991" s="237">
        <v>92030</v>
      </c>
      <c r="D991" s="239">
        <v>0.625</v>
      </c>
      <c r="E991" s="239">
        <v>0.88888888888888884</v>
      </c>
      <c r="F991" s="240">
        <v>42420.823368055557</v>
      </c>
      <c r="G991" s="240">
        <v>42420.830196759256</v>
      </c>
      <c r="H991" s="237">
        <v>590</v>
      </c>
      <c r="I991" s="237">
        <v>10</v>
      </c>
      <c r="J991" s="237">
        <v>50</v>
      </c>
      <c r="K991" s="237">
        <v>3</v>
      </c>
      <c r="L991" s="13">
        <f t="shared" si="69"/>
        <v>6.8287036992842332E-3</v>
      </c>
      <c r="M991" s="226">
        <f>COUNTIFS($K$1:K991,K991,$C$1:C991,C991,$A$1:A991,A991)</f>
        <v>2</v>
      </c>
      <c r="N991" s="13">
        <f t="shared" si="70"/>
        <v>0.82336805555555559</v>
      </c>
      <c r="O991" s="13">
        <f t="shared" si="71"/>
        <v>0.83019675925925929</v>
      </c>
    </row>
    <row r="992" spans="1:15" x14ac:dyDescent="0.25">
      <c r="A992" s="238">
        <v>42420</v>
      </c>
      <c r="B992" s="237" t="s">
        <v>103</v>
      </c>
      <c r="C992" s="237">
        <v>95061</v>
      </c>
      <c r="D992" s="239">
        <v>0.625</v>
      </c>
      <c r="E992" s="239">
        <v>0.88888888888888884</v>
      </c>
      <c r="F992" s="240">
        <v>42420.833356481482</v>
      </c>
      <c r="G992" s="240">
        <v>42420.840717592589</v>
      </c>
      <c r="H992" s="237">
        <v>636</v>
      </c>
      <c r="I992" s="237">
        <v>10</v>
      </c>
      <c r="J992" s="237">
        <v>50</v>
      </c>
      <c r="K992" s="237">
        <v>3</v>
      </c>
      <c r="L992" s="13">
        <f t="shared" si="69"/>
        <v>7.3611111074569635E-3</v>
      </c>
      <c r="M992" s="226">
        <f>COUNTIFS($K$1:K992,K992,$C$1:C992,C992,$A$1:A992,A992)</f>
        <v>2</v>
      </c>
      <c r="N992" s="13">
        <f t="shared" si="70"/>
        <v>0.83335648148148145</v>
      </c>
      <c r="O992" s="13">
        <f t="shared" si="71"/>
        <v>0.8407175925925926</v>
      </c>
    </row>
    <row r="993" spans="1:15" x14ac:dyDescent="0.25">
      <c r="A993" s="238">
        <v>42420</v>
      </c>
      <c r="B993" s="237" t="s">
        <v>28</v>
      </c>
      <c r="C993" s="237">
        <v>93528</v>
      </c>
      <c r="D993" s="239">
        <v>0.61805555555555558</v>
      </c>
      <c r="E993" s="239">
        <v>0.88194444444444453</v>
      </c>
      <c r="F993" s="240">
        <v>42420.83357638889</v>
      </c>
      <c r="G993" s="240">
        <v>42420.841006944444</v>
      </c>
      <c r="H993" s="237">
        <v>642</v>
      </c>
      <c r="I993" s="237">
        <v>11</v>
      </c>
      <c r="J993" s="237">
        <v>50</v>
      </c>
      <c r="K993" s="237">
        <v>3</v>
      </c>
      <c r="L993" s="13">
        <f t="shared" si="69"/>
        <v>7.4305555535829626E-3</v>
      </c>
      <c r="M993" s="226">
        <f>COUNTIFS($K$1:K993,K993,$C$1:C993,C993,$A$1:A993,A993)</f>
        <v>2</v>
      </c>
      <c r="N993" s="13">
        <f t="shared" si="70"/>
        <v>0.83357638888888885</v>
      </c>
      <c r="O993" s="13">
        <f t="shared" si="71"/>
        <v>0.84100694444444446</v>
      </c>
    </row>
    <row r="994" spans="1:15" x14ac:dyDescent="0.25">
      <c r="A994" s="248">
        <v>42422</v>
      </c>
      <c r="B994" s="247" t="s">
        <v>23</v>
      </c>
      <c r="C994" s="247">
        <v>92044</v>
      </c>
      <c r="D994" s="249">
        <v>0.33333333333333331</v>
      </c>
      <c r="E994" s="249">
        <v>0.59722222222222221</v>
      </c>
      <c r="F994" s="250">
        <v>42422.388981481483</v>
      </c>
      <c r="G994" s="250">
        <v>42422.396053240744</v>
      </c>
      <c r="H994" s="247">
        <v>611</v>
      </c>
      <c r="I994" s="247">
        <v>10</v>
      </c>
      <c r="J994" s="247">
        <v>50</v>
      </c>
      <c r="K994" s="247">
        <v>3</v>
      </c>
      <c r="L994" s="13">
        <f t="shared" ref="L994:L1049" si="72">G994-F994</f>
        <v>7.07175926072523E-3</v>
      </c>
      <c r="M994" s="236">
        <f>COUNTIFS($K$1:K994,K994,$C$1:C994,C994,$A$1:A994,A994)</f>
        <v>1</v>
      </c>
      <c r="N994" s="13">
        <f t="shared" ref="N994:N1049" si="73">TIME(HOUR(F994),MINUTE(F994),SECOND(F994))</f>
        <v>0.38898148148148143</v>
      </c>
      <c r="O994" s="13">
        <f t="shared" ref="O994:O1049" si="74">TIME(HOUR(G994),MINUTE(G994),SECOND(G994))</f>
        <v>0.39605324074074072</v>
      </c>
    </row>
    <row r="995" spans="1:15" x14ac:dyDescent="0.25">
      <c r="A995" s="248">
        <v>42422</v>
      </c>
      <c r="B995" s="247" t="s">
        <v>20</v>
      </c>
      <c r="C995" s="247">
        <v>92055</v>
      </c>
      <c r="D995" s="249">
        <v>0.36805555555555558</v>
      </c>
      <c r="E995" s="249">
        <v>0.63194444444444442</v>
      </c>
      <c r="F995" s="250">
        <v>42422.396979166668</v>
      </c>
      <c r="G995" s="250">
        <v>42422.404386574075</v>
      </c>
      <c r="H995" s="247">
        <v>640</v>
      </c>
      <c r="I995" s="247">
        <v>11</v>
      </c>
      <c r="J995" s="247">
        <v>50</v>
      </c>
      <c r="K995" s="247">
        <v>3</v>
      </c>
      <c r="L995" s="13">
        <f t="shared" si="72"/>
        <v>7.4074074072996154E-3</v>
      </c>
      <c r="M995" s="236">
        <f>COUNTIFS($K$1:K995,K995,$C$1:C995,C995,$A$1:A995,A995)</f>
        <v>1</v>
      </c>
      <c r="N995" s="13">
        <f t="shared" si="73"/>
        <v>0.39697916666666666</v>
      </c>
      <c r="O995" s="13">
        <f t="shared" si="74"/>
        <v>0.40438657407407402</v>
      </c>
    </row>
    <row r="996" spans="1:15" x14ac:dyDescent="0.25">
      <c r="A996" s="248">
        <v>42422</v>
      </c>
      <c r="B996" s="247" t="s">
        <v>88</v>
      </c>
      <c r="C996" s="247">
        <v>93247</v>
      </c>
      <c r="D996" s="249">
        <v>0.33333333333333331</v>
      </c>
      <c r="E996" s="249">
        <v>0.59722222222222221</v>
      </c>
      <c r="F996" s="250">
        <v>42422.403124999997</v>
      </c>
      <c r="G996" s="250">
        <v>42422.409768518519</v>
      </c>
      <c r="H996" s="247">
        <v>574</v>
      </c>
      <c r="I996" s="247">
        <v>10</v>
      </c>
      <c r="J996" s="247">
        <v>50</v>
      </c>
      <c r="K996" s="247">
        <v>1</v>
      </c>
      <c r="L996" s="13">
        <f t="shared" si="72"/>
        <v>6.6435185217414983E-3</v>
      </c>
      <c r="M996" s="236">
        <f>COUNTIFS($K$1:K996,K996,$C$1:C996,C996,$A$1:A996,A996)</f>
        <v>1</v>
      </c>
      <c r="N996" s="13">
        <f t="shared" si="73"/>
        <v>0.40312500000000001</v>
      </c>
      <c r="O996" s="13">
        <f t="shared" si="74"/>
        <v>0.40976851851851853</v>
      </c>
    </row>
    <row r="997" spans="1:15" x14ac:dyDescent="0.25">
      <c r="A997" s="248">
        <v>42422</v>
      </c>
      <c r="B997" s="247" t="s">
        <v>21</v>
      </c>
      <c r="C997" s="247">
        <v>92125</v>
      </c>
      <c r="D997" s="249">
        <v>0.36805555555555558</v>
      </c>
      <c r="E997" s="249">
        <v>0.63194444444444442</v>
      </c>
      <c r="F997" s="250">
        <v>42422.412002314813</v>
      </c>
      <c r="G997" s="250">
        <v>42422.419259259259</v>
      </c>
      <c r="H997" s="247">
        <v>627</v>
      </c>
      <c r="I997" s="247">
        <v>10</v>
      </c>
      <c r="J997" s="247">
        <v>50</v>
      </c>
      <c r="K997" s="247">
        <v>3</v>
      </c>
      <c r="L997" s="13">
        <f t="shared" si="72"/>
        <v>7.2569444455439225E-3</v>
      </c>
      <c r="M997" s="236">
        <f>COUNTIFS($K$1:K997,K997,$C$1:C997,C997,$A$1:A997,A997)</f>
        <v>1</v>
      </c>
      <c r="N997" s="13">
        <f t="shared" si="73"/>
        <v>0.41200231481481481</v>
      </c>
      <c r="O997" s="13">
        <f t="shared" si="74"/>
        <v>0.41925925925925928</v>
      </c>
    </row>
    <row r="998" spans="1:15" x14ac:dyDescent="0.25">
      <c r="A998" s="248">
        <v>42422</v>
      </c>
      <c r="B998" s="247" t="s">
        <v>115</v>
      </c>
      <c r="C998" s="247">
        <v>92136</v>
      </c>
      <c r="D998" s="249">
        <v>0.3611111111111111</v>
      </c>
      <c r="E998" s="249">
        <v>0.625</v>
      </c>
      <c r="F998" s="250">
        <v>42422.417037037034</v>
      </c>
      <c r="G998" s="250">
        <v>42422.423935185187</v>
      </c>
      <c r="H998" s="247">
        <v>596</v>
      </c>
      <c r="I998" s="247">
        <v>10</v>
      </c>
      <c r="J998" s="247">
        <v>50</v>
      </c>
      <c r="K998" s="247">
        <v>3</v>
      </c>
      <c r="L998" s="13">
        <f t="shared" si="72"/>
        <v>6.8981481526861899E-3</v>
      </c>
      <c r="M998" s="236">
        <f>COUNTIFS($K$1:K998,K998,$C$1:C998,C998,$A$1:A998,A998)</f>
        <v>1</v>
      </c>
      <c r="N998" s="13">
        <f t="shared" si="73"/>
        <v>0.41703703703703704</v>
      </c>
      <c r="O998" s="13">
        <f t="shared" si="74"/>
        <v>0.42393518518518519</v>
      </c>
    </row>
    <row r="999" spans="1:15" x14ac:dyDescent="0.25">
      <c r="A999" s="248">
        <v>42422</v>
      </c>
      <c r="B999" s="247" t="s">
        <v>19</v>
      </c>
      <c r="C999" s="247">
        <v>95173</v>
      </c>
      <c r="D999" s="249">
        <v>0.4861111111111111</v>
      </c>
      <c r="E999" s="249">
        <v>0.75</v>
      </c>
      <c r="F999" s="250">
        <v>42422.426782407405</v>
      </c>
      <c r="G999" s="250">
        <v>42422.433553240742</v>
      </c>
      <c r="H999" s="247">
        <v>585</v>
      </c>
      <c r="I999" s="247">
        <v>10</v>
      </c>
      <c r="J999" s="247">
        <v>50</v>
      </c>
      <c r="K999" s="247">
        <v>3</v>
      </c>
      <c r="L999" s="13">
        <f t="shared" si="72"/>
        <v>6.7708333372138441E-3</v>
      </c>
      <c r="M999" s="236">
        <f>COUNTIFS($K$1:K999,K999,$C$1:C999,C999,$A$1:A999,A999)</f>
        <v>1</v>
      </c>
      <c r="N999" s="13">
        <f t="shared" si="73"/>
        <v>0.42678240740740742</v>
      </c>
      <c r="O999" s="13">
        <f t="shared" si="74"/>
        <v>0.43355324074074075</v>
      </c>
    </row>
    <row r="1000" spans="1:15" x14ac:dyDescent="0.25">
      <c r="A1000" s="248">
        <v>42422</v>
      </c>
      <c r="B1000" s="247" t="s">
        <v>18</v>
      </c>
      <c r="C1000" s="247">
        <v>92120</v>
      </c>
      <c r="D1000" s="249">
        <v>0.36805555555555558</v>
      </c>
      <c r="E1000" s="249">
        <v>0.63194444444444442</v>
      </c>
      <c r="F1000" s="250">
        <v>42422.426898148151</v>
      </c>
      <c r="G1000" s="250">
        <v>42422.433703703704</v>
      </c>
      <c r="H1000" s="247">
        <v>588</v>
      </c>
      <c r="I1000" s="247">
        <v>10</v>
      </c>
      <c r="J1000" s="247">
        <v>50</v>
      </c>
      <c r="K1000" s="247">
        <v>3</v>
      </c>
      <c r="L1000" s="13">
        <f t="shared" si="72"/>
        <v>6.805555553000886E-3</v>
      </c>
      <c r="M1000" s="236">
        <f>COUNTIFS($K$1:K1000,K1000,$C$1:C1000,C1000,$A$1:A1000,A1000)</f>
        <v>1</v>
      </c>
      <c r="N1000" s="13">
        <f t="shared" si="73"/>
        <v>0.42689814814814814</v>
      </c>
      <c r="O1000" s="13">
        <f t="shared" si="74"/>
        <v>0.4337037037037037</v>
      </c>
    </row>
    <row r="1001" spans="1:15" x14ac:dyDescent="0.25">
      <c r="A1001" s="248">
        <v>42422</v>
      </c>
      <c r="B1001" s="247" t="s">
        <v>117</v>
      </c>
      <c r="C1001" s="247">
        <v>92214</v>
      </c>
      <c r="D1001" s="249">
        <v>0.3611111111111111</v>
      </c>
      <c r="E1001" s="249">
        <v>0.625</v>
      </c>
      <c r="F1001" s="250">
        <v>42422.430659722224</v>
      </c>
      <c r="G1001" s="250">
        <v>42422.43787037037</v>
      </c>
      <c r="H1001" s="247">
        <v>623</v>
      </c>
      <c r="I1001" s="247">
        <v>10</v>
      </c>
      <c r="J1001" s="247">
        <v>50</v>
      </c>
      <c r="K1001" s="247">
        <v>3</v>
      </c>
      <c r="L1001" s="13">
        <f t="shared" si="72"/>
        <v>7.2106481457012706E-3</v>
      </c>
      <c r="M1001" s="236">
        <f>COUNTIFS($K$1:K1001,K1001,$C$1:C1001,C1001,$A$1:A1001,A1001)</f>
        <v>1</v>
      </c>
      <c r="N1001" s="13">
        <f t="shared" si="73"/>
        <v>0.43065972222222221</v>
      </c>
      <c r="O1001" s="13">
        <f t="shared" si="74"/>
        <v>0.43787037037037035</v>
      </c>
    </row>
    <row r="1002" spans="1:15" x14ac:dyDescent="0.25">
      <c r="A1002" s="248">
        <v>42422</v>
      </c>
      <c r="B1002" s="247" t="s">
        <v>24</v>
      </c>
      <c r="C1002" s="247">
        <v>92092</v>
      </c>
      <c r="D1002" s="249">
        <v>0.36805555555555558</v>
      </c>
      <c r="E1002" s="249">
        <v>0.63194444444444442</v>
      </c>
      <c r="F1002" s="250">
        <v>42422.444606481484</v>
      </c>
      <c r="G1002" s="250">
        <v>42422.451724537037</v>
      </c>
      <c r="H1002" s="247">
        <v>615</v>
      </c>
      <c r="I1002" s="247">
        <v>10</v>
      </c>
      <c r="J1002" s="247">
        <v>50</v>
      </c>
      <c r="K1002" s="247">
        <v>3</v>
      </c>
      <c r="L1002" s="13">
        <f t="shared" si="72"/>
        <v>7.1180555532919243E-3</v>
      </c>
      <c r="M1002" s="236">
        <f>COUNTIFS($K$1:K1002,K1002,$C$1:C1002,C1002,$A$1:A1002,A1002)</f>
        <v>1</v>
      </c>
      <c r="N1002" s="13">
        <f t="shared" si="73"/>
        <v>0.44460648148148146</v>
      </c>
      <c r="O1002" s="13">
        <f t="shared" si="74"/>
        <v>0.45172453703703702</v>
      </c>
    </row>
    <row r="1003" spans="1:15" x14ac:dyDescent="0.25">
      <c r="A1003" s="248">
        <v>42422</v>
      </c>
      <c r="B1003" s="247" t="s">
        <v>18</v>
      </c>
      <c r="C1003" s="247">
        <v>92120</v>
      </c>
      <c r="D1003" s="249">
        <v>0.36805555555555558</v>
      </c>
      <c r="E1003" s="249">
        <v>0.63194444444444442</v>
      </c>
      <c r="F1003" s="250">
        <v>42422.460138888891</v>
      </c>
      <c r="G1003" s="250">
        <v>42422.474097222221</v>
      </c>
      <c r="H1003" s="247">
        <v>1206</v>
      </c>
      <c r="I1003" s="247">
        <v>20</v>
      </c>
      <c r="J1003" s="247">
        <v>50</v>
      </c>
      <c r="K1003" s="247">
        <v>1</v>
      </c>
      <c r="L1003" s="13">
        <f t="shared" si="72"/>
        <v>1.395833332935581E-2</v>
      </c>
      <c r="M1003" s="236">
        <f>COUNTIFS($K$1:K1003,K1003,$C$1:C1003,C1003,$A$1:A1003,A1003)</f>
        <v>1</v>
      </c>
      <c r="N1003" s="13">
        <f t="shared" si="73"/>
        <v>0.46013888888888888</v>
      </c>
      <c r="O1003" s="13">
        <f t="shared" si="74"/>
        <v>0.47409722222222223</v>
      </c>
    </row>
    <row r="1004" spans="1:15" x14ac:dyDescent="0.25">
      <c r="A1004" s="248">
        <v>42422</v>
      </c>
      <c r="B1004" s="247" t="s">
        <v>21</v>
      </c>
      <c r="C1004" s="247">
        <v>92125</v>
      </c>
      <c r="D1004" s="249">
        <v>0.36805555555555558</v>
      </c>
      <c r="E1004" s="249">
        <v>0.63194444444444442</v>
      </c>
      <c r="F1004" s="250">
        <v>42422.472245370373</v>
      </c>
      <c r="G1004" s="250">
        <v>42422.486516203702</v>
      </c>
      <c r="H1004" s="247">
        <v>1233</v>
      </c>
      <c r="I1004" s="247">
        <v>20</v>
      </c>
      <c r="J1004" s="247">
        <v>50</v>
      </c>
      <c r="K1004" s="247">
        <v>1</v>
      </c>
      <c r="L1004" s="13">
        <f t="shared" si="72"/>
        <v>1.4270833329646848E-2</v>
      </c>
      <c r="M1004" s="236">
        <f>COUNTIFS($K$1:K1004,K1004,$C$1:C1004,C1004,$A$1:A1004,A1004)</f>
        <v>1</v>
      </c>
      <c r="N1004" s="13">
        <f t="shared" si="73"/>
        <v>0.4722453703703704</v>
      </c>
      <c r="O1004" s="13">
        <f t="shared" si="74"/>
        <v>0.48651620370370369</v>
      </c>
    </row>
    <row r="1005" spans="1:15" x14ac:dyDescent="0.25">
      <c r="A1005" s="248">
        <v>42422</v>
      </c>
      <c r="B1005" s="247" t="s">
        <v>23</v>
      </c>
      <c r="C1005" s="247">
        <v>92044</v>
      </c>
      <c r="D1005" s="249">
        <v>0.33333333333333331</v>
      </c>
      <c r="E1005" s="249">
        <v>0.59722222222222221</v>
      </c>
      <c r="F1005" s="250">
        <v>42422.472314814811</v>
      </c>
      <c r="G1005" s="250">
        <v>42422.486284722225</v>
      </c>
      <c r="H1005" s="247">
        <v>1207</v>
      </c>
      <c r="I1005" s="247">
        <v>20</v>
      </c>
      <c r="J1005" s="247">
        <v>50</v>
      </c>
      <c r="K1005" s="247">
        <v>1</v>
      </c>
      <c r="L1005" s="13">
        <f t="shared" si="72"/>
        <v>1.396990741341142E-2</v>
      </c>
      <c r="M1005" s="236">
        <f>COUNTIFS($K$1:K1005,K1005,$C$1:C1005,C1005,$A$1:A1005,A1005)</f>
        <v>1</v>
      </c>
      <c r="N1005" s="13">
        <f t="shared" si="73"/>
        <v>0.4723148148148148</v>
      </c>
      <c r="O1005" s="13">
        <f t="shared" si="74"/>
        <v>0.48628472222222219</v>
      </c>
    </row>
    <row r="1006" spans="1:15" x14ac:dyDescent="0.25">
      <c r="A1006" s="248">
        <v>42422</v>
      </c>
      <c r="B1006" s="247" t="s">
        <v>115</v>
      </c>
      <c r="C1006" s="247">
        <v>92136</v>
      </c>
      <c r="D1006" s="249">
        <v>0.3611111111111111</v>
      </c>
      <c r="E1006" s="249">
        <v>0.625</v>
      </c>
      <c r="F1006" s="250">
        <v>42422.472557870373</v>
      </c>
      <c r="G1006" s="250">
        <v>42422.486516203702</v>
      </c>
      <c r="H1006" s="247">
        <v>1206</v>
      </c>
      <c r="I1006" s="247">
        <v>20</v>
      </c>
      <c r="J1006" s="247">
        <v>50</v>
      </c>
      <c r="K1006" s="247">
        <v>1</v>
      </c>
      <c r="L1006" s="13">
        <f t="shared" si="72"/>
        <v>1.395833332935581E-2</v>
      </c>
      <c r="M1006" s="236">
        <f>COUNTIFS($K$1:K1006,K1006,$C$1:C1006,C1006,$A$1:A1006,A1006)</f>
        <v>1</v>
      </c>
      <c r="N1006" s="13">
        <f t="shared" si="73"/>
        <v>0.47255787037037034</v>
      </c>
      <c r="O1006" s="13">
        <f t="shared" si="74"/>
        <v>0.48651620370370369</v>
      </c>
    </row>
    <row r="1007" spans="1:15" x14ac:dyDescent="0.25">
      <c r="A1007" s="248">
        <v>42422</v>
      </c>
      <c r="B1007" s="247" t="s">
        <v>20</v>
      </c>
      <c r="C1007" s="247">
        <v>92055</v>
      </c>
      <c r="D1007" s="249">
        <v>0.36805555555555558</v>
      </c>
      <c r="E1007" s="249">
        <v>0.63194444444444442</v>
      </c>
      <c r="F1007" s="250">
        <v>42422.487442129626</v>
      </c>
      <c r="G1007" s="250">
        <v>42422.501574074071</v>
      </c>
      <c r="H1007" s="247">
        <v>1221</v>
      </c>
      <c r="I1007" s="247">
        <v>21</v>
      </c>
      <c r="J1007" s="247">
        <v>50</v>
      </c>
      <c r="K1007" s="247">
        <v>1</v>
      </c>
      <c r="L1007" s="13">
        <f t="shared" si="72"/>
        <v>1.4131944444670808E-2</v>
      </c>
      <c r="M1007" s="236">
        <f>COUNTIFS($K$1:K1007,K1007,$C$1:C1007,C1007,$A$1:A1007,A1007)</f>
        <v>1</v>
      </c>
      <c r="N1007" s="13">
        <f t="shared" si="73"/>
        <v>0.48744212962962963</v>
      </c>
      <c r="O1007" s="13">
        <f t="shared" si="74"/>
        <v>0.50157407407407406</v>
      </c>
    </row>
    <row r="1008" spans="1:15" x14ac:dyDescent="0.25">
      <c r="A1008" s="248">
        <v>42422</v>
      </c>
      <c r="B1008" s="247" t="s">
        <v>24</v>
      </c>
      <c r="C1008" s="247">
        <v>92092</v>
      </c>
      <c r="D1008" s="249">
        <v>0.36805555555555558</v>
      </c>
      <c r="E1008" s="249">
        <v>0.63194444444444442</v>
      </c>
      <c r="F1008" s="250">
        <v>42422.49318287037</v>
      </c>
      <c r="G1008" s="250">
        <v>42422.507164351853</v>
      </c>
      <c r="H1008" s="247">
        <v>1208</v>
      </c>
      <c r="I1008" s="247">
        <v>20</v>
      </c>
      <c r="J1008" s="247">
        <v>50</v>
      </c>
      <c r="K1008" s="247">
        <v>1</v>
      </c>
      <c r="L1008" s="13">
        <f t="shared" si="72"/>
        <v>1.3981481482915115E-2</v>
      </c>
      <c r="M1008" s="236">
        <f>COUNTIFS($K$1:K1008,K1008,$C$1:C1008,C1008,$A$1:A1008,A1008)</f>
        <v>1</v>
      </c>
      <c r="N1008" s="13">
        <f t="shared" si="73"/>
        <v>0.4931828703703704</v>
      </c>
      <c r="O1008" s="13">
        <f t="shared" si="74"/>
        <v>0.50716435185185182</v>
      </c>
    </row>
    <row r="1009" spans="1:15" x14ac:dyDescent="0.25">
      <c r="A1009" s="248">
        <v>42422</v>
      </c>
      <c r="B1009" s="247" t="s">
        <v>117</v>
      </c>
      <c r="C1009" s="247">
        <v>92214</v>
      </c>
      <c r="D1009" s="249">
        <v>0.3611111111111111</v>
      </c>
      <c r="E1009" s="249">
        <v>0.625</v>
      </c>
      <c r="F1009" s="250">
        <v>42422.500092592592</v>
      </c>
      <c r="G1009" s="250">
        <v>42422.514456018522</v>
      </c>
      <c r="H1009" s="247">
        <v>1241</v>
      </c>
      <c r="I1009" s="247">
        <v>20</v>
      </c>
      <c r="J1009" s="247">
        <v>50</v>
      </c>
      <c r="K1009" s="247">
        <v>1</v>
      </c>
      <c r="L1009" s="13">
        <f t="shared" si="72"/>
        <v>1.4363425929332152E-2</v>
      </c>
      <c r="M1009" s="236">
        <f>COUNTIFS($K$1:K1009,K1009,$C$1:C1009,C1009,$A$1:A1009,A1009)</f>
        <v>1</v>
      </c>
      <c r="N1009" s="13">
        <f t="shared" si="73"/>
        <v>0.50009259259259264</v>
      </c>
      <c r="O1009" s="13">
        <f t="shared" si="74"/>
        <v>0.51445601851851852</v>
      </c>
    </row>
    <row r="1010" spans="1:15" x14ac:dyDescent="0.25">
      <c r="A1010" s="248">
        <v>42422</v>
      </c>
      <c r="B1010" s="247" t="s">
        <v>88</v>
      </c>
      <c r="C1010" s="247">
        <v>93247</v>
      </c>
      <c r="D1010" s="249">
        <v>0.33333333333333331</v>
      </c>
      <c r="E1010" s="249">
        <v>0.59722222222222221</v>
      </c>
      <c r="F1010" s="250">
        <v>42422.501018518517</v>
      </c>
      <c r="G1010" s="250">
        <v>42422.514282407406</v>
      </c>
      <c r="H1010" s="247">
        <v>1146</v>
      </c>
      <c r="I1010" s="247">
        <v>19</v>
      </c>
      <c r="J1010" s="247">
        <v>50</v>
      </c>
      <c r="K1010" s="247">
        <v>1</v>
      </c>
      <c r="L1010" s="13">
        <f t="shared" si="72"/>
        <v>1.3263888889923692E-2</v>
      </c>
      <c r="M1010" s="236">
        <f>COUNTIFS($K$1:K1010,K1010,$C$1:C1010,C1010,$A$1:A1010,A1010)</f>
        <v>2</v>
      </c>
      <c r="N1010" s="13">
        <f t="shared" si="73"/>
        <v>0.50101851851851853</v>
      </c>
      <c r="O1010" s="13">
        <f t="shared" si="74"/>
        <v>0.51428240740740738</v>
      </c>
    </row>
    <row r="1011" spans="1:15" x14ac:dyDescent="0.25">
      <c r="A1011" s="248">
        <v>42422</v>
      </c>
      <c r="B1011" s="247" t="s">
        <v>23</v>
      </c>
      <c r="C1011" s="247">
        <v>92044</v>
      </c>
      <c r="D1011" s="249">
        <v>0.33333333333333331</v>
      </c>
      <c r="E1011" s="249">
        <v>0.59722222222222221</v>
      </c>
      <c r="F1011" s="250">
        <v>42422.521689814814</v>
      </c>
      <c r="G1011" s="250">
        <v>42422.52853009259</v>
      </c>
      <c r="H1011" s="247">
        <v>591</v>
      </c>
      <c r="I1011" s="247">
        <v>10</v>
      </c>
      <c r="J1011" s="247">
        <v>50</v>
      </c>
      <c r="K1011" s="247">
        <v>3</v>
      </c>
      <c r="L1011" s="13">
        <f t="shared" si="72"/>
        <v>6.8402777760638855E-3</v>
      </c>
      <c r="M1011" s="236">
        <f>COUNTIFS($K$1:K1011,K1011,$C$1:C1011,C1011,$A$1:A1011,A1011)</f>
        <v>2</v>
      </c>
      <c r="N1011" s="13">
        <f t="shared" si="73"/>
        <v>0.5216898148148148</v>
      </c>
      <c r="O1011" s="13">
        <f t="shared" si="74"/>
        <v>0.52853009259259254</v>
      </c>
    </row>
    <row r="1012" spans="1:15" x14ac:dyDescent="0.25">
      <c r="A1012" s="248">
        <v>42422</v>
      </c>
      <c r="B1012" s="247" t="s">
        <v>20</v>
      </c>
      <c r="C1012" s="247">
        <v>92055</v>
      </c>
      <c r="D1012" s="249">
        <v>0.36805555555555558</v>
      </c>
      <c r="E1012" s="249">
        <v>0.63194444444444442</v>
      </c>
      <c r="F1012" s="250">
        <v>42422.528124999997</v>
      </c>
      <c r="G1012" s="250">
        <v>42422.535127314812</v>
      </c>
      <c r="H1012" s="247">
        <v>605</v>
      </c>
      <c r="I1012" s="247">
        <v>10</v>
      </c>
      <c r="J1012" s="247">
        <v>50</v>
      </c>
      <c r="K1012" s="247">
        <v>3</v>
      </c>
      <c r="L1012" s="13">
        <f t="shared" si="72"/>
        <v>7.0023148145992309E-3</v>
      </c>
      <c r="M1012" s="236">
        <f>COUNTIFS($K$1:K1012,K1012,$C$1:C1012,C1012,$A$1:A1012,A1012)</f>
        <v>2</v>
      </c>
      <c r="N1012" s="13">
        <f t="shared" si="73"/>
        <v>0.52812500000000007</v>
      </c>
      <c r="O1012" s="13">
        <f t="shared" si="74"/>
        <v>0.53512731481481479</v>
      </c>
    </row>
    <row r="1013" spans="1:15" x14ac:dyDescent="0.25">
      <c r="A1013" s="248">
        <v>42422</v>
      </c>
      <c r="B1013" s="247" t="s">
        <v>19</v>
      </c>
      <c r="C1013" s="247">
        <v>95173</v>
      </c>
      <c r="D1013" s="249">
        <v>0.4861111111111111</v>
      </c>
      <c r="E1013" s="249">
        <v>0.75</v>
      </c>
      <c r="F1013" s="250">
        <v>42422.534826388888</v>
      </c>
      <c r="G1013" s="250">
        <v>42422.548958333333</v>
      </c>
      <c r="H1013" s="247">
        <v>1221</v>
      </c>
      <c r="I1013" s="247">
        <v>20</v>
      </c>
      <c r="J1013" s="247">
        <v>50</v>
      </c>
      <c r="K1013" s="247">
        <v>1</v>
      </c>
      <c r="L1013" s="13">
        <f t="shared" si="72"/>
        <v>1.4131944444670808E-2</v>
      </c>
      <c r="M1013" s="236">
        <f>COUNTIFS($K$1:K1013,K1013,$C$1:C1013,C1013,$A$1:A1013,A1013)</f>
        <v>1</v>
      </c>
      <c r="N1013" s="13">
        <f t="shared" si="73"/>
        <v>0.53482638888888889</v>
      </c>
      <c r="O1013" s="13">
        <f t="shared" si="74"/>
        <v>0.54895833333333333</v>
      </c>
    </row>
    <row r="1014" spans="1:15" x14ac:dyDescent="0.25">
      <c r="A1014" s="248">
        <v>42422</v>
      </c>
      <c r="B1014" s="247" t="s">
        <v>88</v>
      </c>
      <c r="C1014" s="247">
        <v>93247</v>
      </c>
      <c r="D1014" s="249">
        <v>0.33333333333333331</v>
      </c>
      <c r="E1014" s="249">
        <v>0.59722222222222221</v>
      </c>
      <c r="F1014" s="250">
        <v>42422.536307870374</v>
      </c>
      <c r="G1014" s="250">
        <v>42422.543622685182</v>
      </c>
      <c r="H1014" s="247">
        <v>632</v>
      </c>
      <c r="I1014" s="247">
        <v>10</v>
      </c>
      <c r="J1014" s="247">
        <v>50</v>
      </c>
      <c r="K1014" s="247">
        <v>3</v>
      </c>
      <c r="L1014" s="13">
        <f t="shared" si="72"/>
        <v>7.3148148076143116E-3</v>
      </c>
      <c r="M1014" s="236">
        <f>COUNTIFS($K$1:K1014,K1014,$C$1:C1014,C1014,$A$1:A1014,A1014)</f>
        <v>1</v>
      </c>
      <c r="N1014" s="13">
        <f t="shared" si="73"/>
        <v>0.53630787037037042</v>
      </c>
      <c r="O1014" s="13">
        <f t="shared" si="74"/>
        <v>0.54362268518518519</v>
      </c>
    </row>
    <row r="1015" spans="1:15" x14ac:dyDescent="0.25">
      <c r="A1015" s="248">
        <v>42422</v>
      </c>
      <c r="B1015" s="247" t="s">
        <v>115</v>
      </c>
      <c r="C1015" s="247">
        <v>92136</v>
      </c>
      <c r="D1015" s="249">
        <v>0.3611111111111111</v>
      </c>
      <c r="E1015" s="249">
        <v>0.625</v>
      </c>
      <c r="F1015" s="250">
        <v>42422.54179398148</v>
      </c>
      <c r="G1015" s="250">
        <v>42422.548946759256</v>
      </c>
      <c r="H1015" s="247">
        <v>618</v>
      </c>
      <c r="I1015" s="247">
        <v>10</v>
      </c>
      <c r="J1015" s="247">
        <v>50</v>
      </c>
      <c r="K1015" s="247">
        <v>3</v>
      </c>
      <c r="L1015" s="13">
        <f t="shared" si="72"/>
        <v>7.1527777763549238E-3</v>
      </c>
      <c r="M1015" s="236">
        <f>COUNTIFS($K$1:K1015,K1015,$C$1:C1015,C1015,$A$1:A1015,A1015)</f>
        <v>2</v>
      </c>
      <c r="N1015" s="13">
        <f t="shared" si="73"/>
        <v>0.5417939814814815</v>
      </c>
      <c r="O1015" s="13">
        <f t="shared" si="74"/>
        <v>0.54894675925925929</v>
      </c>
    </row>
    <row r="1016" spans="1:15" x14ac:dyDescent="0.25">
      <c r="A1016" s="248">
        <v>42422</v>
      </c>
      <c r="B1016" s="247" t="s">
        <v>24</v>
      </c>
      <c r="C1016" s="247">
        <v>92092</v>
      </c>
      <c r="D1016" s="249">
        <v>0.36805555555555558</v>
      </c>
      <c r="E1016" s="249">
        <v>0.63194444444444442</v>
      </c>
      <c r="F1016" s="250">
        <v>42422.548692129632</v>
      </c>
      <c r="G1016" s="250">
        <v>42422.555856481478</v>
      </c>
      <c r="H1016" s="247">
        <v>619</v>
      </c>
      <c r="I1016" s="247">
        <v>10</v>
      </c>
      <c r="J1016" s="247">
        <v>50</v>
      </c>
      <c r="K1016" s="247">
        <v>3</v>
      </c>
      <c r="L1016" s="13">
        <f t="shared" si="72"/>
        <v>7.1643518458586186E-3</v>
      </c>
      <c r="M1016" s="236">
        <f>COUNTIFS($K$1:K1016,K1016,$C$1:C1016,C1016,$A$1:A1016,A1016)</f>
        <v>2</v>
      </c>
      <c r="N1016" s="13">
        <f t="shared" si="73"/>
        <v>0.54869212962962965</v>
      </c>
      <c r="O1016" s="13">
        <f t="shared" si="74"/>
        <v>0.55585648148148148</v>
      </c>
    </row>
    <row r="1017" spans="1:15" x14ac:dyDescent="0.25">
      <c r="A1017" s="248">
        <v>42422</v>
      </c>
      <c r="B1017" s="247" t="s">
        <v>21</v>
      </c>
      <c r="C1017" s="247">
        <v>92125</v>
      </c>
      <c r="D1017" s="249">
        <v>0.36805555555555558</v>
      </c>
      <c r="E1017" s="249">
        <v>0.63194444444444442</v>
      </c>
      <c r="F1017" s="250">
        <v>42422.551377314812</v>
      </c>
      <c r="G1017" s="250">
        <v>42422.558657407404</v>
      </c>
      <c r="H1017" s="247">
        <v>629</v>
      </c>
      <c r="I1017" s="247">
        <v>11</v>
      </c>
      <c r="J1017" s="247">
        <v>50</v>
      </c>
      <c r="K1017" s="247">
        <v>3</v>
      </c>
      <c r="L1017" s="13">
        <f t="shared" si="72"/>
        <v>7.2800925918272696E-3</v>
      </c>
      <c r="M1017" s="236">
        <f>COUNTIFS($K$1:K1017,K1017,$C$1:C1017,C1017,$A$1:A1017,A1017)</f>
        <v>2</v>
      </c>
      <c r="N1017" s="13">
        <f t="shared" si="73"/>
        <v>0.55137731481481478</v>
      </c>
      <c r="O1017" s="13">
        <f t="shared" si="74"/>
        <v>0.55865740740740744</v>
      </c>
    </row>
    <row r="1018" spans="1:15" x14ac:dyDescent="0.25">
      <c r="A1018" s="248">
        <v>42422</v>
      </c>
      <c r="B1018" s="247" t="s">
        <v>18</v>
      </c>
      <c r="C1018" s="247">
        <v>92120</v>
      </c>
      <c r="D1018" s="249">
        <v>0.36805555555555558</v>
      </c>
      <c r="E1018" s="249">
        <v>0.63194444444444442</v>
      </c>
      <c r="F1018" s="250">
        <v>42422.555648148147</v>
      </c>
      <c r="G1018" s="250">
        <v>42422.562789351854</v>
      </c>
      <c r="H1018" s="247">
        <v>617</v>
      </c>
      <c r="I1018" s="247">
        <v>10</v>
      </c>
      <c r="J1018" s="247">
        <v>50</v>
      </c>
      <c r="K1018" s="247">
        <v>3</v>
      </c>
      <c r="L1018" s="13">
        <f t="shared" si="72"/>
        <v>7.1412037068512291E-3</v>
      </c>
      <c r="M1018" s="236">
        <f>COUNTIFS($K$1:K1018,K1018,$C$1:C1018,C1018,$A$1:A1018,A1018)</f>
        <v>2</v>
      </c>
      <c r="N1018" s="13">
        <f t="shared" si="73"/>
        <v>0.55564814814814811</v>
      </c>
      <c r="O1018" s="13">
        <f t="shared" si="74"/>
        <v>0.56278935185185186</v>
      </c>
    </row>
    <row r="1019" spans="1:15" x14ac:dyDescent="0.25">
      <c r="A1019" s="248">
        <v>42422</v>
      </c>
      <c r="B1019" s="247" t="s">
        <v>117</v>
      </c>
      <c r="C1019" s="247">
        <v>92214</v>
      </c>
      <c r="D1019" s="249">
        <v>0.3611111111111111</v>
      </c>
      <c r="E1019" s="249">
        <v>0.625</v>
      </c>
      <c r="F1019" s="250">
        <v>42422.555671296293</v>
      </c>
      <c r="G1019" s="250">
        <v>42422.562893518516</v>
      </c>
      <c r="H1019" s="247">
        <v>624</v>
      </c>
      <c r="I1019" s="247">
        <v>10</v>
      </c>
      <c r="J1019" s="247">
        <v>50</v>
      </c>
      <c r="K1019" s="247">
        <v>3</v>
      </c>
      <c r="L1019" s="13">
        <f t="shared" si="72"/>
        <v>7.2222222224809229E-3</v>
      </c>
      <c r="M1019" s="236">
        <f>COUNTIFS($K$1:K1019,K1019,$C$1:C1019,C1019,$A$1:A1019,A1019)</f>
        <v>2</v>
      </c>
      <c r="N1019" s="13">
        <f t="shared" si="73"/>
        <v>0.5556712962962963</v>
      </c>
      <c r="O1019" s="13">
        <f t="shared" si="74"/>
        <v>0.56289351851851854</v>
      </c>
    </row>
    <row r="1020" spans="1:15" x14ac:dyDescent="0.25">
      <c r="A1020" s="248">
        <v>42422</v>
      </c>
      <c r="B1020" s="247" t="s">
        <v>19</v>
      </c>
      <c r="C1020" s="247">
        <v>95173</v>
      </c>
      <c r="D1020" s="249">
        <v>0.4861111111111111</v>
      </c>
      <c r="E1020" s="249">
        <v>0.75</v>
      </c>
      <c r="F1020" s="250">
        <v>42422.585173611114</v>
      </c>
      <c r="G1020" s="250">
        <v>42422.592303240737</v>
      </c>
      <c r="H1020" s="247">
        <v>616</v>
      </c>
      <c r="I1020" s="247">
        <v>10</v>
      </c>
      <c r="J1020" s="247">
        <v>50</v>
      </c>
      <c r="K1020" s="247">
        <v>3</v>
      </c>
      <c r="L1020" s="13">
        <f t="shared" si="72"/>
        <v>7.1296296227956191E-3</v>
      </c>
      <c r="M1020" s="236">
        <f>COUNTIFS($K$1:K1020,K1020,$C$1:C1020,C1020,$A$1:A1020,A1020)</f>
        <v>2</v>
      </c>
      <c r="N1020" s="13">
        <f t="shared" si="73"/>
        <v>0.5851736111111111</v>
      </c>
      <c r="O1020" s="13">
        <f t="shared" si="74"/>
        <v>0.59230324074074081</v>
      </c>
    </row>
    <row r="1021" spans="1:15" x14ac:dyDescent="0.25">
      <c r="A1021" s="248">
        <v>42422</v>
      </c>
      <c r="B1021" s="247" t="s">
        <v>98</v>
      </c>
      <c r="C1021" s="247">
        <v>92137</v>
      </c>
      <c r="D1021" s="249">
        <v>0.3611111111111111</v>
      </c>
      <c r="E1021" s="249">
        <v>0.625</v>
      </c>
      <c r="F1021" s="250">
        <v>42422.598460648151</v>
      </c>
      <c r="G1021" s="250">
        <v>42422.599733796298</v>
      </c>
      <c r="H1021" s="247">
        <v>110</v>
      </c>
      <c r="I1021" s="247">
        <v>2</v>
      </c>
      <c r="J1021" s="247">
        <v>50</v>
      </c>
      <c r="K1021" s="247">
        <v>7</v>
      </c>
      <c r="L1021" s="13">
        <f t="shared" si="72"/>
        <v>1.2731481474475004E-3</v>
      </c>
      <c r="M1021" s="236">
        <f>COUNTIFS($K$1:K1021,K1021,$C$1:C1021,C1021,$A$1:A1021,A1021)</f>
        <v>1</v>
      </c>
      <c r="N1021" s="13">
        <f t="shared" si="73"/>
        <v>0.59846064814814814</v>
      </c>
      <c r="O1021" s="13">
        <f t="shared" si="74"/>
        <v>0.59973379629629631</v>
      </c>
    </row>
    <row r="1022" spans="1:15" x14ac:dyDescent="0.25">
      <c r="A1022" s="248">
        <v>42422</v>
      </c>
      <c r="B1022" s="247" t="s">
        <v>28</v>
      </c>
      <c r="C1022" s="247">
        <v>93528</v>
      </c>
      <c r="D1022" s="249">
        <v>0.61805555555555558</v>
      </c>
      <c r="E1022" s="249">
        <v>0.88194444444444453</v>
      </c>
      <c r="F1022" s="250">
        <v>42422.631238425929</v>
      </c>
      <c r="G1022" s="250">
        <v>42422.634884259256</v>
      </c>
      <c r="H1022" s="247">
        <v>315</v>
      </c>
      <c r="I1022" s="247">
        <v>6</v>
      </c>
      <c r="J1022" s="247">
        <v>50</v>
      </c>
      <c r="K1022" s="247">
        <v>7</v>
      </c>
      <c r="L1022" s="13">
        <f t="shared" si="72"/>
        <v>3.6458333270275034E-3</v>
      </c>
      <c r="M1022" s="236">
        <f>COUNTIFS($K$1:K1022,K1022,$C$1:C1022,C1022,$A$1:A1022,A1022)</f>
        <v>1</v>
      </c>
      <c r="N1022" s="13">
        <f t="shared" si="73"/>
        <v>0.63123842592592594</v>
      </c>
      <c r="O1022" s="13">
        <f t="shared" si="74"/>
        <v>0.63488425925925929</v>
      </c>
    </row>
    <row r="1023" spans="1:15" x14ac:dyDescent="0.25">
      <c r="A1023" s="248">
        <v>42422</v>
      </c>
      <c r="B1023" s="247" t="s">
        <v>105</v>
      </c>
      <c r="C1023" s="247">
        <v>95049</v>
      </c>
      <c r="D1023" s="249">
        <v>0.625</v>
      </c>
      <c r="E1023" s="249">
        <v>0.88888888888888884</v>
      </c>
      <c r="F1023" s="250">
        <v>42422.633981481478</v>
      </c>
      <c r="G1023" s="250">
        <v>42422.641145833331</v>
      </c>
      <c r="H1023" s="247">
        <v>619</v>
      </c>
      <c r="I1023" s="247">
        <v>11</v>
      </c>
      <c r="J1023" s="247">
        <v>50</v>
      </c>
      <c r="K1023" s="247">
        <v>3</v>
      </c>
      <c r="L1023" s="13">
        <f t="shared" si="72"/>
        <v>7.1643518531345762E-3</v>
      </c>
      <c r="M1023" s="236">
        <f>COUNTIFS($K$1:K1023,K1023,$C$1:C1023,C1023,$A$1:A1023,A1023)</f>
        <v>1</v>
      </c>
      <c r="N1023" s="13">
        <f t="shared" si="73"/>
        <v>0.63398148148148148</v>
      </c>
      <c r="O1023" s="13">
        <f t="shared" si="74"/>
        <v>0.6411458333333333</v>
      </c>
    </row>
    <row r="1024" spans="1:15" x14ac:dyDescent="0.25">
      <c r="A1024" s="248">
        <v>42422</v>
      </c>
      <c r="B1024" s="247" t="s">
        <v>27</v>
      </c>
      <c r="C1024" s="247">
        <v>93346</v>
      </c>
      <c r="D1024" s="249">
        <v>0.625</v>
      </c>
      <c r="E1024" s="249">
        <v>0.88888888888888884</v>
      </c>
      <c r="F1024" s="250">
        <v>42422.63480324074</v>
      </c>
      <c r="G1024" s="250">
        <v>42422.638796296298</v>
      </c>
      <c r="H1024" s="247">
        <v>345</v>
      </c>
      <c r="I1024" s="247">
        <v>5</v>
      </c>
      <c r="J1024" s="247">
        <v>50</v>
      </c>
      <c r="K1024" s="247">
        <v>7</v>
      </c>
      <c r="L1024" s="13">
        <f t="shared" si="72"/>
        <v>3.9930555576574989E-3</v>
      </c>
      <c r="M1024" s="236">
        <f>COUNTIFS($K$1:K1024,K1024,$C$1:C1024,C1024,$A$1:A1024,A1024)</f>
        <v>1</v>
      </c>
      <c r="N1024" s="13">
        <f t="shared" si="73"/>
        <v>0.63480324074074079</v>
      </c>
      <c r="O1024" s="13">
        <f t="shared" si="74"/>
        <v>0.63879629629629631</v>
      </c>
    </row>
    <row r="1025" spans="1:15" x14ac:dyDescent="0.25">
      <c r="A1025" s="248">
        <v>42422</v>
      </c>
      <c r="B1025" s="247" t="s">
        <v>25</v>
      </c>
      <c r="C1025" s="247">
        <v>95005</v>
      </c>
      <c r="D1025" s="249">
        <v>0.58333333333333337</v>
      </c>
      <c r="E1025" s="249">
        <v>0.84722222222222221</v>
      </c>
      <c r="F1025" s="250">
        <v>42422.646215277775</v>
      </c>
      <c r="G1025" s="250">
        <v>42422.65357638889</v>
      </c>
      <c r="H1025" s="247">
        <v>636</v>
      </c>
      <c r="I1025" s="247">
        <v>11</v>
      </c>
      <c r="J1025" s="247">
        <v>50</v>
      </c>
      <c r="K1025" s="247">
        <v>3</v>
      </c>
      <c r="L1025" s="13">
        <f t="shared" si="72"/>
        <v>7.3611111147329211E-3</v>
      </c>
      <c r="M1025" s="236">
        <f>COUNTIFS($K$1:K1025,K1025,$C$1:C1025,C1025,$A$1:A1025,A1025)</f>
        <v>1</v>
      </c>
      <c r="N1025" s="13">
        <f t="shared" si="73"/>
        <v>0.64621527777777776</v>
      </c>
      <c r="O1025" s="13">
        <f t="shared" si="74"/>
        <v>0.65357638888888892</v>
      </c>
    </row>
    <row r="1026" spans="1:15" x14ac:dyDescent="0.25">
      <c r="A1026" s="248">
        <v>42422</v>
      </c>
      <c r="B1026" s="247" t="s">
        <v>29</v>
      </c>
      <c r="C1026" s="247">
        <v>92031</v>
      </c>
      <c r="D1026" s="249">
        <v>0.58333333333333337</v>
      </c>
      <c r="E1026" s="249">
        <v>0.84722222222222221</v>
      </c>
      <c r="F1026" s="250">
        <v>42422.646597222221</v>
      </c>
      <c r="G1026" s="250">
        <v>42422.653379629628</v>
      </c>
      <c r="H1026" s="247">
        <v>586</v>
      </c>
      <c r="I1026" s="247">
        <v>9</v>
      </c>
      <c r="J1026" s="247">
        <v>50</v>
      </c>
      <c r="K1026" s="247">
        <v>3</v>
      </c>
      <c r="L1026" s="13">
        <f t="shared" si="72"/>
        <v>6.7824074067175388E-3</v>
      </c>
      <c r="M1026" s="236">
        <f>COUNTIFS($K$1:K1026,K1026,$C$1:C1026,C1026,$A$1:A1026,A1026)</f>
        <v>1</v>
      </c>
      <c r="N1026" s="13">
        <f t="shared" si="73"/>
        <v>0.64659722222222216</v>
      </c>
      <c r="O1026" s="13">
        <f t="shared" si="74"/>
        <v>0.65337962962962959</v>
      </c>
    </row>
    <row r="1027" spans="1:15" x14ac:dyDescent="0.25">
      <c r="A1027" s="248">
        <v>42422</v>
      </c>
      <c r="B1027" s="247" t="s">
        <v>29</v>
      </c>
      <c r="C1027" s="247">
        <v>92031</v>
      </c>
      <c r="D1027" s="249">
        <v>0.58333333333333337</v>
      </c>
      <c r="E1027" s="249">
        <v>0.84722222222222221</v>
      </c>
      <c r="F1027" s="250">
        <v>42422.656041666669</v>
      </c>
      <c r="G1027" s="250">
        <v>42422.668553240743</v>
      </c>
      <c r="H1027" s="247">
        <v>1081</v>
      </c>
      <c r="I1027" s="247">
        <v>18</v>
      </c>
      <c r="J1027" s="247">
        <v>50</v>
      </c>
      <c r="K1027" s="247">
        <v>7</v>
      </c>
      <c r="L1027" s="13">
        <f t="shared" si="72"/>
        <v>1.2511574073869269E-2</v>
      </c>
      <c r="M1027" s="236">
        <f>COUNTIFS($K$1:K1027,K1027,$C$1:C1027,C1027,$A$1:A1027,A1027)</f>
        <v>1</v>
      </c>
      <c r="N1027" s="13">
        <f t="shared" si="73"/>
        <v>0.65604166666666663</v>
      </c>
      <c r="O1027" s="13">
        <f t="shared" si="74"/>
        <v>0.66855324074074074</v>
      </c>
    </row>
    <row r="1028" spans="1:15" x14ac:dyDescent="0.25">
      <c r="A1028" s="248">
        <v>42422</v>
      </c>
      <c r="B1028" s="247" t="s">
        <v>28</v>
      </c>
      <c r="C1028" s="247">
        <v>93528</v>
      </c>
      <c r="D1028" s="249">
        <v>0.61805555555555558</v>
      </c>
      <c r="E1028" s="249">
        <v>0.88194444444444453</v>
      </c>
      <c r="F1028" s="250">
        <v>42422.657789351855</v>
      </c>
      <c r="G1028" s="250">
        <v>42422.667638888888</v>
      </c>
      <c r="H1028" s="247">
        <v>851</v>
      </c>
      <c r="I1028" s="247">
        <v>14</v>
      </c>
      <c r="J1028" s="247">
        <v>50</v>
      </c>
      <c r="K1028" s="247">
        <v>7</v>
      </c>
      <c r="L1028" s="13">
        <f t="shared" si="72"/>
        <v>9.8495370330056176E-3</v>
      </c>
      <c r="M1028" s="236">
        <f>COUNTIFS($K$1:K1028,K1028,$C$1:C1028,C1028,$A$1:A1028,A1028)</f>
        <v>2</v>
      </c>
      <c r="N1028" s="13">
        <f t="shared" si="73"/>
        <v>0.65778935185185183</v>
      </c>
      <c r="O1028" s="13">
        <f t="shared" si="74"/>
        <v>0.66763888888888889</v>
      </c>
    </row>
    <row r="1029" spans="1:15" x14ac:dyDescent="0.25">
      <c r="A1029" s="248">
        <v>42422</v>
      </c>
      <c r="B1029" s="247" t="s">
        <v>27</v>
      </c>
      <c r="C1029" s="247">
        <v>93346</v>
      </c>
      <c r="D1029" s="249">
        <v>0.625</v>
      </c>
      <c r="E1029" s="249">
        <v>0.88888888888888884</v>
      </c>
      <c r="F1029" s="250">
        <v>42422.667291666665</v>
      </c>
      <c r="G1029" s="250">
        <v>42422.674178240741</v>
      </c>
      <c r="H1029" s="247">
        <v>595</v>
      </c>
      <c r="I1029" s="247">
        <v>10</v>
      </c>
      <c r="J1029" s="247">
        <v>50</v>
      </c>
      <c r="K1029" s="247">
        <v>3</v>
      </c>
      <c r="L1029" s="13">
        <f t="shared" si="72"/>
        <v>6.8865740759065375E-3</v>
      </c>
      <c r="M1029" s="236">
        <f>COUNTIFS($K$1:K1029,K1029,$C$1:C1029,C1029,$A$1:A1029,A1029)</f>
        <v>1</v>
      </c>
      <c r="N1029" s="13">
        <f t="shared" si="73"/>
        <v>0.66729166666666673</v>
      </c>
      <c r="O1029" s="13">
        <f t="shared" si="74"/>
        <v>0.67417824074074073</v>
      </c>
    </row>
    <row r="1030" spans="1:15" x14ac:dyDescent="0.25">
      <c r="A1030" s="248">
        <v>42422</v>
      </c>
      <c r="B1030" s="247" t="s">
        <v>30</v>
      </c>
      <c r="C1030" s="247">
        <v>92030</v>
      </c>
      <c r="D1030" s="249">
        <v>0.625</v>
      </c>
      <c r="E1030" s="249">
        <v>0.88888888888888884</v>
      </c>
      <c r="F1030" s="250">
        <v>42422.681250000001</v>
      </c>
      <c r="G1030" s="250">
        <v>42422.688055555554</v>
      </c>
      <c r="H1030" s="247">
        <v>588</v>
      </c>
      <c r="I1030" s="247">
        <v>9</v>
      </c>
      <c r="J1030" s="247">
        <v>50</v>
      </c>
      <c r="K1030" s="247">
        <v>3</v>
      </c>
      <c r="L1030" s="13">
        <f t="shared" si="72"/>
        <v>6.805555553000886E-3</v>
      </c>
      <c r="M1030" s="236">
        <f>COUNTIFS($K$1:K1030,K1030,$C$1:C1030,C1030,$A$1:A1030,A1030)</f>
        <v>1</v>
      </c>
      <c r="N1030" s="13">
        <f t="shared" si="73"/>
        <v>0.68125000000000002</v>
      </c>
      <c r="O1030" s="13">
        <f t="shared" si="74"/>
        <v>0.68805555555555553</v>
      </c>
    </row>
    <row r="1031" spans="1:15" x14ac:dyDescent="0.25">
      <c r="A1031" s="248">
        <v>42422</v>
      </c>
      <c r="B1031" s="247" t="s">
        <v>103</v>
      </c>
      <c r="C1031" s="247">
        <v>95061</v>
      </c>
      <c r="D1031" s="249">
        <v>0.625</v>
      </c>
      <c r="E1031" s="249">
        <v>0.88888888888888884</v>
      </c>
      <c r="F1031" s="250">
        <v>42422.69458333333</v>
      </c>
      <c r="G1031" s="250">
        <v>42422.701874999999</v>
      </c>
      <c r="H1031" s="247">
        <v>630</v>
      </c>
      <c r="I1031" s="247">
        <v>10</v>
      </c>
      <c r="J1031" s="247">
        <v>50</v>
      </c>
      <c r="K1031" s="247">
        <v>3</v>
      </c>
      <c r="L1031" s="13">
        <f t="shared" si="72"/>
        <v>7.291666668606922E-3</v>
      </c>
      <c r="M1031" s="236">
        <f>COUNTIFS($K$1:K1031,K1031,$C$1:C1031,C1031,$A$1:A1031,A1031)</f>
        <v>1</v>
      </c>
      <c r="N1031" s="13">
        <f t="shared" si="73"/>
        <v>0.69458333333333344</v>
      </c>
      <c r="O1031" s="13">
        <f t="shared" si="74"/>
        <v>0.70187499999999992</v>
      </c>
    </row>
    <row r="1032" spans="1:15" x14ac:dyDescent="0.25">
      <c r="A1032" s="248">
        <v>42422</v>
      </c>
      <c r="B1032" s="247" t="s">
        <v>26</v>
      </c>
      <c r="C1032" s="247">
        <v>92065</v>
      </c>
      <c r="D1032" s="249">
        <v>0.625</v>
      </c>
      <c r="E1032" s="249">
        <v>0.88888888888888884</v>
      </c>
      <c r="F1032" s="250">
        <v>42422.694907407407</v>
      </c>
      <c r="G1032" s="250">
        <v>42422.708171296297</v>
      </c>
      <c r="H1032" s="247">
        <v>1146</v>
      </c>
      <c r="I1032" s="247">
        <v>19</v>
      </c>
      <c r="J1032" s="247">
        <v>50</v>
      </c>
      <c r="K1032" s="247">
        <v>3</v>
      </c>
      <c r="L1032" s="13">
        <f t="shared" si="72"/>
        <v>1.3263888889923692E-2</v>
      </c>
      <c r="M1032" s="236">
        <f>COUNTIFS($K$1:K1032,K1032,$C$1:C1032,C1032,$A$1:A1032,A1032)</f>
        <v>1</v>
      </c>
      <c r="N1032" s="13">
        <f t="shared" si="73"/>
        <v>0.69490740740740742</v>
      </c>
      <c r="O1032" s="13">
        <f t="shared" si="74"/>
        <v>0.70817129629629638</v>
      </c>
    </row>
    <row r="1033" spans="1:15" x14ac:dyDescent="0.25">
      <c r="A1033" s="248">
        <v>42422</v>
      </c>
      <c r="B1033" s="247" t="s">
        <v>28</v>
      </c>
      <c r="C1033" s="247">
        <v>93528</v>
      </c>
      <c r="D1033" s="249">
        <v>0.61805555555555558</v>
      </c>
      <c r="E1033" s="249">
        <v>0.88194444444444453</v>
      </c>
      <c r="F1033" s="250">
        <v>42422.69494212963</v>
      </c>
      <c r="G1033" s="250">
        <v>42422.70239583333</v>
      </c>
      <c r="H1033" s="247">
        <v>644</v>
      </c>
      <c r="I1033" s="247">
        <v>11</v>
      </c>
      <c r="J1033" s="247">
        <v>50</v>
      </c>
      <c r="K1033" s="247">
        <v>3</v>
      </c>
      <c r="L1033" s="13">
        <f t="shared" si="72"/>
        <v>7.4537036998663098E-3</v>
      </c>
      <c r="M1033" s="236">
        <f>COUNTIFS($K$1:K1033,K1033,$C$1:C1033,C1033,$A$1:A1033,A1033)</f>
        <v>1</v>
      </c>
      <c r="N1033" s="13">
        <f t="shared" si="73"/>
        <v>0.69494212962962953</v>
      </c>
      <c r="O1033" s="13">
        <f t="shared" si="74"/>
        <v>0.70239583333333344</v>
      </c>
    </row>
    <row r="1034" spans="1:15" x14ac:dyDescent="0.25">
      <c r="A1034" s="248">
        <v>42422</v>
      </c>
      <c r="B1034" s="247" t="s">
        <v>25</v>
      </c>
      <c r="C1034" s="247">
        <v>95005</v>
      </c>
      <c r="D1034" s="249">
        <v>0.58333333333333337</v>
      </c>
      <c r="E1034" s="249">
        <v>0.84722222222222221</v>
      </c>
      <c r="F1034" s="250">
        <v>42422.71634259259</v>
      </c>
      <c r="G1034" s="250">
        <v>42422.729641203703</v>
      </c>
      <c r="H1034" s="247">
        <v>1149</v>
      </c>
      <c r="I1034" s="247">
        <v>19</v>
      </c>
      <c r="J1034" s="247">
        <v>50</v>
      </c>
      <c r="K1034" s="247">
        <v>1</v>
      </c>
      <c r="L1034" s="13">
        <f t="shared" si="72"/>
        <v>1.3298611112986691E-2</v>
      </c>
      <c r="M1034" s="236">
        <f>COUNTIFS($K$1:K1034,K1034,$C$1:C1034,C1034,$A$1:A1034,A1034)</f>
        <v>1</v>
      </c>
      <c r="N1034" s="13">
        <f t="shared" si="73"/>
        <v>0.7163425925925927</v>
      </c>
      <c r="O1034" s="13">
        <f t="shared" si="74"/>
        <v>0.72964120370370367</v>
      </c>
    </row>
    <row r="1035" spans="1:15" x14ac:dyDescent="0.25">
      <c r="A1035" s="248">
        <v>42422</v>
      </c>
      <c r="B1035" s="247" t="s">
        <v>105</v>
      </c>
      <c r="C1035" s="247">
        <v>95049</v>
      </c>
      <c r="D1035" s="249">
        <v>0.625</v>
      </c>
      <c r="E1035" s="249">
        <v>0.88888888888888884</v>
      </c>
      <c r="F1035" s="250">
        <v>42422.733078703706</v>
      </c>
      <c r="G1035" s="250">
        <v>42422.73704861111</v>
      </c>
      <c r="H1035" s="247">
        <v>343</v>
      </c>
      <c r="I1035" s="247">
        <v>6</v>
      </c>
      <c r="J1035" s="247">
        <v>50</v>
      </c>
      <c r="K1035" s="247">
        <v>1</v>
      </c>
      <c r="L1035" s="13">
        <f t="shared" si="72"/>
        <v>3.9699074040981941E-3</v>
      </c>
      <c r="M1035" s="236">
        <f>COUNTIFS($K$1:K1035,K1035,$C$1:C1035,C1035,$A$1:A1035,A1035)</f>
        <v>1</v>
      </c>
      <c r="N1035" s="13">
        <f t="shared" si="73"/>
        <v>0.73307870370370365</v>
      </c>
      <c r="O1035" s="13">
        <f t="shared" si="74"/>
        <v>0.73704861111111108</v>
      </c>
    </row>
    <row r="1036" spans="1:15" x14ac:dyDescent="0.25">
      <c r="A1036" s="248">
        <v>42422</v>
      </c>
      <c r="B1036" s="247" t="s">
        <v>29</v>
      </c>
      <c r="C1036" s="247">
        <v>92031</v>
      </c>
      <c r="D1036" s="249">
        <v>0.58333333333333337</v>
      </c>
      <c r="E1036" s="249">
        <v>0.84722222222222221</v>
      </c>
      <c r="F1036" s="250">
        <v>42422.738599537035</v>
      </c>
      <c r="G1036" s="250">
        <v>42422.751921296294</v>
      </c>
      <c r="H1036" s="247">
        <v>1151</v>
      </c>
      <c r="I1036" s="247">
        <v>19</v>
      </c>
      <c r="J1036" s="247">
        <v>50</v>
      </c>
      <c r="K1036" s="247">
        <v>1</v>
      </c>
      <c r="L1036" s="13">
        <f t="shared" si="72"/>
        <v>1.3321759259270038E-2</v>
      </c>
      <c r="M1036" s="236">
        <f>COUNTIFS($K$1:K1036,K1036,$C$1:C1036,C1036,$A$1:A1036,A1036)</f>
        <v>1</v>
      </c>
      <c r="N1036" s="13">
        <f t="shared" si="73"/>
        <v>0.73859953703703696</v>
      </c>
      <c r="O1036" s="13">
        <f t="shared" si="74"/>
        <v>0.75192129629629623</v>
      </c>
    </row>
    <row r="1037" spans="1:15" x14ac:dyDescent="0.25">
      <c r="A1037" s="248">
        <v>42422</v>
      </c>
      <c r="B1037" s="247" t="s">
        <v>27</v>
      </c>
      <c r="C1037" s="247">
        <v>93346</v>
      </c>
      <c r="D1037" s="249">
        <v>0.625</v>
      </c>
      <c r="E1037" s="249">
        <v>0.88888888888888884</v>
      </c>
      <c r="F1037" s="250">
        <v>42422.750625000001</v>
      </c>
      <c r="G1037" s="250">
        <v>42422.764039351852</v>
      </c>
      <c r="H1037" s="247">
        <v>1159</v>
      </c>
      <c r="I1037" s="247">
        <v>20</v>
      </c>
      <c r="J1037" s="247">
        <v>50</v>
      </c>
      <c r="K1037" s="247">
        <v>1</v>
      </c>
      <c r="L1037" s="13">
        <f t="shared" si="72"/>
        <v>1.3414351851679385E-2</v>
      </c>
      <c r="M1037" s="236">
        <f>COUNTIFS($K$1:K1037,K1037,$C$1:C1037,C1037,$A$1:A1037,A1037)</f>
        <v>1</v>
      </c>
      <c r="N1037" s="13">
        <f t="shared" si="73"/>
        <v>0.75062499999999999</v>
      </c>
      <c r="O1037" s="13">
        <f t="shared" si="74"/>
        <v>0.7640393518518519</v>
      </c>
    </row>
    <row r="1038" spans="1:15" x14ac:dyDescent="0.25">
      <c r="A1038" s="248">
        <v>42422</v>
      </c>
      <c r="B1038" s="247" t="s">
        <v>30</v>
      </c>
      <c r="C1038" s="247">
        <v>92030</v>
      </c>
      <c r="D1038" s="249">
        <v>0.625</v>
      </c>
      <c r="E1038" s="249">
        <v>0.88888888888888884</v>
      </c>
      <c r="F1038" s="250">
        <v>42422.764004629629</v>
      </c>
      <c r="G1038" s="250">
        <v>42422.778009259258</v>
      </c>
      <c r="H1038" s="247">
        <v>1210</v>
      </c>
      <c r="I1038" s="247">
        <v>20</v>
      </c>
      <c r="J1038" s="247">
        <v>50</v>
      </c>
      <c r="K1038" s="247">
        <v>1</v>
      </c>
      <c r="L1038" s="13">
        <f t="shared" si="72"/>
        <v>1.4004629629198462E-2</v>
      </c>
      <c r="M1038" s="236">
        <f>COUNTIFS($K$1:K1038,K1038,$C$1:C1038,C1038,$A$1:A1038,A1038)</f>
        <v>1</v>
      </c>
      <c r="N1038" s="13">
        <f t="shared" si="73"/>
        <v>0.76400462962962967</v>
      </c>
      <c r="O1038" s="13">
        <f t="shared" si="74"/>
        <v>0.77800925925925923</v>
      </c>
    </row>
    <row r="1039" spans="1:15" x14ac:dyDescent="0.25">
      <c r="A1039" s="248">
        <v>42422</v>
      </c>
      <c r="B1039" s="247" t="s">
        <v>26</v>
      </c>
      <c r="C1039" s="247">
        <v>92065</v>
      </c>
      <c r="D1039" s="249">
        <v>0.625</v>
      </c>
      <c r="E1039" s="249">
        <v>0.88888888888888884</v>
      </c>
      <c r="F1039" s="250">
        <v>42422.770972222221</v>
      </c>
      <c r="G1039" s="250">
        <v>42422.785671296297</v>
      </c>
      <c r="H1039" s="247">
        <v>1270</v>
      </c>
      <c r="I1039" s="247">
        <v>21</v>
      </c>
      <c r="J1039" s="247">
        <v>50</v>
      </c>
      <c r="K1039" s="247">
        <v>1</v>
      </c>
      <c r="L1039" s="13">
        <f t="shared" si="72"/>
        <v>1.4699074075906537E-2</v>
      </c>
      <c r="M1039" s="236">
        <f>COUNTIFS($K$1:K1039,K1039,$C$1:C1039,C1039,$A$1:A1039,A1039)</f>
        <v>1</v>
      </c>
      <c r="N1039" s="13">
        <f t="shared" si="73"/>
        <v>0.77097222222222228</v>
      </c>
      <c r="O1039" s="13">
        <f t="shared" si="74"/>
        <v>0.78567129629629628</v>
      </c>
    </row>
    <row r="1040" spans="1:15" x14ac:dyDescent="0.25">
      <c r="A1040" s="248">
        <v>42422</v>
      </c>
      <c r="B1040" s="247" t="s">
        <v>28</v>
      </c>
      <c r="C1040" s="247">
        <v>93528</v>
      </c>
      <c r="D1040" s="249">
        <v>0.61805555555555558</v>
      </c>
      <c r="E1040" s="249">
        <v>0.88194444444444453</v>
      </c>
      <c r="F1040" s="250">
        <v>42422.777812499997</v>
      </c>
      <c r="G1040" s="250">
        <v>42422.792395833334</v>
      </c>
      <c r="H1040" s="247">
        <v>1260</v>
      </c>
      <c r="I1040" s="247">
        <v>21</v>
      </c>
      <c r="J1040" s="247">
        <v>50</v>
      </c>
      <c r="K1040" s="247">
        <v>1</v>
      </c>
      <c r="L1040" s="13">
        <f t="shared" si="72"/>
        <v>1.4583333337213844E-2</v>
      </c>
      <c r="M1040" s="236">
        <f>COUNTIFS($K$1:K1040,K1040,$C$1:C1040,C1040,$A$1:A1040,A1040)</f>
        <v>1</v>
      </c>
      <c r="N1040" s="13">
        <f t="shared" si="73"/>
        <v>0.77781250000000002</v>
      </c>
      <c r="O1040" s="13">
        <f t="shared" si="74"/>
        <v>0.7923958333333333</v>
      </c>
    </row>
    <row r="1041" spans="1:15" x14ac:dyDescent="0.25">
      <c r="A1041" s="248">
        <v>42422</v>
      </c>
      <c r="B1041" s="247" t="s">
        <v>25</v>
      </c>
      <c r="C1041" s="247">
        <v>95005</v>
      </c>
      <c r="D1041" s="249">
        <v>0.58333333333333337</v>
      </c>
      <c r="E1041" s="249">
        <v>0.84722222222222221</v>
      </c>
      <c r="F1041" s="250">
        <v>42422.788912037038</v>
      </c>
      <c r="G1041" s="250">
        <v>42422.795486111114</v>
      </c>
      <c r="H1041" s="247">
        <v>568</v>
      </c>
      <c r="I1041" s="247">
        <v>9</v>
      </c>
      <c r="J1041" s="247">
        <v>50</v>
      </c>
      <c r="K1041" s="247">
        <v>3</v>
      </c>
      <c r="L1041" s="13">
        <f t="shared" si="72"/>
        <v>6.5740740756154992E-3</v>
      </c>
      <c r="M1041" s="236">
        <f>COUNTIFS($K$1:K1041,K1041,$C$1:C1041,C1041,$A$1:A1041,A1041)</f>
        <v>2</v>
      </c>
      <c r="N1041" s="13">
        <f t="shared" si="73"/>
        <v>0.78891203703703694</v>
      </c>
      <c r="O1041" s="13">
        <f t="shared" si="74"/>
        <v>0.79548611111111101</v>
      </c>
    </row>
    <row r="1042" spans="1:15" x14ac:dyDescent="0.25">
      <c r="A1042" s="248">
        <v>42422</v>
      </c>
      <c r="B1042" s="247" t="s">
        <v>103</v>
      </c>
      <c r="C1042" s="247">
        <v>95061</v>
      </c>
      <c r="D1042" s="249">
        <v>0.625</v>
      </c>
      <c r="E1042" s="249">
        <v>0.88888888888888884</v>
      </c>
      <c r="F1042" s="250">
        <v>42422.798668981479</v>
      </c>
      <c r="G1042" s="250">
        <v>42422.812951388885</v>
      </c>
      <c r="H1042" s="247">
        <v>1234</v>
      </c>
      <c r="I1042" s="247">
        <v>20</v>
      </c>
      <c r="J1042" s="247">
        <v>50</v>
      </c>
      <c r="K1042" s="247">
        <v>1</v>
      </c>
      <c r="L1042" s="13">
        <f t="shared" si="72"/>
        <v>1.4282407406426501E-2</v>
      </c>
      <c r="M1042" s="236">
        <f>COUNTIFS($K$1:K1042,K1042,$C$1:C1042,C1042,$A$1:A1042,A1042)</f>
        <v>1</v>
      </c>
      <c r="N1042" s="13">
        <f t="shared" si="73"/>
        <v>0.79866898148148147</v>
      </c>
      <c r="O1042" s="13">
        <f t="shared" si="74"/>
        <v>0.81295138888888896</v>
      </c>
    </row>
    <row r="1043" spans="1:15" x14ac:dyDescent="0.25">
      <c r="A1043" s="248">
        <v>42422</v>
      </c>
      <c r="B1043" s="247" t="s">
        <v>105</v>
      </c>
      <c r="C1043" s="247">
        <v>95049</v>
      </c>
      <c r="D1043" s="249">
        <v>0.625</v>
      </c>
      <c r="E1043" s="249">
        <v>0.88888888888888884</v>
      </c>
      <c r="F1043" s="250">
        <v>42422.798738425925</v>
      </c>
      <c r="G1043" s="250">
        <v>42422.805428240739</v>
      </c>
      <c r="H1043" s="247">
        <v>578</v>
      </c>
      <c r="I1043" s="247">
        <v>9</v>
      </c>
      <c r="J1043" s="247">
        <v>50</v>
      </c>
      <c r="K1043" s="247">
        <v>3</v>
      </c>
      <c r="L1043" s="13">
        <f t="shared" si="72"/>
        <v>6.6898148143081926E-3</v>
      </c>
      <c r="M1043" s="236">
        <f>COUNTIFS($K$1:K1043,K1043,$C$1:C1043,C1043,$A$1:A1043,A1043)</f>
        <v>2</v>
      </c>
      <c r="N1043" s="13">
        <f t="shared" si="73"/>
        <v>0.79873842592592592</v>
      </c>
      <c r="O1043" s="13">
        <f t="shared" si="74"/>
        <v>0.80542824074074071</v>
      </c>
    </row>
    <row r="1044" spans="1:15" x14ac:dyDescent="0.25">
      <c r="A1044" s="248">
        <v>42422</v>
      </c>
      <c r="B1044" s="247" t="s">
        <v>29</v>
      </c>
      <c r="C1044" s="247">
        <v>92031</v>
      </c>
      <c r="D1044" s="249">
        <v>0.58333333333333337</v>
      </c>
      <c r="E1044" s="249">
        <v>0.84722222222222221</v>
      </c>
      <c r="F1044" s="250">
        <v>42422.805775462963</v>
      </c>
      <c r="G1044" s="250">
        <v>42422.814085648148</v>
      </c>
      <c r="H1044" s="247">
        <v>718</v>
      </c>
      <c r="I1044" s="247">
        <v>12</v>
      </c>
      <c r="J1044" s="247">
        <v>50</v>
      </c>
      <c r="K1044" s="247">
        <v>3</v>
      </c>
      <c r="L1044" s="13">
        <f t="shared" si="72"/>
        <v>8.3101851851097308E-3</v>
      </c>
      <c r="M1044" s="236">
        <f>COUNTIFS($K$1:K1044,K1044,$C$1:C1044,C1044,$A$1:A1044,A1044)</f>
        <v>2</v>
      </c>
      <c r="N1044" s="13">
        <f t="shared" si="73"/>
        <v>0.80577546296296287</v>
      </c>
      <c r="O1044" s="13">
        <f t="shared" si="74"/>
        <v>0.8140856481481481</v>
      </c>
    </row>
    <row r="1045" spans="1:15" x14ac:dyDescent="0.25">
      <c r="A1045" s="248">
        <v>42422</v>
      </c>
      <c r="B1045" s="247" t="s">
        <v>27</v>
      </c>
      <c r="C1045" s="247">
        <v>93346</v>
      </c>
      <c r="D1045" s="249">
        <v>0.625</v>
      </c>
      <c r="E1045" s="249">
        <v>0.88888888888888884</v>
      </c>
      <c r="F1045" s="250">
        <v>42422.812800925924</v>
      </c>
      <c r="G1045" s="250">
        <v>42422.820104166669</v>
      </c>
      <c r="H1045" s="247">
        <v>631</v>
      </c>
      <c r="I1045" s="247">
        <v>10</v>
      </c>
      <c r="J1045" s="247">
        <v>50</v>
      </c>
      <c r="K1045" s="247">
        <v>3</v>
      </c>
      <c r="L1045" s="13">
        <f t="shared" si="72"/>
        <v>7.3032407453865744E-3</v>
      </c>
      <c r="M1045" s="236">
        <f>COUNTIFS($K$1:K1045,K1045,$C$1:C1045,C1045,$A$1:A1045,A1045)</f>
        <v>2</v>
      </c>
      <c r="N1045" s="13">
        <f t="shared" si="73"/>
        <v>0.8128009259259259</v>
      </c>
      <c r="O1045" s="13">
        <f t="shared" si="74"/>
        <v>0.82010416666666675</v>
      </c>
    </row>
    <row r="1046" spans="1:15" x14ac:dyDescent="0.25">
      <c r="A1046" s="248">
        <v>42422</v>
      </c>
      <c r="B1046" s="247" t="s">
        <v>26</v>
      </c>
      <c r="C1046" s="247">
        <v>92065</v>
      </c>
      <c r="D1046" s="249">
        <v>0.625</v>
      </c>
      <c r="E1046" s="249">
        <v>0.88888888888888884</v>
      </c>
      <c r="F1046" s="250">
        <v>42422.819988425923</v>
      </c>
      <c r="G1046" s="250">
        <v>42422.82739583333</v>
      </c>
      <c r="H1046" s="247">
        <v>640</v>
      </c>
      <c r="I1046" s="247">
        <v>11</v>
      </c>
      <c r="J1046" s="247">
        <v>50</v>
      </c>
      <c r="K1046" s="247">
        <v>3</v>
      </c>
      <c r="L1046" s="13">
        <f t="shared" si="72"/>
        <v>7.4074074072996154E-3</v>
      </c>
      <c r="M1046" s="236">
        <f>COUNTIFS($K$1:K1046,K1046,$C$1:C1046,C1046,$A$1:A1046,A1046)</f>
        <v>2</v>
      </c>
      <c r="N1046" s="13">
        <f t="shared" si="73"/>
        <v>0.81998842592592591</v>
      </c>
      <c r="O1046" s="13">
        <f t="shared" si="74"/>
        <v>0.82739583333333344</v>
      </c>
    </row>
    <row r="1047" spans="1:15" x14ac:dyDescent="0.25">
      <c r="A1047" s="248">
        <v>42422</v>
      </c>
      <c r="B1047" s="247" t="s">
        <v>30</v>
      </c>
      <c r="C1047" s="247">
        <v>92030</v>
      </c>
      <c r="D1047" s="249">
        <v>0.625</v>
      </c>
      <c r="E1047" s="249">
        <v>0.88888888888888884</v>
      </c>
      <c r="F1047" s="250">
        <v>42422.821527777778</v>
      </c>
      <c r="G1047" s="250">
        <v>42422.828344907408</v>
      </c>
      <c r="H1047" s="247">
        <v>589</v>
      </c>
      <c r="I1047" s="247">
        <v>9</v>
      </c>
      <c r="J1047" s="247">
        <v>50</v>
      </c>
      <c r="K1047" s="247">
        <v>3</v>
      </c>
      <c r="L1047" s="13">
        <f t="shared" si="72"/>
        <v>6.8171296297805384E-3</v>
      </c>
      <c r="M1047" s="236">
        <f>COUNTIFS($K$1:K1047,K1047,$C$1:C1047,C1047,$A$1:A1047,A1047)</f>
        <v>2</v>
      </c>
      <c r="N1047" s="13">
        <f t="shared" si="73"/>
        <v>0.82152777777777775</v>
      </c>
      <c r="O1047" s="13">
        <f t="shared" si="74"/>
        <v>0.8283449074074074</v>
      </c>
    </row>
    <row r="1048" spans="1:15" x14ac:dyDescent="0.25">
      <c r="A1048" s="248">
        <v>42422</v>
      </c>
      <c r="B1048" s="247" t="s">
        <v>28</v>
      </c>
      <c r="C1048" s="247">
        <v>93528</v>
      </c>
      <c r="D1048" s="249">
        <v>0.61805555555555558</v>
      </c>
      <c r="E1048" s="249">
        <v>0.88194444444444453</v>
      </c>
      <c r="F1048" s="250">
        <v>42422.826203703706</v>
      </c>
      <c r="G1048" s="250">
        <v>42422.83384259259</v>
      </c>
      <c r="H1048" s="247">
        <v>660</v>
      </c>
      <c r="I1048" s="247">
        <v>11</v>
      </c>
      <c r="J1048" s="247">
        <v>50</v>
      </c>
      <c r="K1048" s="247">
        <v>3</v>
      </c>
      <c r="L1048" s="13">
        <f t="shared" si="72"/>
        <v>7.6388888846850023E-3</v>
      </c>
      <c r="M1048" s="236">
        <f>COUNTIFS($K$1:K1048,K1048,$C$1:C1048,C1048,$A$1:A1048,A1048)</f>
        <v>2</v>
      </c>
      <c r="N1048" s="13">
        <f t="shared" si="73"/>
        <v>0.82620370370370377</v>
      </c>
      <c r="O1048" s="13">
        <f t="shared" si="74"/>
        <v>0.83384259259259252</v>
      </c>
    </row>
    <row r="1049" spans="1:15" x14ac:dyDescent="0.25">
      <c r="A1049" s="248">
        <v>42422</v>
      </c>
      <c r="B1049" s="247" t="s">
        <v>103</v>
      </c>
      <c r="C1049" s="247">
        <v>95061</v>
      </c>
      <c r="D1049" s="249">
        <v>0.625</v>
      </c>
      <c r="E1049" s="249">
        <v>0.88888888888888884</v>
      </c>
      <c r="F1049" s="250">
        <v>42422.833344907405</v>
      </c>
      <c r="G1049" s="250">
        <v>42422.845057870371</v>
      </c>
      <c r="H1049" s="247">
        <v>1012</v>
      </c>
      <c r="I1049" s="247">
        <v>16</v>
      </c>
      <c r="J1049" s="247">
        <v>50</v>
      </c>
      <c r="K1049" s="247">
        <v>3</v>
      </c>
      <c r="L1049" s="13">
        <f t="shared" si="72"/>
        <v>1.1712962965248153E-2</v>
      </c>
      <c r="M1049" s="236">
        <f>COUNTIFS($K$1:K1049,K1049,$C$1:C1049,C1049,$A$1:A1049,A1049)</f>
        <v>2</v>
      </c>
      <c r="N1049" s="13">
        <f t="shared" si="73"/>
        <v>0.83334490740740741</v>
      </c>
      <c r="O1049" s="13">
        <f t="shared" si="74"/>
        <v>0.84505787037037028</v>
      </c>
    </row>
    <row r="1050" spans="1:15" x14ac:dyDescent="0.25">
      <c r="A1050" s="258">
        <v>42423</v>
      </c>
      <c r="B1050" s="257" t="s">
        <v>23</v>
      </c>
      <c r="C1050" s="257">
        <v>92044</v>
      </c>
      <c r="D1050" s="259">
        <v>0.33333333333333331</v>
      </c>
      <c r="E1050" s="259">
        <v>0.59722222222222221</v>
      </c>
      <c r="F1050" s="260">
        <v>42423.38894675926</v>
      </c>
      <c r="G1050" s="260">
        <v>42423.396157407406</v>
      </c>
      <c r="H1050" s="257">
        <v>623</v>
      </c>
      <c r="I1050" s="257">
        <v>10</v>
      </c>
      <c r="J1050" s="257">
        <v>50</v>
      </c>
      <c r="K1050" s="257">
        <v>3</v>
      </c>
      <c r="L1050" s="13">
        <f t="shared" ref="L1050:L1098" si="75">G1050-F1050</f>
        <v>7.2106481457012706E-3</v>
      </c>
      <c r="M1050" s="246">
        <f>COUNTIFS($K$1:K1050,K1050,$C$1:C1050,C1050,$A$1:A1050,A1050)</f>
        <v>1</v>
      </c>
      <c r="N1050" s="13">
        <f t="shared" ref="N1050:N1098" si="76">TIME(HOUR(F1050),MINUTE(F1050),SECOND(F1050))</f>
        <v>0.38894675925925926</v>
      </c>
      <c r="O1050" s="13">
        <f t="shared" ref="O1050:O1098" si="77">TIME(HOUR(G1050),MINUTE(G1050),SECOND(G1050))</f>
        <v>0.3961574074074074</v>
      </c>
    </row>
    <row r="1051" spans="1:15" x14ac:dyDescent="0.25">
      <c r="A1051" s="258">
        <v>42423</v>
      </c>
      <c r="B1051" s="257" t="s">
        <v>20</v>
      </c>
      <c r="C1051" s="257">
        <v>92055</v>
      </c>
      <c r="D1051" s="259">
        <v>0.36805555555555558</v>
      </c>
      <c r="E1051" s="259">
        <v>0.63194444444444442</v>
      </c>
      <c r="F1051" s="260">
        <v>42423.395833333336</v>
      </c>
      <c r="G1051" s="260">
        <v>42423.402743055558</v>
      </c>
      <c r="H1051" s="257">
        <v>597</v>
      </c>
      <c r="I1051" s="257">
        <v>9</v>
      </c>
      <c r="J1051" s="257">
        <v>50</v>
      </c>
      <c r="K1051" s="257">
        <v>3</v>
      </c>
      <c r="L1051" s="13">
        <f t="shared" si="75"/>
        <v>6.9097222221898846E-3</v>
      </c>
      <c r="M1051" s="246">
        <f>COUNTIFS($K$1:K1051,K1051,$C$1:C1051,C1051,$A$1:A1051,A1051)</f>
        <v>1</v>
      </c>
      <c r="N1051" s="13">
        <f t="shared" si="76"/>
        <v>0.39583333333333331</v>
      </c>
      <c r="O1051" s="13">
        <f t="shared" si="77"/>
        <v>0.40274305555555556</v>
      </c>
    </row>
    <row r="1052" spans="1:15" x14ac:dyDescent="0.25">
      <c r="A1052" s="258">
        <v>42423</v>
      </c>
      <c r="B1052" s="257" t="s">
        <v>20</v>
      </c>
      <c r="C1052" s="257">
        <v>92055</v>
      </c>
      <c r="D1052" s="259">
        <v>0.36805555555555558</v>
      </c>
      <c r="E1052" s="259">
        <v>0.63194444444444442</v>
      </c>
      <c r="F1052" s="260">
        <v>42423.419629629629</v>
      </c>
      <c r="G1052" s="260">
        <v>42423.421481481484</v>
      </c>
      <c r="H1052" s="257">
        <v>160</v>
      </c>
      <c r="I1052" s="257">
        <v>2</v>
      </c>
      <c r="J1052" s="257">
        <v>50</v>
      </c>
      <c r="K1052" s="257">
        <v>7</v>
      </c>
      <c r="L1052" s="13">
        <f t="shared" si="75"/>
        <v>1.8518518554628827E-3</v>
      </c>
      <c r="M1052" s="246">
        <f>COUNTIFS($K$1:K1052,K1052,$C$1:C1052,C1052,$A$1:A1052,A1052)</f>
        <v>1</v>
      </c>
      <c r="N1052" s="13">
        <f t="shared" si="76"/>
        <v>0.41962962962962963</v>
      </c>
      <c r="O1052" s="13">
        <f t="shared" si="77"/>
        <v>0.42148148148148151</v>
      </c>
    </row>
    <row r="1053" spans="1:15" x14ac:dyDescent="0.25">
      <c r="A1053" s="258">
        <v>42423</v>
      </c>
      <c r="B1053" s="257" t="s">
        <v>115</v>
      </c>
      <c r="C1053" s="257">
        <v>92136</v>
      </c>
      <c r="D1053" s="259">
        <v>0.3611111111111111</v>
      </c>
      <c r="E1053" s="259">
        <v>0.625</v>
      </c>
      <c r="F1053" s="260">
        <v>42423.420451388891</v>
      </c>
      <c r="G1053" s="260">
        <v>42423.427372685182</v>
      </c>
      <c r="H1053" s="257">
        <v>598</v>
      </c>
      <c r="I1053" s="257">
        <v>10</v>
      </c>
      <c r="J1053" s="257">
        <v>50</v>
      </c>
      <c r="K1053" s="257">
        <v>3</v>
      </c>
      <c r="L1053" s="13">
        <f t="shared" si="75"/>
        <v>6.9212962916935794E-3</v>
      </c>
      <c r="M1053" s="246">
        <f>COUNTIFS($K$1:K1053,K1053,$C$1:C1053,C1053,$A$1:A1053,A1053)</f>
        <v>1</v>
      </c>
      <c r="N1053" s="13">
        <f t="shared" si="76"/>
        <v>0.42045138888888894</v>
      </c>
      <c r="O1053" s="13">
        <f t="shared" si="77"/>
        <v>0.42737268518518517</v>
      </c>
    </row>
    <row r="1054" spans="1:15" x14ac:dyDescent="0.25">
      <c r="A1054" s="258">
        <v>42423</v>
      </c>
      <c r="B1054" s="257" t="s">
        <v>19</v>
      </c>
      <c r="C1054" s="257">
        <v>95173</v>
      </c>
      <c r="D1054" s="259">
        <v>0.4861111111111111</v>
      </c>
      <c r="E1054" s="259">
        <v>0.75</v>
      </c>
      <c r="F1054" s="260">
        <v>42423.425046296295</v>
      </c>
      <c r="G1054" s="260">
        <v>42423.432349537034</v>
      </c>
      <c r="H1054" s="257">
        <v>631</v>
      </c>
      <c r="I1054" s="257">
        <v>10</v>
      </c>
      <c r="J1054" s="257">
        <v>50</v>
      </c>
      <c r="K1054" s="257">
        <v>3</v>
      </c>
      <c r="L1054" s="13">
        <f t="shared" si="75"/>
        <v>7.3032407381106168E-3</v>
      </c>
      <c r="M1054" s="246">
        <f>COUNTIFS($K$1:K1054,K1054,$C$1:C1054,C1054,$A$1:A1054,A1054)</f>
        <v>1</v>
      </c>
      <c r="N1054" s="13">
        <f t="shared" si="76"/>
        <v>0.42504629629629626</v>
      </c>
      <c r="O1054" s="13">
        <f t="shared" si="77"/>
        <v>0.43234953703703699</v>
      </c>
    </row>
    <row r="1055" spans="1:15" x14ac:dyDescent="0.25">
      <c r="A1055" s="258">
        <v>42423</v>
      </c>
      <c r="B1055" s="257" t="s">
        <v>18</v>
      </c>
      <c r="C1055" s="257">
        <v>92120</v>
      </c>
      <c r="D1055" s="259">
        <v>0.36805555555555558</v>
      </c>
      <c r="E1055" s="259">
        <v>0.63194444444444442</v>
      </c>
      <c r="F1055" s="260">
        <v>42423.430335648147</v>
      </c>
      <c r="G1055" s="260">
        <v>42423.438032407408</v>
      </c>
      <c r="H1055" s="257">
        <v>665</v>
      </c>
      <c r="I1055" s="257">
        <v>11</v>
      </c>
      <c r="J1055" s="257">
        <v>50</v>
      </c>
      <c r="K1055" s="257">
        <v>3</v>
      </c>
      <c r="L1055" s="13">
        <f t="shared" si="75"/>
        <v>7.6967592613073066E-3</v>
      </c>
      <c r="M1055" s="246">
        <f>COUNTIFS($K$1:K1055,K1055,$C$1:C1055,C1055,$A$1:A1055,A1055)</f>
        <v>1</v>
      </c>
      <c r="N1055" s="13">
        <f t="shared" si="76"/>
        <v>0.43033564814814818</v>
      </c>
      <c r="O1055" s="13">
        <f t="shared" si="77"/>
        <v>0.4380324074074074</v>
      </c>
    </row>
    <row r="1056" spans="1:15" x14ac:dyDescent="0.25">
      <c r="A1056" s="258">
        <v>42423</v>
      </c>
      <c r="B1056" s="257" t="s">
        <v>117</v>
      </c>
      <c r="C1056" s="257">
        <v>92214</v>
      </c>
      <c r="D1056" s="259">
        <v>0.3611111111111111</v>
      </c>
      <c r="E1056" s="259">
        <v>0.625</v>
      </c>
      <c r="F1056" s="260">
        <v>42423.431134259263</v>
      </c>
      <c r="G1056" s="260">
        <v>42423.438391203701</v>
      </c>
      <c r="H1056" s="257">
        <v>627</v>
      </c>
      <c r="I1056" s="257">
        <v>11</v>
      </c>
      <c r="J1056" s="257">
        <v>50</v>
      </c>
      <c r="K1056" s="257">
        <v>3</v>
      </c>
      <c r="L1056" s="13">
        <f t="shared" si="75"/>
        <v>7.2569444382679649E-3</v>
      </c>
      <c r="M1056" s="246">
        <f>COUNTIFS($K$1:K1056,K1056,$C$1:C1056,C1056,$A$1:A1056,A1056)</f>
        <v>1</v>
      </c>
      <c r="N1056" s="13">
        <f t="shared" si="76"/>
        <v>0.43113425925925924</v>
      </c>
      <c r="O1056" s="13">
        <f t="shared" si="77"/>
        <v>0.43839120370370371</v>
      </c>
    </row>
    <row r="1057" spans="1:15" x14ac:dyDescent="0.25">
      <c r="A1057" s="258">
        <v>42423</v>
      </c>
      <c r="B1057" s="257" t="s">
        <v>24</v>
      </c>
      <c r="C1057" s="257">
        <v>92092</v>
      </c>
      <c r="D1057" s="259">
        <v>0.36805555555555558</v>
      </c>
      <c r="E1057" s="259">
        <v>0.63194444444444442</v>
      </c>
      <c r="F1057" s="260">
        <v>42423.44458333333</v>
      </c>
      <c r="G1057" s="260">
        <v>42423.451469907406</v>
      </c>
      <c r="H1057" s="257">
        <v>595</v>
      </c>
      <c r="I1057" s="257">
        <v>10</v>
      </c>
      <c r="J1057" s="257">
        <v>50</v>
      </c>
      <c r="K1057" s="257">
        <v>3</v>
      </c>
      <c r="L1057" s="13">
        <f t="shared" si="75"/>
        <v>6.8865740759065375E-3</v>
      </c>
      <c r="M1057" s="246">
        <f>COUNTIFS($K$1:K1057,K1057,$C$1:C1057,C1057,$A$1:A1057,A1057)</f>
        <v>1</v>
      </c>
      <c r="N1057" s="13">
        <f t="shared" si="76"/>
        <v>0.44458333333333333</v>
      </c>
      <c r="O1057" s="13">
        <f t="shared" si="77"/>
        <v>0.45146990740740739</v>
      </c>
    </row>
    <row r="1058" spans="1:15" x14ac:dyDescent="0.25">
      <c r="A1058" s="258">
        <v>42423</v>
      </c>
      <c r="B1058" s="257" t="s">
        <v>115</v>
      </c>
      <c r="C1058" s="257">
        <v>92136</v>
      </c>
      <c r="D1058" s="259">
        <v>0.3611111111111111</v>
      </c>
      <c r="E1058" s="259">
        <v>0.625</v>
      </c>
      <c r="F1058" s="260">
        <v>42423.446122685185</v>
      </c>
      <c r="G1058" s="260">
        <v>42423.454560185186</v>
      </c>
      <c r="H1058" s="257">
        <v>729</v>
      </c>
      <c r="I1058" s="257">
        <v>12</v>
      </c>
      <c r="J1058" s="257">
        <v>50</v>
      </c>
      <c r="K1058" s="257">
        <v>4</v>
      </c>
      <c r="L1058" s="13">
        <f t="shared" si="75"/>
        <v>8.4375000005820766E-3</v>
      </c>
      <c r="M1058" s="246">
        <f>COUNTIFS($K$1:K1058,K1058,$C$1:C1058,C1058,$A$1:A1058,A1058)</f>
        <v>1</v>
      </c>
      <c r="N1058" s="13">
        <f t="shared" si="76"/>
        <v>0.44612268518518516</v>
      </c>
      <c r="O1058" s="13">
        <f t="shared" si="77"/>
        <v>0.45456018518518521</v>
      </c>
    </row>
    <row r="1059" spans="1:15" x14ac:dyDescent="0.25">
      <c r="A1059" s="258">
        <v>42423</v>
      </c>
      <c r="B1059" s="257" t="s">
        <v>20</v>
      </c>
      <c r="C1059" s="257">
        <v>92055</v>
      </c>
      <c r="D1059" s="259">
        <v>0.36805555555555558</v>
      </c>
      <c r="E1059" s="259">
        <v>0.63194444444444442</v>
      </c>
      <c r="F1059" s="260">
        <v>42423.447048611109</v>
      </c>
      <c r="G1059" s="260">
        <v>42423.450856481482</v>
      </c>
      <c r="H1059" s="257">
        <v>329</v>
      </c>
      <c r="I1059" s="257">
        <v>6</v>
      </c>
      <c r="J1059" s="257">
        <v>50</v>
      </c>
      <c r="K1059" s="257">
        <v>7</v>
      </c>
      <c r="L1059" s="13">
        <f t="shared" si="75"/>
        <v>3.8078703728388064E-3</v>
      </c>
      <c r="M1059" s="246">
        <f>COUNTIFS($K$1:K1059,K1059,$C$1:C1059,C1059,$A$1:A1059,A1059)</f>
        <v>2</v>
      </c>
      <c r="N1059" s="13">
        <f t="shared" si="76"/>
        <v>0.4470486111111111</v>
      </c>
      <c r="O1059" s="13">
        <f t="shared" si="77"/>
        <v>0.4508564814814815</v>
      </c>
    </row>
    <row r="1060" spans="1:15" x14ac:dyDescent="0.25">
      <c r="A1060" s="258">
        <v>42423</v>
      </c>
      <c r="B1060" s="257" t="s">
        <v>115</v>
      </c>
      <c r="C1060" s="257">
        <v>92136</v>
      </c>
      <c r="D1060" s="259">
        <v>0.3611111111111111</v>
      </c>
      <c r="E1060" s="259">
        <v>0.625</v>
      </c>
      <c r="F1060" s="260">
        <v>42423.458368055559</v>
      </c>
      <c r="G1060" s="260">
        <v>42423.472546296296</v>
      </c>
      <c r="H1060" s="257">
        <v>1225</v>
      </c>
      <c r="I1060" s="257">
        <v>20</v>
      </c>
      <c r="J1060" s="257">
        <v>50</v>
      </c>
      <c r="K1060" s="257">
        <v>1</v>
      </c>
      <c r="L1060" s="13">
        <f t="shared" si="75"/>
        <v>1.4178240737237502E-2</v>
      </c>
      <c r="M1060" s="246">
        <f>COUNTIFS($K$1:K1060,K1060,$C$1:C1060,C1060,$A$1:A1060,A1060)</f>
        <v>1</v>
      </c>
      <c r="N1060" s="13">
        <f t="shared" si="76"/>
        <v>0.45836805555555554</v>
      </c>
      <c r="O1060" s="13">
        <f t="shared" si="77"/>
        <v>0.4725462962962963</v>
      </c>
    </row>
    <row r="1061" spans="1:15" x14ac:dyDescent="0.25">
      <c r="A1061" s="258">
        <v>42423</v>
      </c>
      <c r="B1061" s="257" t="s">
        <v>18</v>
      </c>
      <c r="C1061" s="257">
        <v>92120</v>
      </c>
      <c r="D1061" s="259">
        <v>0.36805555555555558</v>
      </c>
      <c r="E1061" s="259">
        <v>0.63194444444444442</v>
      </c>
      <c r="F1061" s="260">
        <v>42423.458564814813</v>
      </c>
      <c r="G1061" s="260">
        <v>42423.472673611112</v>
      </c>
      <c r="H1061" s="257">
        <v>1219</v>
      </c>
      <c r="I1061" s="257">
        <v>20</v>
      </c>
      <c r="J1061" s="257">
        <v>50</v>
      </c>
      <c r="K1061" s="257">
        <v>1</v>
      </c>
      <c r="L1061" s="13">
        <f t="shared" si="75"/>
        <v>1.410879629838746E-2</v>
      </c>
      <c r="M1061" s="246">
        <f>COUNTIFS($K$1:K1061,K1061,$C$1:C1061,C1061,$A$1:A1061,A1061)</f>
        <v>1</v>
      </c>
      <c r="N1061" s="13">
        <f t="shared" si="76"/>
        <v>0.45856481481481487</v>
      </c>
      <c r="O1061" s="13">
        <f t="shared" si="77"/>
        <v>0.47267361111111111</v>
      </c>
    </row>
    <row r="1062" spans="1:15" x14ac:dyDescent="0.25">
      <c r="A1062" s="258">
        <v>42423</v>
      </c>
      <c r="B1062" s="257" t="s">
        <v>19</v>
      </c>
      <c r="C1062" s="257">
        <v>95173</v>
      </c>
      <c r="D1062" s="259">
        <v>0.4861111111111111</v>
      </c>
      <c r="E1062" s="259">
        <v>0.75</v>
      </c>
      <c r="F1062" s="260">
        <v>42423.459479166668</v>
      </c>
      <c r="G1062" s="260">
        <v>42423.463969907411</v>
      </c>
      <c r="H1062" s="257">
        <v>388</v>
      </c>
      <c r="I1062" s="257">
        <v>7</v>
      </c>
      <c r="J1062" s="257">
        <v>50</v>
      </c>
      <c r="K1062" s="257">
        <v>6</v>
      </c>
      <c r="L1062" s="13">
        <f t="shared" si="75"/>
        <v>4.4907407427672297E-3</v>
      </c>
      <c r="M1062" s="246">
        <f>COUNTIFS($K$1:K1062,K1062,$C$1:C1062,C1062,$A$1:A1062,A1062)</f>
        <v>1</v>
      </c>
      <c r="N1062" s="13">
        <f t="shared" si="76"/>
        <v>0.45947916666666666</v>
      </c>
      <c r="O1062" s="13">
        <f t="shared" si="77"/>
        <v>0.46396990740740746</v>
      </c>
    </row>
    <row r="1063" spans="1:15" x14ac:dyDescent="0.25">
      <c r="A1063" s="258">
        <v>42423</v>
      </c>
      <c r="B1063" s="257" t="s">
        <v>117</v>
      </c>
      <c r="C1063" s="257">
        <v>92214</v>
      </c>
      <c r="D1063" s="259">
        <v>0.3611111111111111</v>
      </c>
      <c r="E1063" s="259">
        <v>0.625</v>
      </c>
      <c r="F1063" s="260">
        <v>42423.45952546296</v>
      </c>
      <c r="G1063" s="260">
        <v>42423.463958333334</v>
      </c>
      <c r="H1063" s="257">
        <v>383</v>
      </c>
      <c r="I1063" s="257">
        <v>7</v>
      </c>
      <c r="J1063" s="257">
        <v>50</v>
      </c>
      <c r="K1063" s="257">
        <v>6</v>
      </c>
      <c r="L1063" s="13">
        <f t="shared" si="75"/>
        <v>4.432870373420883E-3</v>
      </c>
      <c r="M1063" s="246">
        <f>COUNTIFS($K$1:K1063,K1063,$C$1:C1063,C1063,$A$1:A1063,A1063)</f>
        <v>1</v>
      </c>
      <c r="N1063" s="13">
        <f t="shared" si="76"/>
        <v>0.45952546296296298</v>
      </c>
      <c r="O1063" s="13">
        <f t="shared" si="77"/>
        <v>0.46395833333333331</v>
      </c>
    </row>
    <row r="1064" spans="1:15" x14ac:dyDescent="0.25">
      <c r="A1064" s="258">
        <v>42423</v>
      </c>
      <c r="B1064" s="257" t="s">
        <v>19</v>
      </c>
      <c r="C1064" s="257">
        <v>95173</v>
      </c>
      <c r="D1064" s="259">
        <v>0.4861111111111111</v>
      </c>
      <c r="E1064" s="259">
        <v>0.75</v>
      </c>
      <c r="F1064" s="260">
        <v>42423.463969907411</v>
      </c>
      <c r="G1064" s="260">
        <v>42423.470648148148</v>
      </c>
      <c r="H1064" s="257">
        <v>577</v>
      </c>
      <c r="I1064" s="257">
        <v>9</v>
      </c>
      <c r="J1064" s="257">
        <v>50</v>
      </c>
      <c r="K1064" s="257">
        <v>7</v>
      </c>
      <c r="L1064" s="13">
        <f t="shared" si="75"/>
        <v>6.6782407375285402E-3</v>
      </c>
      <c r="M1064" s="246">
        <f>COUNTIFS($K$1:K1064,K1064,$C$1:C1064,C1064,$A$1:A1064,A1064)</f>
        <v>1</v>
      </c>
      <c r="N1064" s="13">
        <f t="shared" si="76"/>
        <v>0.46396990740740746</v>
      </c>
      <c r="O1064" s="13">
        <f t="shared" si="77"/>
        <v>0.47064814814814815</v>
      </c>
    </row>
    <row r="1065" spans="1:15" x14ac:dyDescent="0.25">
      <c r="A1065" s="258">
        <v>42423</v>
      </c>
      <c r="B1065" s="257" t="s">
        <v>23</v>
      </c>
      <c r="C1065" s="257">
        <v>92044</v>
      </c>
      <c r="D1065" s="259">
        <v>0.33333333333333331</v>
      </c>
      <c r="E1065" s="259">
        <v>0.59722222222222221</v>
      </c>
      <c r="F1065" s="260">
        <v>42423.472245370373</v>
      </c>
      <c r="G1065" s="260">
        <v>42423.486701388887</v>
      </c>
      <c r="H1065" s="257">
        <v>1249</v>
      </c>
      <c r="I1065" s="257">
        <v>20</v>
      </c>
      <c r="J1065" s="257">
        <v>50</v>
      </c>
      <c r="K1065" s="257">
        <v>1</v>
      </c>
      <c r="L1065" s="13">
        <f t="shared" si="75"/>
        <v>1.4456018514465541E-2</v>
      </c>
      <c r="M1065" s="246">
        <f>COUNTIFS($K$1:K1065,K1065,$C$1:C1065,C1065,$A$1:A1065,A1065)</f>
        <v>1</v>
      </c>
      <c r="N1065" s="13">
        <f t="shared" si="76"/>
        <v>0.4722453703703704</v>
      </c>
      <c r="O1065" s="13">
        <f t="shared" si="77"/>
        <v>0.48670138888888892</v>
      </c>
    </row>
    <row r="1066" spans="1:15" x14ac:dyDescent="0.25">
      <c r="A1066" s="258">
        <v>42423</v>
      </c>
      <c r="B1066" s="257" t="s">
        <v>20</v>
      </c>
      <c r="C1066" s="257">
        <v>92055</v>
      </c>
      <c r="D1066" s="259">
        <v>0.36805555555555558</v>
      </c>
      <c r="E1066" s="259">
        <v>0.63194444444444442</v>
      </c>
      <c r="F1066" s="260">
        <v>42423.48027777778</v>
      </c>
      <c r="G1066" s="260">
        <v>42423.485081018516</v>
      </c>
      <c r="H1066" s="257">
        <v>415</v>
      </c>
      <c r="I1066" s="257">
        <v>7</v>
      </c>
      <c r="J1066" s="257">
        <v>50</v>
      </c>
      <c r="K1066" s="257">
        <v>6</v>
      </c>
      <c r="L1066" s="13">
        <f t="shared" si="75"/>
        <v>4.8032407357823104E-3</v>
      </c>
      <c r="M1066" s="246">
        <f>COUNTIFS($K$1:K1066,K1066,$C$1:C1066,C1066,$A$1:A1066,A1066)</f>
        <v>1</v>
      </c>
      <c r="N1066" s="13">
        <f t="shared" si="76"/>
        <v>0.4802777777777778</v>
      </c>
      <c r="O1066" s="13">
        <f t="shared" si="77"/>
        <v>0.48508101851851854</v>
      </c>
    </row>
    <row r="1067" spans="1:15" x14ac:dyDescent="0.25">
      <c r="A1067" s="258">
        <v>42423</v>
      </c>
      <c r="B1067" s="257" t="s">
        <v>115</v>
      </c>
      <c r="C1067" s="257">
        <v>92136</v>
      </c>
      <c r="D1067" s="259">
        <v>0.3611111111111111</v>
      </c>
      <c r="E1067" s="259">
        <v>0.625</v>
      </c>
      <c r="F1067" s="260">
        <v>42423.480300925927</v>
      </c>
      <c r="G1067" s="260">
        <v>42423.48505787037</v>
      </c>
      <c r="H1067" s="257">
        <v>411</v>
      </c>
      <c r="I1067" s="257">
        <v>7</v>
      </c>
      <c r="J1067" s="257">
        <v>50</v>
      </c>
      <c r="K1067" s="257">
        <v>6</v>
      </c>
      <c r="L1067" s="13">
        <f t="shared" si="75"/>
        <v>4.756944443215616E-3</v>
      </c>
      <c r="M1067" s="246">
        <f>COUNTIFS($K$1:K1067,K1067,$C$1:C1067,C1067,$A$1:A1067,A1067)</f>
        <v>1</v>
      </c>
      <c r="N1067" s="13">
        <f t="shared" si="76"/>
        <v>0.48030092592592594</v>
      </c>
      <c r="O1067" s="13">
        <f t="shared" si="77"/>
        <v>0.48505787037037035</v>
      </c>
    </row>
    <row r="1068" spans="1:15" x14ac:dyDescent="0.25">
      <c r="A1068" s="258">
        <v>42423</v>
      </c>
      <c r="B1068" s="257" t="s">
        <v>24</v>
      </c>
      <c r="C1068" s="257">
        <v>92092</v>
      </c>
      <c r="D1068" s="259">
        <v>0.36805555555555558</v>
      </c>
      <c r="E1068" s="259">
        <v>0.63194444444444442</v>
      </c>
      <c r="F1068" s="260">
        <v>42423.493136574078</v>
      </c>
      <c r="G1068" s="260">
        <v>42423.507268518515</v>
      </c>
      <c r="H1068" s="257">
        <v>1221</v>
      </c>
      <c r="I1068" s="257">
        <v>20</v>
      </c>
      <c r="J1068" s="257">
        <v>50</v>
      </c>
      <c r="K1068" s="257">
        <v>1</v>
      </c>
      <c r="L1068" s="13">
        <f t="shared" si="75"/>
        <v>1.413194443739485E-2</v>
      </c>
      <c r="M1068" s="246">
        <f>COUNTIFS($K$1:K1068,K1068,$C$1:C1068,C1068,$A$1:A1068,A1068)</f>
        <v>1</v>
      </c>
      <c r="N1068" s="13">
        <f t="shared" si="76"/>
        <v>0.49313657407407407</v>
      </c>
      <c r="O1068" s="13">
        <f t="shared" si="77"/>
        <v>0.50726851851851851</v>
      </c>
    </row>
    <row r="1069" spans="1:15" x14ac:dyDescent="0.25">
      <c r="A1069" s="258">
        <v>42423</v>
      </c>
      <c r="B1069" s="257" t="s">
        <v>20</v>
      </c>
      <c r="C1069" s="257">
        <v>92055</v>
      </c>
      <c r="D1069" s="259">
        <v>0.36805555555555558</v>
      </c>
      <c r="E1069" s="259">
        <v>0.63194444444444442</v>
      </c>
      <c r="F1069" s="260">
        <v>42423.494085648148</v>
      </c>
      <c r="G1069" s="260">
        <v>42423.508055555554</v>
      </c>
      <c r="H1069" s="257">
        <v>1207</v>
      </c>
      <c r="I1069" s="257">
        <v>20</v>
      </c>
      <c r="J1069" s="257">
        <v>50</v>
      </c>
      <c r="K1069" s="257">
        <v>1</v>
      </c>
      <c r="L1069" s="13">
        <f t="shared" si="75"/>
        <v>1.3969907406135462E-2</v>
      </c>
      <c r="M1069" s="246">
        <f>COUNTIFS($K$1:K1069,K1069,$C$1:C1069,C1069,$A$1:A1069,A1069)</f>
        <v>1</v>
      </c>
      <c r="N1069" s="13">
        <f t="shared" si="76"/>
        <v>0.49408564814814815</v>
      </c>
      <c r="O1069" s="13">
        <f t="shared" si="77"/>
        <v>0.50805555555555559</v>
      </c>
    </row>
    <row r="1070" spans="1:15" x14ac:dyDescent="0.25">
      <c r="A1070" s="258">
        <v>42423</v>
      </c>
      <c r="B1070" s="257" t="s">
        <v>117</v>
      </c>
      <c r="C1070" s="257">
        <v>92214</v>
      </c>
      <c r="D1070" s="259">
        <v>0.3611111111111111</v>
      </c>
      <c r="E1070" s="259">
        <v>0.625</v>
      </c>
      <c r="F1070" s="260">
        <v>42423.512442129628</v>
      </c>
      <c r="G1070" s="260">
        <v>42423.526921296296</v>
      </c>
      <c r="H1070" s="257">
        <v>1251</v>
      </c>
      <c r="I1070" s="257">
        <v>21</v>
      </c>
      <c r="J1070" s="257">
        <v>50</v>
      </c>
      <c r="K1070" s="257">
        <v>1</v>
      </c>
      <c r="L1070" s="13">
        <f t="shared" si="75"/>
        <v>1.4479166668024845E-2</v>
      </c>
      <c r="M1070" s="246">
        <f>COUNTIFS($K$1:K1070,K1070,$C$1:C1070,C1070,$A$1:A1070,A1070)</f>
        <v>1</v>
      </c>
      <c r="N1070" s="13">
        <f t="shared" si="76"/>
        <v>0.51244212962962965</v>
      </c>
      <c r="O1070" s="13">
        <f t="shared" si="77"/>
        <v>0.52692129629629625</v>
      </c>
    </row>
    <row r="1071" spans="1:15" x14ac:dyDescent="0.25">
      <c r="A1071" s="258">
        <v>42423</v>
      </c>
      <c r="B1071" s="257" t="s">
        <v>23</v>
      </c>
      <c r="C1071" s="257">
        <v>92044</v>
      </c>
      <c r="D1071" s="259">
        <v>0.33333333333333331</v>
      </c>
      <c r="E1071" s="259">
        <v>0.59722222222222221</v>
      </c>
      <c r="F1071" s="260">
        <v>42423.520925925928</v>
      </c>
      <c r="G1071" s="260">
        <v>42423.528101851851</v>
      </c>
      <c r="H1071" s="257">
        <v>620</v>
      </c>
      <c r="I1071" s="257">
        <v>10</v>
      </c>
      <c r="J1071" s="257">
        <v>50</v>
      </c>
      <c r="K1071" s="257">
        <v>3</v>
      </c>
      <c r="L1071" s="13">
        <f t="shared" si="75"/>
        <v>7.175925922638271E-3</v>
      </c>
      <c r="M1071" s="246">
        <f>COUNTIFS($K$1:K1071,K1071,$C$1:C1071,C1071,$A$1:A1071,A1071)</f>
        <v>2</v>
      </c>
      <c r="N1071" s="13">
        <f t="shared" si="76"/>
        <v>0.5209259259259259</v>
      </c>
      <c r="O1071" s="13">
        <f t="shared" si="77"/>
        <v>0.52810185185185188</v>
      </c>
    </row>
    <row r="1072" spans="1:15" x14ac:dyDescent="0.25">
      <c r="A1072" s="258">
        <v>42423</v>
      </c>
      <c r="B1072" s="257" t="s">
        <v>117</v>
      </c>
      <c r="C1072" s="257">
        <v>92214</v>
      </c>
      <c r="D1072" s="259">
        <v>0.3611111111111111</v>
      </c>
      <c r="E1072" s="259">
        <v>0.625</v>
      </c>
      <c r="F1072" s="260">
        <v>42423.526921296296</v>
      </c>
      <c r="G1072" s="260">
        <v>42423.528460648151</v>
      </c>
      <c r="H1072" s="257">
        <v>133</v>
      </c>
      <c r="I1072" s="257">
        <v>2</v>
      </c>
      <c r="J1072" s="257">
        <v>50</v>
      </c>
      <c r="K1072" s="257">
        <v>7</v>
      </c>
      <c r="L1072" s="13">
        <f t="shared" si="75"/>
        <v>1.5393518551718444E-3</v>
      </c>
      <c r="M1072" s="246">
        <f>COUNTIFS($K$1:K1072,K1072,$C$1:C1072,C1072,$A$1:A1072,A1072)</f>
        <v>1</v>
      </c>
      <c r="N1072" s="13">
        <f t="shared" si="76"/>
        <v>0.52692129629629625</v>
      </c>
      <c r="O1072" s="13">
        <f t="shared" si="77"/>
        <v>0.52846064814814808</v>
      </c>
    </row>
    <row r="1073" spans="1:15" x14ac:dyDescent="0.25">
      <c r="A1073" s="258">
        <v>42423</v>
      </c>
      <c r="B1073" s="257" t="s">
        <v>20</v>
      </c>
      <c r="C1073" s="257">
        <v>92055</v>
      </c>
      <c r="D1073" s="259">
        <v>0.36805555555555558</v>
      </c>
      <c r="E1073" s="259">
        <v>0.63194444444444442</v>
      </c>
      <c r="F1073" s="260">
        <v>42423.533020833333</v>
      </c>
      <c r="G1073" s="260">
        <v>42423.54</v>
      </c>
      <c r="H1073" s="257">
        <v>603</v>
      </c>
      <c r="I1073" s="257">
        <v>10</v>
      </c>
      <c r="J1073" s="257">
        <v>50</v>
      </c>
      <c r="K1073" s="257">
        <v>3</v>
      </c>
      <c r="L1073" s="13">
        <f t="shared" si="75"/>
        <v>6.9791666683158837E-3</v>
      </c>
      <c r="M1073" s="246">
        <f>COUNTIFS($K$1:K1073,K1073,$C$1:C1073,C1073,$A$1:A1073,A1073)</f>
        <v>2</v>
      </c>
      <c r="N1073" s="13">
        <f t="shared" si="76"/>
        <v>0.53302083333333339</v>
      </c>
      <c r="O1073" s="13">
        <f t="shared" si="77"/>
        <v>0.54</v>
      </c>
    </row>
    <row r="1074" spans="1:15" x14ac:dyDescent="0.25">
      <c r="A1074" s="258">
        <v>42423</v>
      </c>
      <c r="B1074" s="257" t="s">
        <v>19</v>
      </c>
      <c r="C1074" s="257">
        <v>95173</v>
      </c>
      <c r="D1074" s="259">
        <v>0.4861111111111111</v>
      </c>
      <c r="E1074" s="259">
        <v>0.75</v>
      </c>
      <c r="F1074" s="260">
        <v>42423.534837962965</v>
      </c>
      <c r="G1074" s="260">
        <v>42423.549247685187</v>
      </c>
      <c r="H1074" s="257">
        <v>1245</v>
      </c>
      <c r="I1074" s="257">
        <v>20</v>
      </c>
      <c r="J1074" s="257">
        <v>50</v>
      </c>
      <c r="K1074" s="257">
        <v>1</v>
      </c>
      <c r="L1074" s="13">
        <f t="shared" si="75"/>
        <v>1.4409722221898846E-2</v>
      </c>
      <c r="M1074" s="246">
        <f>COUNTIFS($K$1:K1074,K1074,$C$1:C1074,C1074,$A$1:A1074,A1074)</f>
        <v>1</v>
      </c>
      <c r="N1074" s="13">
        <f t="shared" si="76"/>
        <v>0.53483796296296293</v>
      </c>
      <c r="O1074" s="13">
        <f t="shared" si="77"/>
        <v>0.54924768518518519</v>
      </c>
    </row>
    <row r="1075" spans="1:15" x14ac:dyDescent="0.25">
      <c r="A1075" s="258">
        <v>42423</v>
      </c>
      <c r="B1075" s="257" t="s">
        <v>115</v>
      </c>
      <c r="C1075" s="257">
        <v>92136</v>
      </c>
      <c r="D1075" s="259">
        <v>0.3611111111111111</v>
      </c>
      <c r="E1075" s="259">
        <v>0.625</v>
      </c>
      <c r="F1075" s="260">
        <v>42423.54482638889</v>
      </c>
      <c r="G1075" s="260">
        <v>42423.551770833335</v>
      </c>
      <c r="H1075" s="257">
        <v>600</v>
      </c>
      <c r="I1075" s="257">
        <v>10</v>
      </c>
      <c r="J1075" s="257">
        <v>50</v>
      </c>
      <c r="K1075" s="257">
        <v>3</v>
      </c>
      <c r="L1075" s="13">
        <f t="shared" si="75"/>
        <v>6.9444444452528842E-3</v>
      </c>
      <c r="M1075" s="246">
        <f>COUNTIFS($K$1:K1075,K1075,$C$1:C1075,C1075,$A$1:A1075,A1075)</f>
        <v>2</v>
      </c>
      <c r="N1075" s="13">
        <f t="shared" si="76"/>
        <v>0.5448263888888889</v>
      </c>
      <c r="O1075" s="13">
        <f t="shared" si="77"/>
        <v>0.55177083333333332</v>
      </c>
    </row>
    <row r="1076" spans="1:15" x14ac:dyDescent="0.25">
      <c r="A1076" s="258">
        <v>42423</v>
      </c>
      <c r="B1076" s="257" t="s">
        <v>24</v>
      </c>
      <c r="C1076" s="257">
        <v>92092</v>
      </c>
      <c r="D1076" s="259">
        <v>0.36805555555555558</v>
      </c>
      <c r="E1076" s="259">
        <v>0.63194444444444442</v>
      </c>
      <c r="F1076" s="260">
        <v>42423.548703703702</v>
      </c>
      <c r="G1076" s="260">
        <v>42423.555914351855</v>
      </c>
      <c r="H1076" s="257">
        <v>623</v>
      </c>
      <c r="I1076" s="257">
        <v>10</v>
      </c>
      <c r="J1076" s="257">
        <v>50</v>
      </c>
      <c r="K1076" s="257">
        <v>3</v>
      </c>
      <c r="L1076" s="13">
        <f t="shared" si="75"/>
        <v>7.2106481529772282E-3</v>
      </c>
      <c r="M1076" s="246">
        <f>COUNTIFS($K$1:K1076,K1076,$C$1:C1076,C1076,$A$1:A1076,A1076)</f>
        <v>2</v>
      </c>
      <c r="N1076" s="13">
        <f t="shared" si="76"/>
        <v>0.54870370370370369</v>
      </c>
      <c r="O1076" s="13">
        <f t="shared" si="77"/>
        <v>0.55591435185185178</v>
      </c>
    </row>
    <row r="1077" spans="1:15" x14ac:dyDescent="0.25">
      <c r="A1077" s="258">
        <v>42423</v>
      </c>
      <c r="B1077" s="257" t="s">
        <v>117</v>
      </c>
      <c r="C1077" s="257">
        <v>92214</v>
      </c>
      <c r="D1077" s="259">
        <v>0.3611111111111111</v>
      </c>
      <c r="E1077" s="259">
        <v>0.625</v>
      </c>
      <c r="F1077" s="260">
        <v>42423.555856481478</v>
      </c>
      <c r="G1077" s="260">
        <v>42423.562893518516</v>
      </c>
      <c r="H1077" s="257">
        <v>608</v>
      </c>
      <c r="I1077" s="257">
        <v>10</v>
      </c>
      <c r="J1077" s="257">
        <v>50</v>
      </c>
      <c r="K1077" s="257">
        <v>3</v>
      </c>
      <c r="L1077" s="13">
        <f t="shared" si="75"/>
        <v>7.0370370376622304E-3</v>
      </c>
      <c r="M1077" s="246">
        <f>COUNTIFS($K$1:K1077,K1077,$C$1:C1077,C1077,$A$1:A1077,A1077)</f>
        <v>2</v>
      </c>
      <c r="N1077" s="13">
        <f t="shared" si="76"/>
        <v>0.55585648148148148</v>
      </c>
      <c r="O1077" s="13">
        <f t="shared" si="77"/>
        <v>0.56289351851851854</v>
      </c>
    </row>
    <row r="1078" spans="1:15" x14ac:dyDescent="0.25">
      <c r="A1078" s="258">
        <v>42423</v>
      </c>
      <c r="B1078" s="257" t="s">
        <v>19</v>
      </c>
      <c r="C1078" s="257">
        <v>95173</v>
      </c>
      <c r="D1078" s="259">
        <v>0.4861111111111111</v>
      </c>
      <c r="E1078" s="259">
        <v>0.75</v>
      </c>
      <c r="F1078" s="260">
        <v>42423.577523148146</v>
      </c>
      <c r="G1078" s="260">
        <v>42423.584791666668</v>
      </c>
      <c r="H1078" s="257">
        <v>628</v>
      </c>
      <c r="I1078" s="257">
        <v>11</v>
      </c>
      <c r="J1078" s="257">
        <v>50</v>
      </c>
      <c r="K1078" s="257">
        <v>3</v>
      </c>
      <c r="L1078" s="13">
        <f t="shared" si="75"/>
        <v>7.2685185223235749E-3</v>
      </c>
      <c r="M1078" s="246">
        <f>COUNTIFS($K$1:K1078,K1078,$C$1:C1078,C1078,$A$1:A1078,A1078)</f>
        <v>2</v>
      </c>
      <c r="N1078" s="13">
        <f t="shared" si="76"/>
        <v>0.57752314814814809</v>
      </c>
      <c r="O1078" s="13">
        <f t="shared" si="77"/>
        <v>0.58479166666666671</v>
      </c>
    </row>
    <row r="1079" spans="1:15" x14ac:dyDescent="0.25">
      <c r="A1079" s="258">
        <v>42423</v>
      </c>
      <c r="B1079" s="257" t="s">
        <v>105</v>
      </c>
      <c r="C1079" s="257">
        <v>95049</v>
      </c>
      <c r="D1079" s="259">
        <v>0.625</v>
      </c>
      <c r="E1079" s="259">
        <v>0.88888888888888884</v>
      </c>
      <c r="F1079" s="260">
        <v>42423.632719907408</v>
      </c>
      <c r="G1079" s="260">
        <v>42423.639826388891</v>
      </c>
      <c r="H1079" s="257">
        <v>614</v>
      </c>
      <c r="I1079" s="257">
        <v>10</v>
      </c>
      <c r="J1079" s="257">
        <v>50</v>
      </c>
      <c r="K1079" s="257">
        <v>3</v>
      </c>
      <c r="L1079" s="13">
        <f t="shared" si="75"/>
        <v>7.1064814837882295E-3</v>
      </c>
      <c r="M1079" s="246">
        <f>COUNTIFS($K$1:K1079,K1079,$C$1:C1079,C1079,$A$1:A1079,A1079)</f>
        <v>1</v>
      </c>
      <c r="N1079" s="13">
        <f t="shared" si="76"/>
        <v>0.63271990740740736</v>
      </c>
      <c r="O1079" s="13">
        <f t="shared" si="77"/>
        <v>0.63982638888888888</v>
      </c>
    </row>
    <row r="1080" spans="1:15" x14ac:dyDescent="0.25">
      <c r="A1080" s="258">
        <v>42423</v>
      </c>
      <c r="B1080" s="257" t="s">
        <v>25</v>
      </c>
      <c r="C1080" s="257">
        <v>95005</v>
      </c>
      <c r="D1080" s="259">
        <v>0.58333333333333337</v>
      </c>
      <c r="E1080" s="259">
        <v>0.84722222222222221</v>
      </c>
      <c r="F1080" s="260">
        <v>42423.642997685187</v>
      </c>
      <c r="G1080" s="260">
        <v>42423.650543981479</v>
      </c>
      <c r="H1080" s="257">
        <v>652</v>
      </c>
      <c r="I1080" s="257">
        <v>11</v>
      </c>
      <c r="J1080" s="257">
        <v>50</v>
      </c>
      <c r="K1080" s="257">
        <v>3</v>
      </c>
      <c r="L1080" s="13">
        <f t="shared" si="75"/>
        <v>7.546296292275656E-3</v>
      </c>
      <c r="M1080" s="246">
        <f>COUNTIFS($K$1:K1080,K1080,$C$1:C1080,C1080,$A$1:A1080,A1080)</f>
        <v>1</v>
      </c>
      <c r="N1080" s="13">
        <f t="shared" si="76"/>
        <v>0.64299768518518519</v>
      </c>
      <c r="O1080" s="13">
        <f t="shared" si="77"/>
        <v>0.65054398148148151</v>
      </c>
    </row>
    <row r="1081" spans="1:15" x14ac:dyDescent="0.25">
      <c r="A1081" s="258">
        <v>42423</v>
      </c>
      <c r="B1081" s="257" t="s">
        <v>29</v>
      </c>
      <c r="C1081" s="257">
        <v>92031</v>
      </c>
      <c r="D1081" s="259">
        <v>0.58333333333333337</v>
      </c>
      <c r="E1081" s="259">
        <v>0.84722222222222221</v>
      </c>
      <c r="F1081" s="260">
        <v>42423.645891203705</v>
      </c>
      <c r="G1081" s="260">
        <v>42423.653217592589</v>
      </c>
      <c r="H1081" s="257">
        <v>633</v>
      </c>
      <c r="I1081" s="257">
        <v>10</v>
      </c>
      <c r="J1081" s="257">
        <v>50</v>
      </c>
      <c r="K1081" s="257">
        <v>3</v>
      </c>
      <c r="L1081" s="13">
        <f t="shared" si="75"/>
        <v>7.326388884393964E-3</v>
      </c>
      <c r="M1081" s="246">
        <f>COUNTIFS($K$1:K1081,K1081,$C$1:C1081,C1081,$A$1:A1081,A1081)</f>
        <v>1</v>
      </c>
      <c r="N1081" s="13">
        <f t="shared" si="76"/>
        <v>0.64589120370370368</v>
      </c>
      <c r="O1081" s="13">
        <f t="shared" si="77"/>
        <v>0.6532175925925926</v>
      </c>
    </row>
    <row r="1082" spans="1:15" x14ac:dyDescent="0.25">
      <c r="A1082" s="258">
        <v>42423</v>
      </c>
      <c r="B1082" s="257" t="s">
        <v>30</v>
      </c>
      <c r="C1082" s="257">
        <v>92030</v>
      </c>
      <c r="D1082" s="259">
        <v>0.625</v>
      </c>
      <c r="E1082" s="259">
        <v>0.88888888888888884</v>
      </c>
      <c r="F1082" s="260">
        <v>42423.685127314813</v>
      </c>
      <c r="G1082" s="260">
        <v>42423.692407407405</v>
      </c>
      <c r="H1082" s="257">
        <v>629</v>
      </c>
      <c r="I1082" s="257">
        <v>11</v>
      </c>
      <c r="J1082" s="257">
        <v>50</v>
      </c>
      <c r="K1082" s="257">
        <v>3</v>
      </c>
      <c r="L1082" s="13">
        <f t="shared" si="75"/>
        <v>7.2800925918272696E-3</v>
      </c>
      <c r="M1082" s="246">
        <f>COUNTIFS($K$1:K1082,K1082,$C$1:C1082,C1082,$A$1:A1082,A1082)</f>
        <v>1</v>
      </c>
      <c r="N1082" s="13">
        <f t="shared" si="76"/>
        <v>0.68512731481481481</v>
      </c>
      <c r="O1082" s="13">
        <f t="shared" si="77"/>
        <v>0.69240740740740747</v>
      </c>
    </row>
    <row r="1083" spans="1:15" x14ac:dyDescent="0.25">
      <c r="A1083" s="258">
        <v>42423</v>
      </c>
      <c r="B1083" s="257" t="s">
        <v>26</v>
      </c>
      <c r="C1083" s="257">
        <v>92065</v>
      </c>
      <c r="D1083" s="259">
        <v>0.625</v>
      </c>
      <c r="E1083" s="259">
        <v>0.88888888888888884</v>
      </c>
      <c r="F1083" s="260">
        <v>42423.698518518519</v>
      </c>
      <c r="G1083" s="260">
        <v>42423.765717592592</v>
      </c>
      <c r="H1083" s="257">
        <v>5806</v>
      </c>
      <c r="I1083" s="257">
        <v>97</v>
      </c>
      <c r="J1083" s="257">
        <v>50</v>
      </c>
      <c r="K1083" s="257">
        <v>3</v>
      </c>
      <c r="L1083" s="13">
        <f t="shared" si="75"/>
        <v>6.7199074073869269E-2</v>
      </c>
      <c r="M1083" s="246">
        <f>COUNTIFS($K$1:K1083,K1083,$C$1:C1083,C1083,$A$1:A1083,A1083)</f>
        <v>1</v>
      </c>
      <c r="N1083" s="13">
        <f t="shared" si="76"/>
        <v>0.69851851851851843</v>
      </c>
      <c r="O1083" s="13">
        <f t="shared" si="77"/>
        <v>0.76571759259259264</v>
      </c>
    </row>
    <row r="1084" spans="1:15" x14ac:dyDescent="0.25">
      <c r="A1084" s="258">
        <v>42423</v>
      </c>
      <c r="B1084" s="257" t="s">
        <v>106</v>
      </c>
      <c r="C1084" s="257">
        <v>92217</v>
      </c>
      <c r="D1084" s="259">
        <v>0.625</v>
      </c>
      <c r="E1084" s="259">
        <v>0.88888888888888884</v>
      </c>
      <c r="F1084" s="260">
        <v>42423.701574074075</v>
      </c>
      <c r="G1084" s="260">
        <v>42423.708773148152</v>
      </c>
      <c r="H1084" s="257">
        <v>622</v>
      </c>
      <c r="I1084" s="257">
        <v>10</v>
      </c>
      <c r="J1084" s="257">
        <v>50</v>
      </c>
      <c r="K1084" s="257">
        <v>3</v>
      </c>
      <c r="L1084" s="13">
        <f t="shared" si="75"/>
        <v>7.1990740761975758E-3</v>
      </c>
      <c r="M1084" s="246">
        <f>COUNTIFS($K$1:K1084,K1084,$C$1:C1084,C1084,$A$1:A1084,A1084)</f>
        <v>1</v>
      </c>
      <c r="N1084" s="13">
        <f t="shared" si="76"/>
        <v>0.70157407407407402</v>
      </c>
      <c r="O1084" s="13">
        <f t="shared" si="77"/>
        <v>0.70877314814814818</v>
      </c>
    </row>
    <row r="1085" spans="1:15" x14ac:dyDescent="0.25">
      <c r="A1085" s="258">
        <v>42423</v>
      </c>
      <c r="B1085" s="257" t="s">
        <v>25</v>
      </c>
      <c r="C1085" s="257">
        <v>95005</v>
      </c>
      <c r="D1085" s="259">
        <v>0.58333333333333337</v>
      </c>
      <c r="E1085" s="259">
        <v>0.84722222222222221</v>
      </c>
      <c r="F1085" s="260">
        <v>42423.715717592589</v>
      </c>
      <c r="G1085" s="260">
        <v>42423.729872685188</v>
      </c>
      <c r="H1085" s="257">
        <v>1223</v>
      </c>
      <c r="I1085" s="257">
        <v>21</v>
      </c>
      <c r="J1085" s="257">
        <v>50</v>
      </c>
      <c r="K1085" s="257">
        <v>1</v>
      </c>
      <c r="L1085" s="13">
        <f t="shared" si="75"/>
        <v>1.4155092598230112E-2</v>
      </c>
      <c r="M1085" s="246">
        <f>COUNTIFS($K$1:K1085,K1085,$C$1:C1085,C1085,$A$1:A1085,A1085)</f>
        <v>1</v>
      </c>
      <c r="N1085" s="13">
        <f t="shared" si="76"/>
        <v>0.7157175925925926</v>
      </c>
      <c r="O1085" s="13">
        <f t="shared" si="77"/>
        <v>0.72987268518518522</v>
      </c>
    </row>
    <row r="1086" spans="1:15" x14ac:dyDescent="0.25">
      <c r="A1086" s="258">
        <v>42423</v>
      </c>
      <c r="B1086" s="257" t="s">
        <v>105</v>
      </c>
      <c r="C1086" s="257">
        <v>95049</v>
      </c>
      <c r="D1086" s="259">
        <v>0.625</v>
      </c>
      <c r="E1086" s="259">
        <v>0.88888888888888884</v>
      </c>
      <c r="F1086" s="260">
        <v>42423.722291666665</v>
      </c>
      <c r="G1086" s="260">
        <v>42423.735763888886</v>
      </c>
      <c r="H1086" s="257">
        <v>1164</v>
      </c>
      <c r="I1086" s="257">
        <v>19</v>
      </c>
      <c r="J1086" s="257">
        <v>50</v>
      </c>
      <c r="K1086" s="257">
        <v>1</v>
      </c>
      <c r="L1086" s="13">
        <f t="shared" si="75"/>
        <v>1.3472222221025731E-2</v>
      </c>
      <c r="M1086" s="246">
        <f>COUNTIFS($K$1:K1086,K1086,$C$1:C1086,C1086,$A$1:A1086,A1086)</f>
        <v>1</v>
      </c>
      <c r="N1086" s="13">
        <f t="shared" si="76"/>
        <v>0.72229166666666667</v>
      </c>
      <c r="O1086" s="13">
        <f t="shared" si="77"/>
        <v>0.73576388888888899</v>
      </c>
    </row>
    <row r="1087" spans="1:15" x14ac:dyDescent="0.25">
      <c r="A1087" s="258">
        <v>42423</v>
      </c>
      <c r="B1087" s="257" t="s">
        <v>29</v>
      </c>
      <c r="C1087" s="257">
        <v>92031</v>
      </c>
      <c r="D1087" s="259">
        <v>0.58333333333333337</v>
      </c>
      <c r="E1087" s="259">
        <v>0.84722222222222221</v>
      </c>
      <c r="F1087" s="260">
        <v>42423.744212962964</v>
      </c>
      <c r="G1087" s="260">
        <v>42423.758831018517</v>
      </c>
      <c r="H1087" s="257">
        <v>1263</v>
      </c>
      <c r="I1087" s="257">
        <v>21</v>
      </c>
      <c r="J1087" s="257">
        <v>50</v>
      </c>
      <c r="K1087" s="257">
        <v>1</v>
      </c>
      <c r="L1087" s="13">
        <f t="shared" si="75"/>
        <v>1.4618055553000886E-2</v>
      </c>
      <c r="M1087" s="246">
        <f>COUNTIFS($K$1:K1087,K1087,$C$1:C1087,C1087,$A$1:A1087,A1087)</f>
        <v>1</v>
      </c>
      <c r="N1087" s="13">
        <f t="shared" si="76"/>
        <v>0.74421296296296291</v>
      </c>
      <c r="O1087" s="13">
        <f t="shared" si="77"/>
        <v>0.75883101851851853</v>
      </c>
    </row>
    <row r="1088" spans="1:15" x14ac:dyDescent="0.25">
      <c r="A1088" s="258">
        <v>42423</v>
      </c>
      <c r="B1088" s="257" t="s">
        <v>27</v>
      </c>
      <c r="C1088" s="257">
        <v>93346</v>
      </c>
      <c r="D1088" s="259">
        <v>0.625</v>
      </c>
      <c r="E1088" s="259">
        <v>0.88888888888888884</v>
      </c>
      <c r="F1088" s="260">
        <v>42423.750671296293</v>
      </c>
      <c r="G1088" s="260">
        <v>42423.764675925922</v>
      </c>
      <c r="H1088" s="257">
        <v>1210</v>
      </c>
      <c r="I1088" s="257">
        <v>21</v>
      </c>
      <c r="J1088" s="257">
        <v>50</v>
      </c>
      <c r="K1088" s="257">
        <v>1</v>
      </c>
      <c r="L1088" s="13">
        <f t="shared" si="75"/>
        <v>1.4004629629198462E-2</v>
      </c>
      <c r="M1088" s="246">
        <f>COUNTIFS($K$1:K1088,K1088,$C$1:C1088,C1088,$A$1:A1088,A1088)</f>
        <v>1</v>
      </c>
      <c r="N1088" s="13">
        <f t="shared" si="76"/>
        <v>0.75067129629629636</v>
      </c>
      <c r="O1088" s="13">
        <f t="shared" si="77"/>
        <v>0.76467592592592604</v>
      </c>
    </row>
    <row r="1089" spans="1:15" x14ac:dyDescent="0.25">
      <c r="A1089" s="258">
        <v>42423</v>
      </c>
      <c r="B1089" s="257" t="s">
        <v>26</v>
      </c>
      <c r="C1089" s="257">
        <v>92065</v>
      </c>
      <c r="D1089" s="259">
        <v>0.625</v>
      </c>
      <c r="E1089" s="259">
        <v>0.88888888888888884</v>
      </c>
      <c r="F1089" s="260">
        <v>42423.765717592592</v>
      </c>
      <c r="G1089" s="260">
        <v>42423.77952546296</v>
      </c>
      <c r="H1089" s="257">
        <v>1193</v>
      </c>
      <c r="I1089" s="257">
        <v>20</v>
      </c>
      <c r="J1089" s="257">
        <v>50</v>
      </c>
      <c r="K1089" s="257">
        <v>1</v>
      </c>
      <c r="L1089" s="13">
        <f t="shared" si="75"/>
        <v>1.3807870367600117E-2</v>
      </c>
      <c r="M1089" s="246">
        <f>COUNTIFS($K$1:K1089,K1089,$C$1:C1089,C1089,$A$1:A1089,A1089)</f>
        <v>1</v>
      </c>
      <c r="N1089" s="13">
        <f t="shared" si="76"/>
        <v>0.76571759259259264</v>
      </c>
      <c r="O1089" s="13">
        <f t="shared" si="77"/>
        <v>0.77952546296296299</v>
      </c>
    </row>
    <row r="1090" spans="1:15" x14ac:dyDescent="0.25">
      <c r="A1090" s="258">
        <v>42423</v>
      </c>
      <c r="B1090" s="257" t="s">
        <v>30</v>
      </c>
      <c r="C1090" s="257">
        <v>92030</v>
      </c>
      <c r="D1090" s="259">
        <v>0.625</v>
      </c>
      <c r="E1090" s="259">
        <v>0.88888888888888884</v>
      </c>
      <c r="F1090" s="260">
        <v>42423.775567129633</v>
      </c>
      <c r="G1090" s="260">
        <v>42423.789641203701</v>
      </c>
      <c r="H1090" s="257">
        <v>1216</v>
      </c>
      <c r="I1090" s="257">
        <v>21</v>
      </c>
      <c r="J1090" s="257">
        <v>50</v>
      </c>
      <c r="K1090" s="257">
        <v>1</v>
      </c>
      <c r="L1090" s="13">
        <f t="shared" si="75"/>
        <v>1.4074074068048503E-2</v>
      </c>
      <c r="M1090" s="246">
        <f>COUNTIFS($K$1:K1090,K1090,$C$1:C1090,C1090,$A$1:A1090,A1090)</f>
        <v>1</v>
      </c>
      <c r="N1090" s="13">
        <f t="shared" si="76"/>
        <v>0.7755671296296297</v>
      </c>
      <c r="O1090" s="13">
        <f t="shared" si="77"/>
        <v>0.78964120370370372</v>
      </c>
    </row>
    <row r="1091" spans="1:15" x14ac:dyDescent="0.25">
      <c r="A1091" s="258">
        <v>42423</v>
      </c>
      <c r="B1091" s="257" t="s">
        <v>106</v>
      </c>
      <c r="C1091" s="257">
        <v>92217</v>
      </c>
      <c r="D1091" s="259">
        <v>0.625</v>
      </c>
      <c r="E1091" s="259">
        <v>0.88888888888888884</v>
      </c>
      <c r="F1091" s="260">
        <v>42423.791817129626</v>
      </c>
      <c r="G1091" s="260">
        <v>42423.805960648147</v>
      </c>
      <c r="H1091" s="257">
        <v>1222</v>
      </c>
      <c r="I1091" s="257">
        <v>20</v>
      </c>
      <c r="J1091" s="257">
        <v>50</v>
      </c>
      <c r="K1091" s="257">
        <v>1</v>
      </c>
      <c r="L1091" s="13">
        <f t="shared" si="75"/>
        <v>1.414351852145046E-2</v>
      </c>
      <c r="M1091" s="246">
        <f>COUNTIFS($K$1:K1091,K1091,$C$1:C1091,C1091,$A$1:A1091,A1091)</f>
        <v>1</v>
      </c>
      <c r="N1091" s="13">
        <f t="shared" si="76"/>
        <v>0.79181712962962969</v>
      </c>
      <c r="O1091" s="13">
        <f t="shared" si="77"/>
        <v>0.80596064814814816</v>
      </c>
    </row>
    <row r="1092" spans="1:15" x14ac:dyDescent="0.25">
      <c r="A1092" s="258">
        <v>42423</v>
      </c>
      <c r="B1092" s="257" t="s">
        <v>105</v>
      </c>
      <c r="C1092" s="257">
        <v>95049</v>
      </c>
      <c r="D1092" s="259">
        <v>0.625</v>
      </c>
      <c r="E1092" s="259">
        <v>0.88888888888888884</v>
      </c>
      <c r="F1092" s="260">
        <v>42423.798680555556</v>
      </c>
      <c r="G1092" s="260">
        <v>42423.805405092593</v>
      </c>
      <c r="H1092" s="257">
        <v>581</v>
      </c>
      <c r="I1092" s="257">
        <v>9</v>
      </c>
      <c r="J1092" s="257">
        <v>50</v>
      </c>
      <c r="K1092" s="257">
        <v>3</v>
      </c>
      <c r="L1092" s="13">
        <f t="shared" si="75"/>
        <v>6.7245370373711921E-3</v>
      </c>
      <c r="M1092" s="246">
        <f>COUNTIFS($K$1:K1092,K1092,$C$1:C1092,C1092,$A$1:A1092,A1092)</f>
        <v>2</v>
      </c>
      <c r="N1092" s="13">
        <f t="shared" si="76"/>
        <v>0.7986805555555555</v>
      </c>
      <c r="O1092" s="13">
        <f t="shared" si="77"/>
        <v>0.80540509259259263</v>
      </c>
    </row>
    <row r="1093" spans="1:15" x14ac:dyDescent="0.25">
      <c r="A1093" s="258">
        <v>42423</v>
      </c>
      <c r="B1093" s="257" t="s">
        <v>25</v>
      </c>
      <c r="C1093" s="257">
        <v>95005</v>
      </c>
      <c r="D1093" s="259">
        <v>0.58333333333333337</v>
      </c>
      <c r="E1093" s="259">
        <v>0.84722222222222221</v>
      </c>
      <c r="F1093" s="260">
        <v>42423.803796296299</v>
      </c>
      <c r="G1093" s="260">
        <v>42423.810497685183</v>
      </c>
      <c r="H1093" s="257">
        <v>579</v>
      </c>
      <c r="I1093" s="257">
        <v>10</v>
      </c>
      <c r="J1093" s="257">
        <v>50</v>
      </c>
      <c r="K1093" s="257">
        <v>3</v>
      </c>
      <c r="L1093" s="13">
        <f t="shared" si="75"/>
        <v>6.7013888838118874E-3</v>
      </c>
      <c r="M1093" s="246">
        <f>COUNTIFS($K$1:K1093,K1093,$C$1:C1093,C1093,$A$1:A1093,A1093)</f>
        <v>2</v>
      </c>
      <c r="N1093" s="13">
        <f t="shared" si="76"/>
        <v>0.80379629629629623</v>
      </c>
      <c r="O1093" s="13">
        <f t="shared" si="77"/>
        <v>0.81049768518518517</v>
      </c>
    </row>
    <row r="1094" spans="1:15" x14ac:dyDescent="0.25">
      <c r="A1094" s="258">
        <v>42423</v>
      </c>
      <c r="B1094" s="257" t="s">
        <v>29</v>
      </c>
      <c r="C1094" s="257">
        <v>92031</v>
      </c>
      <c r="D1094" s="259">
        <v>0.58333333333333337</v>
      </c>
      <c r="E1094" s="259">
        <v>0.84722222222222221</v>
      </c>
      <c r="F1094" s="260">
        <v>42423.807546296295</v>
      </c>
      <c r="G1094" s="260">
        <v>42423.814097222225</v>
      </c>
      <c r="H1094" s="257">
        <v>566</v>
      </c>
      <c r="I1094" s="257">
        <v>10</v>
      </c>
      <c r="J1094" s="257">
        <v>50</v>
      </c>
      <c r="K1094" s="257">
        <v>3</v>
      </c>
      <c r="L1094" s="13">
        <f t="shared" si="75"/>
        <v>6.550925929332152E-3</v>
      </c>
      <c r="M1094" s="246">
        <f>COUNTIFS($K$1:K1094,K1094,$C$1:C1094,C1094,$A$1:A1094,A1094)</f>
        <v>2</v>
      </c>
      <c r="N1094" s="13">
        <f t="shared" si="76"/>
        <v>0.80754629629629626</v>
      </c>
      <c r="O1094" s="13">
        <f t="shared" si="77"/>
        <v>0.81409722222222225</v>
      </c>
    </row>
    <row r="1095" spans="1:15" x14ac:dyDescent="0.25">
      <c r="A1095" s="258">
        <v>42423</v>
      </c>
      <c r="B1095" s="257" t="s">
        <v>27</v>
      </c>
      <c r="C1095" s="257">
        <v>93346</v>
      </c>
      <c r="D1095" s="259">
        <v>0.625</v>
      </c>
      <c r="E1095" s="259">
        <v>0.88888888888888884</v>
      </c>
      <c r="F1095" s="260">
        <v>42423.816319444442</v>
      </c>
      <c r="G1095" s="260">
        <v>42423.825335648151</v>
      </c>
      <c r="H1095" s="257">
        <v>779</v>
      </c>
      <c r="I1095" s="257">
        <v>13</v>
      </c>
      <c r="J1095" s="257">
        <v>50</v>
      </c>
      <c r="K1095" s="257">
        <v>3</v>
      </c>
      <c r="L1095" s="13">
        <f t="shared" si="75"/>
        <v>9.0162037085974589E-3</v>
      </c>
      <c r="M1095" s="246">
        <f>COUNTIFS($K$1:K1095,K1095,$C$1:C1095,C1095,$A$1:A1095,A1095)</f>
        <v>1</v>
      </c>
      <c r="N1095" s="13">
        <f t="shared" si="76"/>
        <v>0.81631944444444438</v>
      </c>
      <c r="O1095" s="13">
        <f t="shared" si="77"/>
        <v>0.82533564814814808</v>
      </c>
    </row>
    <row r="1096" spans="1:15" x14ac:dyDescent="0.25">
      <c r="A1096" s="258">
        <v>42423</v>
      </c>
      <c r="B1096" s="257" t="s">
        <v>26</v>
      </c>
      <c r="C1096" s="257">
        <v>92065</v>
      </c>
      <c r="D1096" s="259">
        <v>0.625</v>
      </c>
      <c r="E1096" s="259">
        <v>0.88888888888888884</v>
      </c>
      <c r="F1096" s="260">
        <v>42423.825335648151</v>
      </c>
      <c r="G1096" s="260">
        <v>42423.834120370368</v>
      </c>
      <c r="H1096" s="257">
        <v>759</v>
      </c>
      <c r="I1096" s="257">
        <v>13</v>
      </c>
      <c r="J1096" s="257">
        <v>50</v>
      </c>
      <c r="K1096" s="257">
        <v>3</v>
      </c>
      <c r="L1096" s="13">
        <f t="shared" si="75"/>
        <v>8.7847222166601568E-3</v>
      </c>
      <c r="M1096" s="246">
        <f>COUNTIFS($K$1:K1096,K1096,$C$1:C1096,C1096,$A$1:A1096,A1096)</f>
        <v>2</v>
      </c>
      <c r="N1096" s="13">
        <f t="shared" si="76"/>
        <v>0.82533564814814808</v>
      </c>
      <c r="O1096" s="13">
        <f t="shared" si="77"/>
        <v>0.83412037037037035</v>
      </c>
    </row>
    <row r="1097" spans="1:15" x14ac:dyDescent="0.25">
      <c r="A1097" s="258">
        <v>42423</v>
      </c>
      <c r="B1097" s="257" t="s">
        <v>106</v>
      </c>
      <c r="C1097" s="257">
        <v>92217</v>
      </c>
      <c r="D1097" s="259">
        <v>0.625</v>
      </c>
      <c r="E1097" s="259">
        <v>0.88888888888888884</v>
      </c>
      <c r="F1097" s="260">
        <v>42423.826747685183</v>
      </c>
      <c r="G1097" s="260">
        <v>42423.833854166667</v>
      </c>
      <c r="H1097" s="257">
        <v>614</v>
      </c>
      <c r="I1097" s="257">
        <v>10</v>
      </c>
      <c r="J1097" s="257">
        <v>50</v>
      </c>
      <c r="K1097" s="257">
        <v>3</v>
      </c>
      <c r="L1097" s="13">
        <f t="shared" si="75"/>
        <v>7.1064814837882295E-3</v>
      </c>
      <c r="M1097" s="246">
        <f>COUNTIFS($K$1:K1097,K1097,$C$1:C1097,C1097,$A$1:A1097,A1097)</f>
        <v>2</v>
      </c>
      <c r="N1097" s="13">
        <f t="shared" si="76"/>
        <v>0.82674768518518515</v>
      </c>
      <c r="O1097" s="13">
        <f t="shared" si="77"/>
        <v>0.83385416666666667</v>
      </c>
    </row>
    <row r="1098" spans="1:15" x14ac:dyDescent="0.25">
      <c r="A1098" s="258">
        <v>42423</v>
      </c>
      <c r="B1098" s="257" t="s">
        <v>30</v>
      </c>
      <c r="C1098" s="257">
        <v>92030</v>
      </c>
      <c r="D1098" s="259">
        <v>0.625</v>
      </c>
      <c r="E1098" s="259">
        <v>0.88888888888888884</v>
      </c>
      <c r="F1098" s="260">
        <v>42423.828275462962</v>
      </c>
      <c r="G1098" s="260">
        <v>42423.834907407407</v>
      </c>
      <c r="H1098" s="257">
        <v>573</v>
      </c>
      <c r="I1098" s="257">
        <v>10</v>
      </c>
      <c r="J1098" s="257">
        <v>50</v>
      </c>
      <c r="K1098" s="257">
        <v>3</v>
      </c>
      <c r="L1098" s="13">
        <f t="shared" si="75"/>
        <v>6.6319444449618459E-3</v>
      </c>
      <c r="M1098" s="246">
        <f>COUNTIFS($K$1:K1098,K1098,$C$1:C1098,C1098,$A$1:A1098,A1098)</f>
        <v>2</v>
      </c>
      <c r="N1098" s="13">
        <f t="shared" si="76"/>
        <v>0.82827546296296306</v>
      </c>
      <c r="O1098" s="13">
        <f t="shared" si="77"/>
        <v>0.83490740740740732</v>
      </c>
    </row>
    <row r="1099" spans="1:15" x14ac:dyDescent="0.25">
      <c r="A1099" s="273">
        <v>42424</v>
      </c>
      <c r="B1099" s="272" t="s">
        <v>23</v>
      </c>
      <c r="C1099" s="272">
        <v>92044</v>
      </c>
      <c r="D1099" s="274">
        <v>0.33333333333333331</v>
      </c>
      <c r="E1099" s="274">
        <v>0.59722222222222221</v>
      </c>
      <c r="F1099" s="275">
        <v>42424.388969907406</v>
      </c>
      <c r="G1099" s="275">
        <v>42424.395995370367</v>
      </c>
      <c r="H1099" s="272">
        <v>607</v>
      </c>
      <c r="I1099" s="272">
        <v>10</v>
      </c>
      <c r="J1099" s="272">
        <v>50</v>
      </c>
      <c r="K1099" s="272">
        <v>3</v>
      </c>
      <c r="L1099" s="13">
        <f t="shared" ref="L1099:L1141" si="78">G1099-F1099</f>
        <v>7.025462960882578E-3</v>
      </c>
      <c r="M1099" s="256">
        <f>COUNTIFS($K$1:K1099,K1099,$C$1:C1099,C1099,$A$1:A1099,A1099)</f>
        <v>1</v>
      </c>
      <c r="N1099" s="13">
        <f t="shared" ref="N1099:N1141" si="79">TIME(HOUR(F1099),MINUTE(F1099),SECOND(F1099))</f>
        <v>0.38896990740740739</v>
      </c>
      <c r="O1099" s="13">
        <f t="shared" ref="O1099:O1141" si="80">TIME(HOUR(G1099),MINUTE(G1099),SECOND(G1099))</f>
        <v>0.39599537037037041</v>
      </c>
    </row>
    <row r="1100" spans="1:15" x14ac:dyDescent="0.25">
      <c r="A1100" s="273">
        <v>42424</v>
      </c>
      <c r="B1100" s="272" t="s">
        <v>20</v>
      </c>
      <c r="C1100" s="272">
        <v>92055</v>
      </c>
      <c r="D1100" s="274">
        <v>0.36805555555555558</v>
      </c>
      <c r="E1100" s="274">
        <v>0.63194444444444442</v>
      </c>
      <c r="F1100" s="275">
        <v>42424.395914351851</v>
      </c>
      <c r="G1100" s="275">
        <v>42424.402743055558</v>
      </c>
      <c r="H1100" s="272">
        <v>590</v>
      </c>
      <c r="I1100" s="272">
        <v>9</v>
      </c>
      <c r="J1100" s="272">
        <v>50</v>
      </c>
      <c r="K1100" s="272">
        <v>3</v>
      </c>
      <c r="L1100" s="13">
        <f t="shared" si="78"/>
        <v>6.8287037065601908E-3</v>
      </c>
      <c r="M1100" s="256">
        <f>COUNTIFS($K$1:K1100,K1100,$C$1:C1100,C1100,$A$1:A1100,A1100)</f>
        <v>1</v>
      </c>
      <c r="N1100" s="13">
        <f t="shared" si="79"/>
        <v>0.39591435185185181</v>
      </c>
      <c r="O1100" s="13">
        <f t="shared" si="80"/>
        <v>0.40274305555555556</v>
      </c>
    </row>
    <row r="1101" spans="1:15" x14ac:dyDescent="0.25">
      <c r="A1101" s="273">
        <v>42424</v>
      </c>
      <c r="B1101" s="272" t="s">
        <v>115</v>
      </c>
      <c r="C1101" s="272">
        <v>92136</v>
      </c>
      <c r="D1101" s="274">
        <v>0.3611111111111111</v>
      </c>
      <c r="E1101" s="274">
        <v>0.625</v>
      </c>
      <c r="F1101" s="275">
        <v>42424.416759259257</v>
      </c>
      <c r="G1101" s="275">
        <v>42424.424085648148</v>
      </c>
      <c r="H1101" s="272">
        <v>633</v>
      </c>
      <c r="I1101" s="272">
        <v>10</v>
      </c>
      <c r="J1101" s="272">
        <v>50</v>
      </c>
      <c r="K1101" s="272">
        <v>3</v>
      </c>
      <c r="L1101" s="13">
        <f t="shared" si="78"/>
        <v>7.3263888916699216E-3</v>
      </c>
      <c r="M1101" s="256">
        <f>COUNTIFS($K$1:K1101,K1101,$C$1:C1101,C1101,$A$1:A1101,A1101)</f>
        <v>1</v>
      </c>
      <c r="N1101" s="13">
        <f t="shared" si="79"/>
        <v>0.41675925925925927</v>
      </c>
      <c r="O1101" s="13">
        <f t="shared" si="80"/>
        <v>0.42408564814814814</v>
      </c>
    </row>
    <row r="1102" spans="1:15" x14ac:dyDescent="0.25">
      <c r="A1102" s="273">
        <v>42424</v>
      </c>
      <c r="B1102" s="272" t="s">
        <v>18</v>
      </c>
      <c r="C1102" s="272">
        <v>92120</v>
      </c>
      <c r="D1102" s="274">
        <v>0.36805555555555558</v>
      </c>
      <c r="E1102" s="274">
        <v>0.63194444444444442</v>
      </c>
      <c r="F1102" s="275">
        <v>42424.424097222225</v>
      </c>
      <c r="G1102" s="275">
        <v>42424.431574074071</v>
      </c>
      <c r="H1102" s="272">
        <v>646</v>
      </c>
      <c r="I1102" s="272">
        <v>11</v>
      </c>
      <c r="J1102" s="272">
        <v>50</v>
      </c>
      <c r="K1102" s="272">
        <v>3</v>
      </c>
      <c r="L1102" s="13">
        <f t="shared" si="78"/>
        <v>7.4768518461496569E-3</v>
      </c>
      <c r="M1102" s="256">
        <f>COUNTIFS($K$1:K1102,K1102,$C$1:C1102,C1102,$A$1:A1102,A1102)</f>
        <v>1</v>
      </c>
      <c r="N1102" s="13">
        <f t="shared" si="79"/>
        <v>0.42409722222222218</v>
      </c>
      <c r="O1102" s="13">
        <f t="shared" si="80"/>
        <v>0.43157407407407405</v>
      </c>
    </row>
    <row r="1103" spans="1:15" x14ac:dyDescent="0.25">
      <c r="A1103" s="273">
        <v>42424</v>
      </c>
      <c r="B1103" s="272" t="s">
        <v>19</v>
      </c>
      <c r="C1103" s="272">
        <v>95173</v>
      </c>
      <c r="D1103" s="274">
        <v>0.4861111111111111</v>
      </c>
      <c r="E1103" s="274">
        <v>0.75</v>
      </c>
      <c r="F1103" s="275">
        <v>42424.426006944443</v>
      </c>
      <c r="G1103" s="275">
        <v>42424.433425925927</v>
      </c>
      <c r="H1103" s="272">
        <v>641</v>
      </c>
      <c r="I1103" s="272">
        <v>11</v>
      </c>
      <c r="J1103" s="272">
        <v>50</v>
      </c>
      <c r="K1103" s="272">
        <v>3</v>
      </c>
      <c r="L1103" s="13">
        <f t="shared" si="78"/>
        <v>7.4189814840792678E-3</v>
      </c>
      <c r="M1103" s="256">
        <f>COUNTIFS($K$1:K1103,K1103,$C$1:C1103,C1103,$A$1:A1103,A1103)</f>
        <v>1</v>
      </c>
      <c r="N1103" s="13">
        <f t="shared" si="79"/>
        <v>0.42600694444444448</v>
      </c>
      <c r="O1103" s="13">
        <f t="shared" si="80"/>
        <v>0.43342592592592594</v>
      </c>
    </row>
    <row r="1104" spans="1:15" x14ac:dyDescent="0.25">
      <c r="A1104" s="273">
        <v>42424</v>
      </c>
      <c r="B1104" s="272" t="s">
        <v>117</v>
      </c>
      <c r="C1104" s="272">
        <v>92214</v>
      </c>
      <c r="D1104" s="274">
        <v>0.3611111111111111</v>
      </c>
      <c r="E1104" s="274">
        <v>0.625</v>
      </c>
      <c r="F1104" s="275">
        <v>42424.435289351852</v>
      </c>
      <c r="G1104" s="275">
        <v>42424.444004629629</v>
      </c>
      <c r="H1104" s="272">
        <v>753</v>
      </c>
      <c r="I1104" s="272">
        <v>13</v>
      </c>
      <c r="J1104" s="272">
        <v>50</v>
      </c>
      <c r="K1104" s="272">
        <v>3</v>
      </c>
      <c r="L1104" s="13">
        <f t="shared" si="78"/>
        <v>8.7152777778101154E-3</v>
      </c>
      <c r="M1104" s="256">
        <f>COUNTIFS($K$1:K1104,K1104,$C$1:C1104,C1104,$A$1:A1104,A1104)</f>
        <v>1</v>
      </c>
      <c r="N1104" s="13">
        <f t="shared" si="79"/>
        <v>0.43528935185185186</v>
      </c>
      <c r="O1104" s="13">
        <f t="shared" si="80"/>
        <v>0.44400462962962961</v>
      </c>
    </row>
    <row r="1105" spans="1:15" x14ac:dyDescent="0.25">
      <c r="A1105" s="273">
        <v>42424</v>
      </c>
      <c r="B1105" s="272" t="s">
        <v>24</v>
      </c>
      <c r="C1105" s="272">
        <v>92092</v>
      </c>
      <c r="D1105" s="274">
        <v>0.36805555555555558</v>
      </c>
      <c r="E1105" s="274">
        <v>0.63194444444444442</v>
      </c>
      <c r="F1105" s="275">
        <v>42424.444479166668</v>
      </c>
      <c r="G1105" s="275">
        <v>42424.451678240737</v>
      </c>
      <c r="H1105" s="272">
        <v>622</v>
      </c>
      <c r="I1105" s="272">
        <v>10</v>
      </c>
      <c r="J1105" s="272">
        <v>50</v>
      </c>
      <c r="K1105" s="272">
        <v>3</v>
      </c>
      <c r="L1105" s="13">
        <f t="shared" si="78"/>
        <v>7.1990740689216182E-3</v>
      </c>
      <c r="M1105" s="256">
        <f>COUNTIFS($K$1:K1105,K1105,$C$1:C1105,C1105,$A$1:A1105,A1105)</f>
        <v>1</v>
      </c>
      <c r="N1105" s="13">
        <f t="shared" si="79"/>
        <v>0.4444791666666667</v>
      </c>
      <c r="O1105" s="13">
        <f t="shared" si="80"/>
        <v>0.45167824074074076</v>
      </c>
    </row>
    <row r="1106" spans="1:15" x14ac:dyDescent="0.25">
      <c r="A1106" s="273">
        <v>42424</v>
      </c>
      <c r="B1106" s="272" t="s">
        <v>115</v>
      </c>
      <c r="C1106" s="272">
        <v>92136</v>
      </c>
      <c r="D1106" s="274">
        <v>0.3611111111111111</v>
      </c>
      <c r="E1106" s="274">
        <v>0.625</v>
      </c>
      <c r="F1106" s="275">
        <v>42424.458414351851</v>
      </c>
      <c r="G1106" s="275">
        <v>42424.472650462965</v>
      </c>
      <c r="H1106" s="272">
        <v>1230</v>
      </c>
      <c r="I1106" s="272">
        <v>20</v>
      </c>
      <c r="J1106" s="272">
        <v>50</v>
      </c>
      <c r="K1106" s="272">
        <v>1</v>
      </c>
      <c r="L1106" s="13">
        <f t="shared" si="78"/>
        <v>1.4236111113859806E-2</v>
      </c>
      <c r="M1106" s="256">
        <f>COUNTIFS($K$1:K1106,K1106,$C$1:C1106,C1106,$A$1:A1106,A1106)</f>
        <v>1</v>
      </c>
      <c r="N1106" s="13">
        <f t="shared" si="79"/>
        <v>0.45841435185185181</v>
      </c>
      <c r="O1106" s="13">
        <f t="shared" si="80"/>
        <v>0.47265046296296293</v>
      </c>
    </row>
    <row r="1107" spans="1:15" x14ac:dyDescent="0.25">
      <c r="A1107" s="273">
        <v>42424</v>
      </c>
      <c r="B1107" s="272" t="s">
        <v>18</v>
      </c>
      <c r="C1107" s="272">
        <v>92120</v>
      </c>
      <c r="D1107" s="274">
        <v>0.36805555555555558</v>
      </c>
      <c r="E1107" s="274">
        <v>0.63194444444444442</v>
      </c>
      <c r="F1107" s="275">
        <v>42424.458449074074</v>
      </c>
      <c r="G1107" s="275">
        <v>42424.47284722222</v>
      </c>
      <c r="H1107" s="272">
        <v>1244</v>
      </c>
      <c r="I1107" s="272">
        <v>20</v>
      </c>
      <c r="J1107" s="272">
        <v>50</v>
      </c>
      <c r="K1107" s="272">
        <v>1</v>
      </c>
      <c r="L1107" s="13">
        <f t="shared" si="78"/>
        <v>1.4398148145119194E-2</v>
      </c>
      <c r="M1107" s="256">
        <f>COUNTIFS($K$1:K1107,K1107,$C$1:C1107,C1107,$A$1:A1107,A1107)</f>
        <v>1</v>
      </c>
      <c r="N1107" s="13">
        <f t="shared" si="79"/>
        <v>0.45844907407407409</v>
      </c>
      <c r="O1107" s="13">
        <f t="shared" si="80"/>
        <v>0.4728472222222222</v>
      </c>
    </row>
    <row r="1108" spans="1:15" x14ac:dyDescent="0.25">
      <c r="A1108" s="273">
        <v>42424</v>
      </c>
      <c r="B1108" s="272" t="s">
        <v>23</v>
      </c>
      <c r="C1108" s="272">
        <v>92044</v>
      </c>
      <c r="D1108" s="274">
        <v>0.33333333333333331</v>
      </c>
      <c r="E1108" s="274">
        <v>0.59722222222222221</v>
      </c>
      <c r="F1108" s="275">
        <v>42424.472361111111</v>
      </c>
      <c r="G1108" s="275">
        <v>42424.486527777779</v>
      </c>
      <c r="H1108" s="272">
        <v>1224</v>
      </c>
      <c r="I1108" s="272">
        <v>20</v>
      </c>
      <c r="J1108" s="272">
        <v>50</v>
      </c>
      <c r="K1108" s="272">
        <v>1</v>
      </c>
      <c r="L1108" s="13">
        <f t="shared" si="78"/>
        <v>1.4166666667733807E-2</v>
      </c>
      <c r="M1108" s="256">
        <f>COUNTIFS($K$1:K1108,K1108,$C$1:C1108,C1108,$A$1:A1108,A1108)</f>
        <v>1</v>
      </c>
      <c r="N1108" s="13">
        <f t="shared" si="79"/>
        <v>0.47236111111111106</v>
      </c>
      <c r="O1108" s="13">
        <f t="shared" si="80"/>
        <v>0.48652777777777773</v>
      </c>
    </row>
    <row r="1109" spans="1:15" x14ac:dyDescent="0.25">
      <c r="A1109" s="273">
        <v>42424</v>
      </c>
      <c r="B1109" s="272" t="s">
        <v>20</v>
      </c>
      <c r="C1109" s="272">
        <v>92055</v>
      </c>
      <c r="D1109" s="274">
        <v>0.36805555555555558</v>
      </c>
      <c r="E1109" s="274">
        <v>0.63194444444444442</v>
      </c>
      <c r="F1109" s="275">
        <v>42424.48642361111</v>
      </c>
      <c r="G1109" s="275">
        <v>42424.500277777777</v>
      </c>
      <c r="H1109" s="272">
        <v>1197</v>
      </c>
      <c r="I1109" s="272">
        <v>20</v>
      </c>
      <c r="J1109" s="272">
        <v>50</v>
      </c>
      <c r="K1109" s="272">
        <v>1</v>
      </c>
      <c r="L1109" s="13">
        <f t="shared" si="78"/>
        <v>1.3854166667442769E-2</v>
      </c>
      <c r="M1109" s="256">
        <f>COUNTIFS($K$1:K1109,K1109,$C$1:C1109,C1109,$A$1:A1109,A1109)</f>
        <v>1</v>
      </c>
      <c r="N1109" s="13">
        <f t="shared" si="79"/>
        <v>0.4864236111111111</v>
      </c>
      <c r="O1109" s="13">
        <f t="shared" si="80"/>
        <v>0.50027777777777771</v>
      </c>
    </row>
    <row r="1110" spans="1:15" x14ac:dyDescent="0.25">
      <c r="A1110" s="273">
        <v>42424</v>
      </c>
      <c r="B1110" s="272" t="s">
        <v>24</v>
      </c>
      <c r="C1110" s="272">
        <v>92092</v>
      </c>
      <c r="D1110" s="274">
        <v>0.36805555555555558</v>
      </c>
      <c r="E1110" s="274">
        <v>0.63194444444444442</v>
      </c>
      <c r="F1110" s="275">
        <v>42424.493402777778</v>
      </c>
      <c r="G1110" s="275">
        <v>42424.507245370369</v>
      </c>
      <c r="H1110" s="272">
        <v>1196</v>
      </c>
      <c r="I1110" s="272">
        <v>20</v>
      </c>
      <c r="J1110" s="272">
        <v>50</v>
      </c>
      <c r="K1110" s="272">
        <v>1</v>
      </c>
      <c r="L1110" s="13">
        <f t="shared" si="78"/>
        <v>1.3842592590663116E-2</v>
      </c>
      <c r="M1110" s="256">
        <f>COUNTIFS($K$1:K1110,K1110,$C$1:C1110,C1110,$A$1:A1110,A1110)</f>
        <v>1</v>
      </c>
      <c r="N1110" s="13">
        <f t="shared" si="79"/>
        <v>0.4934027777777778</v>
      </c>
      <c r="O1110" s="13">
        <f t="shared" si="80"/>
        <v>0.50724537037037043</v>
      </c>
    </row>
    <row r="1111" spans="1:15" x14ac:dyDescent="0.25">
      <c r="A1111" s="273">
        <v>42424</v>
      </c>
      <c r="B1111" s="272" t="s">
        <v>117</v>
      </c>
      <c r="C1111" s="272">
        <v>92214</v>
      </c>
      <c r="D1111" s="274">
        <v>0.3611111111111111</v>
      </c>
      <c r="E1111" s="274">
        <v>0.625</v>
      </c>
      <c r="F1111" s="275">
        <v>42424.500219907408</v>
      </c>
      <c r="G1111" s="275">
        <v>42424.514502314814</v>
      </c>
      <c r="H1111" s="272">
        <v>1234</v>
      </c>
      <c r="I1111" s="272">
        <v>20</v>
      </c>
      <c r="J1111" s="272">
        <v>50</v>
      </c>
      <c r="K1111" s="272">
        <v>1</v>
      </c>
      <c r="L1111" s="13">
        <f t="shared" si="78"/>
        <v>1.4282407406426501E-2</v>
      </c>
      <c r="M1111" s="256">
        <f>COUNTIFS($K$1:K1111,K1111,$C$1:C1111,C1111,$A$1:A1111,A1111)</f>
        <v>1</v>
      </c>
      <c r="N1111" s="13">
        <f t="shared" si="79"/>
        <v>0.5002199074074074</v>
      </c>
      <c r="O1111" s="13">
        <f t="shared" si="80"/>
        <v>0.51450231481481479</v>
      </c>
    </row>
    <row r="1112" spans="1:15" x14ac:dyDescent="0.25">
      <c r="A1112" s="273">
        <v>42424</v>
      </c>
      <c r="B1112" s="272" t="s">
        <v>23</v>
      </c>
      <c r="C1112" s="272">
        <v>92044</v>
      </c>
      <c r="D1112" s="274">
        <v>0.33333333333333331</v>
      </c>
      <c r="E1112" s="274">
        <v>0.59722222222222221</v>
      </c>
      <c r="F1112" s="275">
        <v>42424.521736111114</v>
      </c>
      <c r="G1112" s="275">
        <v>42424.528599537036</v>
      </c>
      <c r="H1112" s="272">
        <v>593</v>
      </c>
      <c r="I1112" s="272">
        <v>10</v>
      </c>
      <c r="J1112" s="272">
        <v>50</v>
      </c>
      <c r="K1112" s="272">
        <v>3</v>
      </c>
      <c r="L1112" s="13">
        <f t="shared" si="78"/>
        <v>6.8634259223472327E-3</v>
      </c>
      <c r="M1112" s="256">
        <f>COUNTIFS($K$1:K1112,K1112,$C$1:C1112,C1112,$A$1:A1112,A1112)</f>
        <v>2</v>
      </c>
      <c r="N1112" s="13">
        <f t="shared" si="79"/>
        <v>0.52173611111111107</v>
      </c>
      <c r="O1112" s="13">
        <f t="shared" si="80"/>
        <v>0.52859953703703699</v>
      </c>
    </row>
    <row r="1113" spans="1:15" x14ac:dyDescent="0.25">
      <c r="A1113" s="273">
        <v>42424</v>
      </c>
      <c r="B1113" s="272" t="s">
        <v>20</v>
      </c>
      <c r="C1113" s="272">
        <v>92055</v>
      </c>
      <c r="D1113" s="274">
        <v>0.36805555555555558</v>
      </c>
      <c r="E1113" s="274">
        <v>0.63194444444444442</v>
      </c>
      <c r="F1113" s="275">
        <v>42424.527939814812</v>
      </c>
      <c r="G1113" s="275">
        <v>42424.535127314812</v>
      </c>
      <c r="H1113" s="272">
        <v>621</v>
      </c>
      <c r="I1113" s="272">
        <v>10</v>
      </c>
      <c r="J1113" s="272">
        <v>50</v>
      </c>
      <c r="K1113" s="272">
        <v>3</v>
      </c>
      <c r="L1113" s="13">
        <f t="shared" si="78"/>
        <v>7.1874999994179234E-3</v>
      </c>
      <c r="M1113" s="256">
        <f>COUNTIFS($K$1:K1113,K1113,$C$1:C1113,C1113,$A$1:A1113,A1113)</f>
        <v>2</v>
      </c>
      <c r="N1113" s="13">
        <f t="shared" si="79"/>
        <v>0.52793981481481478</v>
      </c>
      <c r="O1113" s="13">
        <f t="shared" si="80"/>
        <v>0.53512731481481479</v>
      </c>
    </row>
    <row r="1114" spans="1:15" x14ac:dyDescent="0.25">
      <c r="A1114" s="273">
        <v>42424</v>
      </c>
      <c r="B1114" s="272" t="s">
        <v>19</v>
      </c>
      <c r="C1114" s="272">
        <v>95173</v>
      </c>
      <c r="D1114" s="274">
        <v>0.4861111111111111</v>
      </c>
      <c r="E1114" s="274">
        <v>0.75</v>
      </c>
      <c r="F1114" s="275">
        <v>42424.534803240742</v>
      </c>
      <c r="G1114" s="275">
        <v>42424.549687500003</v>
      </c>
      <c r="H1114" s="272">
        <v>1286</v>
      </c>
      <c r="I1114" s="272">
        <v>21</v>
      </c>
      <c r="J1114" s="272">
        <v>50</v>
      </c>
      <c r="K1114" s="272">
        <v>1</v>
      </c>
      <c r="L1114" s="13">
        <f t="shared" si="78"/>
        <v>1.488425926072523E-2</v>
      </c>
      <c r="M1114" s="256">
        <f>COUNTIFS($K$1:K1114,K1114,$C$1:C1114,C1114,$A$1:A1114,A1114)</f>
        <v>1</v>
      </c>
      <c r="N1114" s="13">
        <f t="shared" si="79"/>
        <v>0.5348032407407407</v>
      </c>
      <c r="O1114" s="13">
        <f t="shared" si="80"/>
        <v>0.5496875</v>
      </c>
    </row>
    <row r="1115" spans="1:15" x14ac:dyDescent="0.25">
      <c r="A1115" s="273">
        <v>42424</v>
      </c>
      <c r="B1115" s="272" t="s">
        <v>115</v>
      </c>
      <c r="C1115" s="272">
        <v>92136</v>
      </c>
      <c r="D1115" s="274">
        <v>0.3611111111111111</v>
      </c>
      <c r="E1115" s="274">
        <v>0.625</v>
      </c>
      <c r="F1115" s="275">
        <v>42424.546932870369</v>
      </c>
      <c r="G1115" s="275">
        <v>42424.554085648146</v>
      </c>
      <c r="H1115" s="272">
        <v>618</v>
      </c>
      <c r="I1115" s="272">
        <v>10</v>
      </c>
      <c r="J1115" s="272">
        <v>50</v>
      </c>
      <c r="K1115" s="272">
        <v>3</v>
      </c>
      <c r="L1115" s="13">
        <f t="shared" si="78"/>
        <v>7.1527777763549238E-3</v>
      </c>
      <c r="M1115" s="256">
        <f>COUNTIFS($K$1:K1115,K1115,$C$1:C1115,C1115,$A$1:A1115,A1115)</f>
        <v>2</v>
      </c>
      <c r="N1115" s="13">
        <f t="shared" si="79"/>
        <v>0.54693287037037031</v>
      </c>
      <c r="O1115" s="13">
        <f t="shared" si="80"/>
        <v>0.55408564814814809</v>
      </c>
    </row>
    <row r="1116" spans="1:15" x14ac:dyDescent="0.25">
      <c r="A1116" s="273">
        <v>42424</v>
      </c>
      <c r="B1116" s="272" t="s">
        <v>117</v>
      </c>
      <c r="C1116" s="272">
        <v>92214</v>
      </c>
      <c r="D1116" s="274">
        <v>0.3611111111111111</v>
      </c>
      <c r="E1116" s="274">
        <v>0.625</v>
      </c>
      <c r="F1116" s="275">
        <v>42424.547997685186</v>
      </c>
      <c r="G1116" s="275">
        <v>42424.550046296295</v>
      </c>
      <c r="H1116" s="272">
        <v>177</v>
      </c>
      <c r="I1116" s="272">
        <v>3</v>
      </c>
      <c r="J1116" s="272">
        <v>50</v>
      </c>
      <c r="K1116" s="272">
        <v>7</v>
      </c>
      <c r="L1116" s="13">
        <f t="shared" si="78"/>
        <v>2.0486111097852699E-3</v>
      </c>
      <c r="M1116" s="256">
        <f>COUNTIFS($K$1:K1116,K1116,$C$1:C1116,C1116,$A$1:A1116,A1116)</f>
        <v>1</v>
      </c>
      <c r="N1116" s="13">
        <f t="shared" si="79"/>
        <v>0.54799768518518521</v>
      </c>
      <c r="O1116" s="13">
        <f t="shared" si="80"/>
        <v>0.55004629629629631</v>
      </c>
    </row>
    <row r="1117" spans="1:15" x14ac:dyDescent="0.25">
      <c r="A1117" s="273">
        <v>42424</v>
      </c>
      <c r="B1117" s="272" t="s">
        <v>24</v>
      </c>
      <c r="C1117" s="272">
        <v>92092</v>
      </c>
      <c r="D1117" s="274">
        <v>0.36805555555555558</v>
      </c>
      <c r="E1117" s="274">
        <v>0.63194444444444442</v>
      </c>
      <c r="F1117" s="275">
        <v>42424.548784722225</v>
      </c>
      <c r="G1117" s="275">
        <v>42424.555972222224</v>
      </c>
      <c r="H1117" s="272">
        <v>621</v>
      </c>
      <c r="I1117" s="272">
        <v>10</v>
      </c>
      <c r="J1117" s="272">
        <v>50</v>
      </c>
      <c r="K1117" s="272">
        <v>3</v>
      </c>
      <c r="L1117" s="13">
        <f t="shared" si="78"/>
        <v>7.1874999994179234E-3</v>
      </c>
      <c r="M1117" s="256">
        <f>COUNTIFS($K$1:K1117,K1117,$C$1:C1117,C1117,$A$1:A1117,A1117)</f>
        <v>2</v>
      </c>
      <c r="N1117" s="13">
        <f t="shared" si="79"/>
        <v>0.54878472222222219</v>
      </c>
      <c r="O1117" s="13">
        <f t="shared" si="80"/>
        <v>0.5559722222222222</v>
      </c>
    </row>
    <row r="1118" spans="1:15" x14ac:dyDescent="0.25">
      <c r="A1118" s="273">
        <v>42424</v>
      </c>
      <c r="B1118" s="272" t="s">
        <v>18</v>
      </c>
      <c r="C1118" s="272">
        <v>92120</v>
      </c>
      <c r="D1118" s="274">
        <v>0.36805555555555558</v>
      </c>
      <c r="E1118" s="274">
        <v>0.63194444444444442</v>
      </c>
      <c r="F1118" s="275">
        <v>42424.555821759262</v>
      </c>
      <c r="G1118" s="275">
        <v>42424.56287037037</v>
      </c>
      <c r="H1118" s="272">
        <v>609</v>
      </c>
      <c r="I1118" s="272">
        <v>10</v>
      </c>
      <c r="J1118" s="272">
        <v>50</v>
      </c>
      <c r="K1118" s="272">
        <v>3</v>
      </c>
      <c r="L1118" s="13">
        <f t="shared" si="78"/>
        <v>7.0486111071659252E-3</v>
      </c>
      <c r="M1118" s="256">
        <f>COUNTIFS($K$1:K1118,K1118,$C$1:C1118,C1118,$A$1:A1118,A1118)</f>
        <v>2</v>
      </c>
      <c r="N1118" s="13">
        <f t="shared" si="79"/>
        <v>0.55582175925925925</v>
      </c>
      <c r="O1118" s="13">
        <f t="shared" si="80"/>
        <v>0.56287037037037035</v>
      </c>
    </row>
    <row r="1119" spans="1:15" x14ac:dyDescent="0.25">
      <c r="A1119" s="273">
        <v>42424</v>
      </c>
      <c r="B1119" s="272" t="s">
        <v>117</v>
      </c>
      <c r="C1119" s="272">
        <v>92214</v>
      </c>
      <c r="D1119" s="274">
        <v>0.3611111111111111</v>
      </c>
      <c r="E1119" s="274">
        <v>0.625</v>
      </c>
      <c r="F1119" s="275">
        <v>42424.559027777781</v>
      </c>
      <c r="G1119" s="275">
        <v>42424.566342592596</v>
      </c>
      <c r="H1119" s="272">
        <v>632</v>
      </c>
      <c r="I1119" s="272">
        <v>10</v>
      </c>
      <c r="J1119" s="272">
        <v>50</v>
      </c>
      <c r="K1119" s="272">
        <v>3</v>
      </c>
      <c r="L1119" s="13">
        <f t="shared" si="78"/>
        <v>7.3148148148902692E-3</v>
      </c>
      <c r="M1119" s="256">
        <f>COUNTIFS($K$1:K1119,K1119,$C$1:C1119,C1119,$A$1:A1119,A1119)</f>
        <v>2</v>
      </c>
      <c r="N1119" s="13">
        <f t="shared" si="79"/>
        <v>0.55902777777777779</v>
      </c>
      <c r="O1119" s="13">
        <f t="shared" si="80"/>
        <v>0.56634259259259256</v>
      </c>
    </row>
    <row r="1120" spans="1:15" x14ac:dyDescent="0.25">
      <c r="A1120" s="273">
        <v>42424</v>
      </c>
      <c r="B1120" s="272" t="s">
        <v>21</v>
      </c>
      <c r="C1120" s="272">
        <v>92125</v>
      </c>
      <c r="D1120" s="274">
        <v>0.36805555555555558</v>
      </c>
      <c r="E1120" s="274">
        <v>0.63194444444444442</v>
      </c>
      <c r="F1120" s="275">
        <v>42424.569768518515</v>
      </c>
      <c r="G1120" s="275">
        <v>42424.576863425929</v>
      </c>
      <c r="H1120" s="272">
        <v>613</v>
      </c>
      <c r="I1120" s="272">
        <v>10</v>
      </c>
      <c r="J1120" s="272">
        <v>50</v>
      </c>
      <c r="K1120" s="272">
        <v>3</v>
      </c>
      <c r="L1120" s="13">
        <f t="shared" si="78"/>
        <v>7.0949074142845348E-3</v>
      </c>
      <c r="M1120" s="256">
        <f>COUNTIFS($K$1:K1120,K1120,$C$1:C1120,C1120,$A$1:A1120,A1120)</f>
        <v>1</v>
      </c>
      <c r="N1120" s="13">
        <f t="shared" si="79"/>
        <v>0.56976851851851851</v>
      </c>
      <c r="O1120" s="13">
        <f t="shared" si="80"/>
        <v>0.57686342592592588</v>
      </c>
    </row>
    <row r="1121" spans="1:15" x14ac:dyDescent="0.25">
      <c r="A1121" s="273">
        <v>42424</v>
      </c>
      <c r="B1121" s="272" t="s">
        <v>103</v>
      </c>
      <c r="C1121" s="272">
        <v>95061</v>
      </c>
      <c r="D1121" s="274">
        <v>0.625</v>
      </c>
      <c r="E1121" s="274">
        <v>0.88888888888888884</v>
      </c>
      <c r="F1121" s="275">
        <v>42424.577291666668</v>
      </c>
      <c r="G1121" s="275">
        <v>42424.584305555552</v>
      </c>
      <c r="H1121" s="272">
        <v>606</v>
      </c>
      <c r="I1121" s="272">
        <v>10</v>
      </c>
      <c r="J1121" s="272">
        <v>50</v>
      </c>
      <c r="K1121" s="272">
        <v>3</v>
      </c>
      <c r="L1121" s="13">
        <f t="shared" si="78"/>
        <v>7.0138888841029257E-3</v>
      </c>
      <c r="M1121" s="256">
        <f>COUNTIFS($K$1:K1121,K1121,$C$1:C1121,C1121,$A$1:A1121,A1121)</f>
        <v>1</v>
      </c>
      <c r="N1121" s="13">
        <f t="shared" si="79"/>
        <v>0.57729166666666665</v>
      </c>
      <c r="O1121" s="13">
        <f t="shared" si="80"/>
        <v>0.58430555555555552</v>
      </c>
    </row>
    <row r="1122" spans="1:15" x14ac:dyDescent="0.25">
      <c r="A1122" s="273">
        <v>42424</v>
      </c>
      <c r="B1122" s="272" t="s">
        <v>19</v>
      </c>
      <c r="C1122" s="272">
        <v>95173</v>
      </c>
      <c r="D1122" s="274">
        <v>0.4861111111111111</v>
      </c>
      <c r="E1122" s="274">
        <v>0.75</v>
      </c>
      <c r="F1122" s="275">
        <v>42424.577557870369</v>
      </c>
      <c r="G1122" s="275">
        <v>42424.584861111114</v>
      </c>
      <c r="H1122" s="272">
        <v>631</v>
      </c>
      <c r="I1122" s="272">
        <v>11</v>
      </c>
      <c r="J1122" s="272">
        <v>50</v>
      </c>
      <c r="K1122" s="272">
        <v>3</v>
      </c>
      <c r="L1122" s="13">
        <f t="shared" si="78"/>
        <v>7.3032407453865744E-3</v>
      </c>
      <c r="M1122" s="256">
        <f>COUNTIFS($K$1:K1122,K1122,$C$1:C1122,C1122,$A$1:A1122,A1122)</f>
        <v>2</v>
      </c>
      <c r="N1122" s="13">
        <f t="shared" si="79"/>
        <v>0.57755787037037043</v>
      </c>
      <c r="O1122" s="13">
        <f t="shared" si="80"/>
        <v>0.58486111111111116</v>
      </c>
    </row>
    <row r="1123" spans="1:15" x14ac:dyDescent="0.25">
      <c r="A1123" s="273">
        <v>42424</v>
      </c>
      <c r="B1123" s="272" t="s">
        <v>105</v>
      </c>
      <c r="C1123" s="272">
        <v>95049</v>
      </c>
      <c r="D1123" s="274">
        <v>0.625</v>
      </c>
      <c r="E1123" s="274">
        <v>0.88888888888888884</v>
      </c>
      <c r="F1123" s="275">
        <v>42424.632673611108</v>
      </c>
      <c r="G1123" s="275">
        <v>42424.639108796298</v>
      </c>
      <c r="H1123" s="272">
        <v>556</v>
      </c>
      <c r="I1123" s="272">
        <v>9</v>
      </c>
      <c r="J1123" s="272">
        <v>50</v>
      </c>
      <c r="K1123" s="272">
        <v>3</v>
      </c>
      <c r="L1123" s="13">
        <f t="shared" si="78"/>
        <v>6.4351851906394586E-3</v>
      </c>
      <c r="M1123" s="256">
        <f>COUNTIFS($K$1:K1123,K1123,$C$1:C1123,C1123,$A$1:A1123,A1123)</f>
        <v>1</v>
      </c>
      <c r="N1123" s="13">
        <f t="shared" si="79"/>
        <v>0.63267361111111109</v>
      </c>
      <c r="O1123" s="13">
        <f t="shared" si="80"/>
        <v>0.63910879629629636</v>
      </c>
    </row>
    <row r="1124" spans="1:15" x14ac:dyDescent="0.25">
      <c r="A1124" s="273">
        <v>42424</v>
      </c>
      <c r="B1124" s="272" t="s">
        <v>29</v>
      </c>
      <c r="C1124" s="272">
        <v>92031</v>
      </c>
      <c r="D1124" s="274">
        <v>0.58333333333333337</v>
      </c>
      <c r="E1124" s="274">
        <v>0.84722222222222221</v>
      </c>
      <c r="F1124" s="275">
        <v>42424.646574074075</v>
      </c>
      <c r="G1124" s="275">
        <v>42424.654305555552</v>
      </c>
      <c r="H1124" s="272">
        <v>668</v>
      </c>
      <c r="I1124" s="272">
        <v>11</v>
      </c>
      <c r="J1124" s="272">
        <v>50</v>
      </c>
      <c r="K1124" s="272">
        <v>3</v>
      </c>
      <c r="L1124" s="13">
        <f t="shared" si="78"/>
        <v>7.7314814770943485E-3</v>
      </c>
      <c r="M1124" s="256">
        <f>COUNTIFS($K$1:K1124,K1124,$C$1:C1124,C1124,$A$1:A1124,A1124)</f>
        <v>1</v>
      </c>
      <c r="N1124" s="13">
        <f t="shared" si="79"/>
        <v>0.64657407407407408</v>
      </c>
      <c r="O1124" s="13">
        <f t="shared" si="80"/>
        <v>0.65430555555555558</v>
      </c>
    </row>
    <row r="1125" spans="1:15" x14ac:dyDescent="0.25">
      <c r="A1125" s="273">
        <v>42424</v>
      </c>
      <c r="B1125" s="272" t="s">
        <v>27</v>
      </c>
      <c r="C1125" s="272">
        <v>93346</v>
      </c>
      <c r="D1125" s="274">
        <v>0.625</v>
      </c>
      <c r="E1125" s="274">
        <v>0.88888888888888884</v>
      </c>
      <c r="F1125" s="275">
        <v>42424.667650462965</v>
      </c>
      <c r="G1125" s="275">
        <v>42424.676168981481</v>
      </c>
      <c r="H1125" s="272">
        <v>736</v>
      </c>
      <c r="I1125" s="272">
        <v>12</v>
      </c>
      <c r="J1125" s="272">
        <v>50</v>
      </c>
      <c r="K1125" s="272">
        <v>3</v>
      </c>
      <c r="L1125" s="13">
        <f t="shared" si="78"/>
        <v>8.5185185162117705E-3</v>
      </c>
      <c r="M1125" s="256">
        <f>COUNTIFS($K$1:K1125,K1125,$C$1:C1125,C1125,$A$1:A1125,A1125)</f>
        <v>1</v>
      </c>
      <c r="N1125" s="13">
        <f t="shared" si="79"/>
        <v>0.66765046296296304</v>
      </c>
      <c r="O1125" s="13">
        <f t="shared" si="80"/>
        <v>0.67616898148148152</v>
      </c>
    </row>
    <row r="1126" spans="1:15" x14ac:dyDescent="0.25">
      <c r="A1126" s="273">
        <v>42424</v>
      </c>
      <c r="B1126" s="272" t="s">
        <v>30</v>
      </c>
      <c r="C1126" s="272">
        <v>92030</v>
      </c>
      <c r="D1126" s="274">
        <v>0.625</v>
      </c>
      <c r="E1126" s="274">
        <v>0.88888888888888884</v>
      </c>
      <c r="F1126" s="275">
        <v>42424.680856481478</v>
      </c>
      <c r="G1126" s="275">
        <v>42424.687858796293</v>
      </c>
      <c r="H1126" s="272">
        <v>605</v>
      </c>
      <c r="I1126" s="272">
        <v>10</v>
      </c>
      <c r="J1126" s="272">
        <v>50</v>
      </c>
      <c r="K1126" s="272">
        <v>3</v>
      </c>
      <c r="L1126" s="13">
        <f t="shared" si="78"/>
        <v>7.0023148145992309E-3</v>
      </c>
      <c r="M1126" s="256">
        <f>COUNTIFS($K$1:K1126,K1126,$C$1:C1126,C1126,$A$1:A1126,A1126)</f>
        <v>1</v>
      </c>
      <c r="N1126" s="13">
        <f t="shared" si="79"/>
        <v>0.68085648148148159</v>
      </c>
      <c r="O1126" s="13">
        <f t="shared" si="80"/>
        <v>0.68785879629629632</v>
      </c>
    </row>
    <row r="1127" spans="1:15" x14ac:dyDescent="0.25">
      <c r="A1127" s="273">
        <v>42424</v>
      </c>
      <c r="B1127" s="272" t="s">
        <v>28</v>
      </c>
      <c r="C1127" s="272">
        <v>93528</v>
      </c>
      <c r="D1127" s="274">
        <v>0.61805555555555558</v>
      </c>
      <c r="E1127" s="274">
        <v>0.88194444444444453</v>
      </c>
      <c r="F1127" s="275">
        <v>42424.687569444446</v>
      </c>
      <c r="G1127" s="275">
        <v>42424.694895833331</v>
      </c>
      <c r="H1127" s="272">
        <v>633</v>
      </c>
      <c r="I1127" s="272">
        <v>10</v>
      </c>
      <c r="J1127" s="272">
        <v>50</v>
      </c>
      <c r="K1127" s="272">
        <v>3</v>
      </c>
      <c r="L1127" s="13">
        <f t="shared" si="78"/>
        <v>7.326388884393964E-3</v>
      </c>
      <c r="M1127" s="256">
        <f>COUNTIFS($K$1:K1127,K1127,$C$1:C1127,C1127,$A$1:A1127,A1127)</f>
        <v>1</v>
      </c>
      <c r="N1127" s="13">
        <f t="shared" si="79"/>
        <v>0.68756944444444434</v>
      </c>
      <c r="O1127" s="13">
        <f t="shared" si="80"/>
        <v>0.69489583333333327</v>
      </c>
    </row>
    <row r="1128" spans="1:15" x14ac:dyDescent="0.25">
      <c r="A1128" s="273">
        <v>42424</v>
      </c>
      <c r="B1128" s="272" t="s">
        <v>30</v>
      </c>
      <c r="C1128" s="272">
        <v>92030</v>
      </c>
      <c r="D1128" s="274">
        <v>0.625</v>
      </c>
      <c r="E1128" s="274">
        <v>0.88888888888888884</v>
      </c>
      <c r="F1128" s="275">
        <v>42424.689282407409</v>
      </c>
      <c r="G1128" s="275">
        <v>42424.756608796299</v>
      </c>
      <c r="H1128" s="272">
        <v>5817</v>
      </c>
      <c r="I1128" s="272">
        <v>97</v>
      </c>
      <c r="J1128" s="272">
        <v>50</v>
      </c>
      <c r="K1128" s="272">
        <v>5</v>
      </c>
      <c r="L1128" s="13">
        <f t="shared" si="78"/>
        <v>6.7326388889341615E-2</v>
      </c>
      <c r="M1128" s="256">
        <f>COUNTIFS($K$1:K1128,K1128,$C$1:C1128,C1128,$A$1:A1128,A1128)</f>
        <v>1</v>
      </c>
      <c r="N1128" s="13">
        <f t="shared" si="79"/>
        <v>0.68928240740740743</v>
      </c>
      <c r="O1128" s="13">
        <f t="shared" si="80"/>
        <v>0.75660879629629629</v>
      </c>
    </row>
    <row r="1129" spans="1:15" x14ac:dyDescent="0.25">
      <c r="A1129" s="273">
        <v>42424</v>
      </c>
      <c r="B1129" s="272" t="s">
        <v>26</v>
      </c>
      <c r="C1129" s="272">
        <v>92065</v>
      </c>
      <c r="D1129" s="274">
        <v>0.625</v>
      </c>
      <c r="E1129" s="274">
        <v>0.88888888888888884</v>
      </c>
      <c r="F1129" s="275">
        <v>42424.693773148145</v>
      </c>
      <c r="G1129" s="275">
        <v>42424.700509259259</v>
      </c>
      <c r="H1129" s="272">
        <v>582</v>
      </c>
      <c r="I1129" s="272">
        <v>9</v>
      </c>
      <c r="J1129" s="272">
        <v>50</v>
      </c>
      <c r="K1129" s="272">
        <v>3</v>
      </c>
      <c r="L1129" s="13">
        <f t="shared" si="78"/>
        <v>6.7361111141508445E-3</v>
      </c>
      <c r="M1129" s="256">
        <f>COUNTIFS($K$1:K1129,K1129,$C$1:C1129,C1129,$A$1:A1129,A1129)</f>
        <v>1</v>
      </c>
      <c r="N1129" s="13">
        <f t="shared" si="79"/>
        <v>0.69377314814814817</v>
      </c>
      <c r="O1129" s="13">
        <f t="shared" si="80"/>
        <v>0.70050925925925922</v>
      </c>
    </row>
    <row r="1130" spans="1:15" x14ac:dyDescent="0.25">
      <c r="A1130" s="273">
        <v>42424</v>
      </c>
      <c r="B1130" s="272" t="s">
        <v>105</v>
      </c>
      <c r="C1130" s="272">
        <v>95049</v>
      </c>
      <c r="D1130" s="274">
        <v>0.625</v>
      </c>
      <c r="E1130" s="274">
        <v>0.88888888888888884</v>
      </c>
      <c r="F1130" s="275">
        <v>42424.722256944442</v>
      </c>
      <c r="G1130" s="275">
        <v>42424.735844907409</v>
      </c>
      <c r="H1130" s="272">
        <v>1174</v>
      </c>
      <c r="I1130" s="272">
        <v>19</v>
      </c>
      <c r="J1130" s="272">
        <v>50</v>
      </c>
      <c r="K1130" s="272">
        <v>1</v>
      </c>
      <c r="L1130" s="13">
        <f t="shared" si="78"/>
        <v>1.3587962966994382E-2</v>
      </c>
      <c r="M1130" s="256">
        <f>COUNTIFS($K$1:K1130,K1130,$C$1:C1130,C1130,$A$1:A1130,A1130)</f>
        <v>1</v>
      </c>
      <c r="N1130" s="13">
        <f t="shared" si="79"/>
        <v>0.72225694444444455</v>
      </c>
      <c r="O1130" s="13">
        <f t="shared" si="80"/>
        <v>0.73584490740740749</v>
      </c>
    </row>
    <row r="1131" spans="1:15" x14ac:dyDescent="0.25">
      <c r="A1131" s="273">
        <v>42424</v>
      </c>
      <c r="B1131" s="272" t="s">
        <v>29</v>
      </c>
      <c r="C1131" s="272">
        <v>92031</v>
      </c>
      <c r="D1131" s="274">
        <v>0.58333333333333337</v>
      </c>
      <c r="E1131" s="274">
        <v>0.84722222222222221</v>
      </c>
      <c r="F1131" s="275">
        <v>42424.742175925923</v>
      </c>
      <c r="G1131" s="275">
        <v>42424.756550925929</v>
      </c>
      <c r="H1131" s="272">
        <v>1242</v>
      </c>
      <c r="I1131" s="272">
        <v>21</v>
      </c>
      <c r="J1131" s="272">
        <v>50</v>
      </c>
      <c r="K1131" s="272">
        <v>1</v>
      </c>
      <c r="L1131" s="13">
        <f t="shared" si="78"/>
        <v>1.4375000006111804E-2</v>
      </c>
      <c r="M1131" s="256">
        <f>COUNTIFS($K$1:K1131,K1131,$C$1:C1131,C1131,$A$1:A1131,A1131)</f>
        <v>1</v>
      </c>
      <c r="N1131" s="13">
        <f t="shared" si="79"/>
        <v>0.74217592592592585</v>
      </c>
      <c r="O1131" s="13">
        <f t="shared" si="80"/>
        <v>0.75655092592592599</v>
      </c>
    </row>
    <row r="1132" spans="1:15" x14ac:dyDescent="0.25">
      <c r="A1132" s="273">
        <v>42424</v>
      </c>
      <c r="B1132" s="272" t="s">
        <v>27</v>
      </c>
      <c r="C1132" s="272">
        <v>93346</v>
      </c>
      <c r="D1132" s="274">
        <v>0.625</v>
      </c>
      <c r="E1132" s="274">
        <v>0.88888888888888884</v>
      </c>
      <c r="F1132" s="275">
        <v>42424.750775462962</v>
      </c>
      <c r="G1132" s="275">
        <v>42424.76489583333</v>
      </c>
      <c r="H1132" s="272">
        <v>1220</v>
      </c>
      <c r="I1132" s="272">
        <v>20</v>
      </c>
      <c r="J1132" s="272">
        <v>50</v>
      </c>
      <c r="K1132" s="272">
        <v>1</v>
      </c>
      <c r="L1132" s="13">
        <f t="shared" si="78"/>
        <v>1.4120370367891155E-2</v>
      </c>
      <c r="M1132" s="256">
        <f>COUNTIFS($K$1:K1132,K1132,$C$1:C1132,C1132,$A$1:A1132,A1132)</f>
        <v>1</v>
      </c>
      <c r="N1132" s="13">
        <f t="shared" si="79"/>
        <v>0.75077546296296294</v>
      </c>
      <c r="O1132" s="13">
        <f t="shared" si="80"/>
        <v>0.76489583333333344</v>
      </c>
    </row>
    <row r="1133" spans="1:15" x14ac:dyDescent="0.25">
      <c r="A1133" s="273">
        <v>42424</v>
      </c>
      <c r="B1133" s="272" t="s">
        <v>30</v>
      </c>
      <c r="C1133" s="272">
        <v>92030</v>
      </c>
      <c r="D1133" s="274">
        <v>0.625</v>
      </c>
      <c r="E1133" s="274">
        <v>0.88888888888888884</v>
      </c>
      <c r="F1133" s="275">
        <v>42424.76326388889</v>
      </c>
      <c r="G1133" s="275">
        <v>42424.777349537035</v>
      </c>
      <c r="H1133" s="272">
        <v>1217</v>
      </c>
      <c r="I1133" s="272">
        <v>20</v>
      </c>
      <c r="J1133" s="272">
        <v>50</v>
      </c>
      <c r="K1133" s="272">
        <v>1</v>
      </c>
      <c r="L1133" s="13">
        <f t="shared" si="78"/>
        <v>1.4085648144828156E-2</v>
      </c>
      <c r="M1133" s="256">
        <f>COUNTIFS($K$1:K1133,K1133,$C$1:C1133,C1133,$A$1:A1133,A1133)</f>
        <v>1</v>
      </c>
      <c r="N1133" s="13">
        <f t="shared" si="79"/>
        <v>0.76326388888888896</v>
      </c>
      <c r="O1133" s="13">
        <f t="shared" si="80"/>
        <v>0.77734953703703702</v>
      </c>
    </row>
    <row r="1134" spans="1:15" x14ac:dyDescent="0.25">
      <c r="A1134" s="273">
        <v>42424</v>
      </c>
      <c r="B1134" s="272" t="s">
        <v>28</v>
      </c>
      <c r="C1134" s="272">
        <v>93528</v>
      </c>
      <c r="D1134" s="274">
        <v>0.61805555555555558</v>
      </c>
      <c r="E1134" s="274">
        <v>0.88194444444444453</v>
      </c>
      <c r="F1134" s="275">
        <v>42424.778113425928</v>
      </c>
      <c r="G1134" s="275">
        <v>42424.792650462965</v>
      </c>
      <c r="H1134" s="272">
        <v>1256</v>
      </c>
      <c r="I1134" s="272">
        <v>21</v>
      </c>
      <c r="J1134" s="272">
        <v>50</v>
      </c>
      <c r="K1134" s="272">
        <v>1</v>
      </c>
      <c r="L1134" s="13">
        <f t="shared" si="78"/>
        <v>1.4537037037371192E-2</v>
      </c>
      <c r="M1134" s="256">
        <f>COUNTIFS($K$1:K1134,K1134,$C$1:C1134,C1134,$A$1:A1134,A1134)</f>
        <v>1</v>
      </c>
      <c r="N1134" s="13">
        <f t="shared" si="79"/>
        <v>0.77811342592592592</v>
      </c>
      <c r="O1134" s="13">
        <f t="shared" si="80"/>
        <v>0.79265046296296304</v>
      </c>
    </row>
    <row r="1135" spans="1:15" x14ac:dyDescent="0.25">
      <c r="A1135" s="273">
        <v>42424</v>
      </c>
      <c r="B1135" s="272" t="s">
        <v>26</v>
      </c>
      <c r="C1135" s="272">
        <v>92065</v>
      </c>
      <c r="D1135" s="274">
        <v>0.625</v>
      </c>
      <c r="E1135" s="274">
        <v>0.88888888888888884</v>
      </c>
      <c r="F1135" s="275">
        <v>42424.782870370371</v>
      </c>
      <c r="G1135" s="275">
        <v>42424.797789351855</v>
      </c>
      <c r="H1135" s="272">
        <v>1289</v>
      </c>
      <c r="I1135" s="272">
        <v>21</v>
      </c>
      <c r="J1135" s="272">
        <v>50</v>
      </c>
      <c r="K1135" s="272">
        <v>1</v>
      </c>
      <c r="L1135" s="13">
        <f t="shared" si="78"/>
        <v>1.491898148378823E-2</v>
      </c>
      <c r="M1135" s="256">
        <f>COUNTIFS($K$1:K1135,K1135,$C$1:C1135,C1135,$A$1:A1135,A1135)</f>
        <v>1</v>
      </c>
      <c r="N1135" s="13">
        <f t="shared" si="79"/>
        <v>0.78287037037037033</v>
      </c>
      <c r="O1135" s="13">
        <f t="shared" si="80"/>
        <v>0.79778935185185185</v>
      </c>
    </row>
    <row r="1136" spans="1:15" x14ac:dyDescent="0.25">
      <c r="A1136" s="273">
        <v>42424</v>
      </c>
      <c r="B1136" s="272" t="s">
        <v>105</v>
      </c>
      <c r="C1136" s="272">
        <v>95049</v>
      </c>
      <c r="D1136" s="274">
        <v>0.625</v>
      </c>
      <c r="E1136" s="274">
        <v>0.88888888888888884</v>
      </c>
      <c r="F1136" s="275">
        <v>42424.800543981481</v>
      </c>
      <c r="G1136" s="275">
        <v>42424.806990740741</v>
      </c>
      <c r="H1136" s="272">
        <v>557</v>
      </c>
      <c r="I1136" s="272">
        <v>10</v>
      </c>
      <c r="J1136" s="272">
        <v>50</v>
      </c>
      <c r="K1136" s="272">
        <v>3</v>
      </c>
      <c r="L1136" s="13">
        <f t="shared" si="78"/>
        <v>6.4467592601431534E-3</v>
      </c>
      <c r="M1136" s="256">
        <f>COUNTIFS($K$1:K1136,K1136,$C$1:C1136,C1136,$A$1:A1136,A1136)</f>
        <v>2</v>
      </c>
      <c r="N1136" s="13">
        <f t="shared" si="79"/>
        <v>0.80054398148148154</v>
      </c>
      <c r="O1136" s="13">
        <f t="shared" si="80"/>
        <v>0.80699074074074073</v>
      </c>
    </row>
    <row r="1137" spans="1:15" x14ac:dyDescent="0.25">
      <c r="A1137" s="273">
        <v>42424</v>
      </c>
      <c r="B1137" s="272" t="s">
        <v>29</v>
      </c>
      <c r="C1137" s="272">
        <v>92031</v>
      </c>
      <c r="D1137" s="274">
        <v>0.58333333333333337</v>
      </c>
      <c r="E1137" s="274">
        <v>0.84722222222222221</v>
      </c>
      <c r="F1137" s="275">
        <v>42424.812939814816</v>
      </c>
      <c r="G1137" s="275">
        <v>42424.819953703707</v>
      </c>
      <c r="H1137" s="272">
        <v>606</v>
      </c>
      <c r="I1137" s="272">
        <v>10</v>
      </c>
      <c r="J1137" s="272">
        <v>50</v>
      </c>
      <c r="K1137" s="272">
        <v>3</v>
      </c>
      <c r="L1137" s="13">
        <f t="shared" si="78"/>
        <v>7.0138888913788833E-3</v>
      </c>
      <c r="M1137" s="256">
        <f>COUNTIFS($K$1:K1137,K1137,$C$1:C1137,C1137,$A$1:A1137,A1137)</f>
        <v>2</v>
      </c>
      <c r="N1137" s="13">
        <f t="shared" si="79"/>
        <v>0.81293981481481481</v>
      </c>
      <c r="O1137" s="13">
        <f t="shared" si="80"/>
        <v>0.81995370370370368</v>
      </c>
    </row>
    <row r="1138" spans="1:15" x14ac:dyDescent="0.25">
      <c r="A1138" s="273">
        <v>42424</v>
      </c>
      <c r="B1138" s="272" t="s">
        <v>27</v>
      </c>
      <c r="C1138" s="272">
        <v>93346</v>
      </c>
      <c r="D1138" s="274">
        <v>0.625</v>
      </c>
      <c r="E1138" s="274">
        <v>0.88888888888888884</v>
      </c>
      <c r="F1138" s="275">
        <v>42424.812951388885</v>
      </c>
      <c r="G1138" s="275">
        <v>42424.819502314815</v>
      </c>
      <c r="H1138" s="272">
        <v>566</v>
      </c>
      <c r="I1138" s="272">
        <v>10</v>
      </c>
      <c r="J1138" s="272">
        <v>50</v>
      </c>
      <c r="K1138" s="272">
        <v>3</v>
      </c>
      <c r="L1138" s="13">
        <f t="shared" si="78"/>
        <v>6.550925929332152E-3</v>
      </c>
      <c r="M1138" s="256">
        <f>COUNTIFS($K$1:K1138,K1138,$C$1:C1138,C1138,$A$1:A1138,A1138)</f>
        <v>2</v>
      </c>
      <c r="N1138" s="13">
        <f t="shared" si="79"/>
        <v>0.81295138888888896</v>
      </c>
      <c r="O1138" s="13">
        <f t="shared" si="80"/>
        <v>0.81950231481481473</v>
      </c>
    </row>
    <row r="1139" spans="1:15" x14ac:dyDescent="0.25">
      <c r="A1139" s="273">
        <v>42424</v>
      </c>
      <c r="B1139" s="272" t="s">
        <v>26</v>
      </c>
      <c r="C1139" s="272">
        <v>92065</v>
      </c>
      <c r="D1139" s="274">
        <v>0.625</v>
      </c>
      <c r="E1139" s="274">
        <v>0.88888888888888884</v>
      </c>
      <c r="F1139" s="275">
        <v>42424.819837962961</v>
      </c>
      <c r="G1139" s="275">
        <v>42424.827280092592</v>
      </c>
      <c r="H1139" s="272">
        <v>643</v>
      </c>
      <c r="I1139" s="272">
        <v>11</v>
      </c>
      <c r="J1139" s="272">
        <v>50</v>
      </c>
      <c r="K1139" s="272">
        <v>3</v>
      </c>
      <c r="L1139" s="13">
        <f t="shared" si="78"/>
        <v>7.442129630362615E-3</v>
      </c>
      <c r="M1139" s="256">
        <f>COUNTIFS($K$1:K1139,K1139,$C$1:C1139,C1139,$A$1:A1139,A1139)</f>
        <v>2</v>
      </c>
      <c r="N1139" s="13">
        <f t="shared" si="79"/>
        <v>0.81983796296296296</v>
      </c>
      <c r="O1139" s="13">
        <f t="shared" si="80"/>
        <v>0.82728009259259261</v>
      </c>
    </row>
    <row r="1140" spans="1:15" x14ac:dyDescent="0.25">
      <c r="A1140" s="273">
        <v>42424</v>
      </c>
      <c r="B1140" s="272" t="s">
        <v>28</v>
      </c>
      <c r="C1140" s="272">
        <v>93528</v>
      </c>
      <c r="D1140" s="274">
        <v>0.61805555555555558</v>
      </c>
      <c r="E1140" s="274">
        <v>0.88194444444444453</v>
      </c>
      <c r="F1140" s="275">
        <v>42424.826574074075</v>
      </c>
      <c r="G1140" s="275">
        <v>42424.835451388892</v>
      </c>
      <c r="H1140" s="272">
        <v>767</v>
      </c>
      <c r="I1140" s="272">
        <v>13</v>
      </c>
      <c r="J1140" s="272">
        <v>50</v>
      </c>
      <c r="K1140" s="272">
        <v>3</v>
      </c>
      <c r="L1140" s="13">
        <f t="shared" si="78"/>
        <v>8.8773148163454607E-3</v>
      </c>
      <c r="M1140" s="256">
        <f>COUNTIFS($K$1:K1140,K1140,$C$1:C1140,C1140,$A$1:A1140,A1140)</f>
        <v>2</v>
      </c>
      <c r="N1140" s="13">
        <f t="shared" si="79"/>
        <v>0.82657407407407402</v>
      </c>
      <c r="O1140" s="13">
        <f t="shared" si="80"/>
        <v>0.83545138888888892</v>
      </c>
    </row>
    <row r="1141" spans="1:15" x14ac:dyDescent="0.25">
      <c r="A1141" s="273">
        <v>42424</v>
      </c>
      <c r="B1141" s="272" t="s">
        <v>30</v>
      </c>
      <c r="C1141" s="272">
        <v>92030</v>
      </c>
      <c r="D1141" s="274">
        <v>0.625</v>
      </c>
      <c r="E1141" s="274">
        <v>0.88888888888888884</v>
      </c>
      <c r="F1141" s="275">
        <v>42424.827789351853</v>
      </c>
      <c r="G1141" s="275">
        <v>42424.834988425922</v>
      </c>
      <c r="H1141" s="272">
        <v>622</v>
      </c>
      <c r="I1141" s="272">
        <v>10</v>
      </c>
      <c r="J1141" s="272">
        <v>50</v>
      </c>
      <c r="K1141" s="272">
        <v>3</v>
      </c>
      <c r="L1141" s="13">
        <f t="shared" si="78"/>
        <v>7.1990740689216182E-3</v>
      </c>
      <c r="M1141" s="256">
        <f>COUNTIFS($K$1:K1141,K1141,$C$1:C1141,C1141,$A$1:A1141,A1141)</f>
        <v>2</v>
      </c>
      <c r="N1141" s="13">
        <f t="shared" si="79"/>
        <v>0.82778935185185187</v>
      </c>
      <c r="O1141" s="13">
        <f t="shared" si="80"/>
        <v>0.83498842592592604</v>
      </c>
    </row>
    <row r="1142" spans="1:15" x14ac:dyDescent="0.25">
      <c r="A1142" s="283">
        <v>42425</v>
      </c>
      <c r="B1142" s="282" t="s">
        <v>23</v>
      </c>
      <c r="C1142" s="282">
        <v>92044</v>
      </c>
      <c r="D1142" s="284">
        <v>0.33333333333333331</v>
      </c>
      <c r="E1142" s="284">
        <v>0.59722222222222221</v>
      </c>
      <c r="F1142" s="285">
        <v>42425.389085648145</v>
      </c>
      <c r="G1142" s="285">
        <v>42425.395902777775</v>
      </c>
      <c r="H1142" s="282">
        <v>589</v>
      </c>
      <c r="I1142" s="282">
        <v>10</v>
      </c>
      <c r="J1142" s="282">
        <v>50</v>
      </c>
      <c r="K1142" s="282">
        <v>3</v>
      </c>
      <c r="L1142" s="13">
        <f t="shared" ref="L1142:L1169" si="81">G1142-F1142</f>
        <v>6.8171296297805384E-3</v>
      </c>
      <c r="M1142" s="266">
        <f>COUNTIFS($K$1:K1142,K1142,$C$1:C1142,C1142,$A$1:A1142,A1142)</f>
        <v>1</v>
      </c>
      <c r="N1142" s="13">
        <f t="shared" ref="N1142:N1169" si="82">TIME(HOUR(F1142),MINUTE(F1142),SECOND(F1142))</f>
        <v>0.38908564814814817</v>
      </c>
      <c r="O1142" s="13">
        <f t="shared" ref="O1142:O1169" si="83">TIME(HOUR(G1142),MINUTE(G1142),SECOND(G1142))</f>
        <v>0.39590277777777777</v>
      </c>
    </row>
    <row r="1143" spans="1:15" x14ac:dyDescent="0.25">
      <c r="A1143" s="283">
        <v>42425</v>
      </c>
      <c r="B1143" s="282" t="s">
        <v>98</v>
      </c>
      <c r="C1143" s="282">
        <v>92137</v>
      </c>
      <c r="D1143" s="284">
        <v>0.3611111111111111</v>
      </c>
      <c r="E1143" s="284">
        <v>0.625</v>
      </c>
      <c r="F1143" s="285">
        <v>42425.403819444444</v>
      </c>
      <c r="G1143" s="285">
        <v>42425.404560185183</v>
      </c>
      <c r="H1143" s="282">
        <v>64</v>
      </c>
      <c r="I1143" s="282">
        <v>1</v>
      </c>
      <c r="J1143" s="282">
        <v>50</v>
      </c>
      <c r="K1143" s="282">
        <v>4</v>
      </c>
      <c r="L1143" s="13">
        <f t="shared" si="81"/>
        <v>7.4074073927477002E-4</v>
      </c>
      <c r="M1143" s="266">
        <f>COUNTIFS($K$1:K1143,K1143,$C$1:C1143,C1143,$A$1:A1143,A1143)</f>
        <v>1</v>
      </c>
      <c r="N1143" s="13">
        <f t="shared" si="82"/>
        <v>0.40381944444444445</v>
      </c>
      <c r="O1143" s="13">
        <f t="shared" si="83"/>
        <v>0.40456018518518522</v>
      </c>
    </row>
    <row r="1144" spans="1:15" x14ac:dyDescent="0.25">
      <c r="A1144" s="283">
        <v>42425</v>
      </c>
      <c r="B1144" s="282" t="s">
        <v>20</v>
      </c>
      <c r="C1144" s="282">
        <v>92055</v>
      </c>
      <c r="D1144" s="284">
        <v>0.36805555555555558</v>
      </c>
      <c r="E1144" s="284">
        <v>0.63194444444444442</v>
      </c>
      <c r="F1144" s="285">
        <v>42425.405219907407</v>
      </c>
      <c r="G1144" s="285">
        <v>42425.411990740744</v>
      </c>
      <c r="H1144" s="282">
        <v>585</v>
      </c>
      <c r="I1144" s="282">
        <v>10</v>
      </c>
      <c r="J1144" s="282">
        <v>50</v>
      </c>
      <c r="K1144" s="282">
        <v>3</v>
      </c>
      <c r="L1144" s="13">
        <f t="shared" si="81"/>
        <v>6.7708333372138441E-3</v>
      </c>
      <c r="M1144" s="266">
        <f>COUNTIFS($K$1:K1144,K1144,$C$1:C1144,C1144,$A$1:A1144,A1144)</f>
        <v>1</v>
      </c>
      <c r="N1144" s="13">
        <f t="shared" si="82"/>
        <v>0.40521990740740743</v>
      </c>
      <c r="O1144" s="13">
        <f t="shared" si="83"/>
        <v>0.41199074074074077</v>
      </c>
    </row>
    <row r="1145" spans="1:15" x14ac:dyDescent="0.25">
      <c r="A1145" s="283">
        <v>42425</v>
      </c>
      <c r="B1145" s="282" t="s">
        <v>115</v>
      </c>
      <c r="C1145" s="282">
        <v>92136</v>
      </c>
      <c r="D1145" s="284">
        <v>0.3611111111111111</v>
      </c>
      <c r="E1145" s="284">
        <v>0.625</v>
      </c>
      <c r="F1145" s="285">
        <v>42425.416666666664</v>
      </c>
      <c r="G1145" s="285">
        <v>42425.423842592594</v>
      </c>
      <c r="H1145" s="282">
        <v>620</v>
      </c>
      <c r="I1145" s="282">
        <v>10</v>
      </c>
      <c r="J1145" s="282">
        <v>50</v>
      </c>
      <c r="K1145" s="282">
        <v>3</v>
      </c>
      <c r="L1145" s="13">
        <f t="shared" si="81"/>
        <v>7.1759259299142286E-3</v>
      </c>
      <c r="M1145" s="266">
        <f>COUNTIFS($K$1:K1145,K1145,$C$1:C1145,C1145,$A$1:A1145,A1145)</f>
        <v>1</v>
      </c>
      <c r="N1145" s="13">
        <f t="shared" si="82"/>
        <v>0.41666666666666669</v>
      </c>
      <c r="O1145" s="13">
        <f t="shared" si="83"/>
        <v>0.4238425925925926</v>
      </c>
    </row>
    <row r="1146" spans="1:15" x14ac:dyDescent="0.25">
      <c r="A1146" s="283">
        <v>42425</v>
      </c>
      <c r="B1146" s="282" t="s">
        <v>98</v>
      </c>
      <c r="C1146" s="282">
        <v>92137</v>
      </c>
      <c r="D1146" s="284">
        <v>0.3611111111111111</v>
      </c>
      <c r="E1146" s="284">
        <v>0.625</v>
      </c>
      <c r="F1146" s="285">
        <v>42425.430578703701</v>
      </c>
      <c r="G1146" s="285">
        <v>42425.438437500001</v>
      </c>
      <c r="H1146" s="282">
        <v>679</v>
      </c>
      <c r="I1146" s="282">
        <v>11</v>
      </c>
      <c r="J1146" s="282">
        <v>50</v>
      </c>
      <c r="K1146" s="282">
        <v>3</v>
      </c>
      <c r="L1146" s="13">
        <f t="shared" si="81"/>
        <v>7.8587962998426519E-3</v>
      </c>
      <c r="M1146" s="266">
        <f>COUNTIFS($K$1:K1146,K1146,$C$1:C1146,C1146,$A$1:A1146,A1146)</f>
        <v>1</v>
      </c>
      <c r="N1146" s="13">
        <f t="shared" si="82"/>
        <v>0.43057870370370371</v>
      </c>
      <c r="O1146" s="13">
        <f t="shared" si="83"/>
        <v>0.43843750000000004</v>
      </c>
    </row>
    <row r="1147" spans="1:15" x14ac:dyDescent="0.25">
      <c r="A1147" s="283">
        <v>42425</v>
      </c>
      <c r="B1147" s="282" t="s">
        <v>115</v>
      </c>
      <c r="C1147" s="282">
        <v>92136</v>
      </c>
      <c r="D1147" s="284">
        <v>0.3611111111111111</v>
      </c>
      <c r="E1147" s="284">
        <v>0.625</v>
      </c>
      <c r="F1147" s="285">
        <v>42425.461423611108</v>
      </c>
      <c r="G1147" s="285">
        <v>42425.47515046296</v>
      </c>
      <c r="H1147" s="282">
        <v>1186</v>
      </c>
      <c r="I1147" s="282">
        <v>20</v>
      </c>
      <c r="J1147" s="282">
        <v>50</v>
      </c>
      <c r="K1147" s="282">
        <v>1</v>
      </c>
      <c r="L1147" s="13">
        <f t="shared" si="81"/>
        <v>1.3726851851970423E-2</v>
      </c>
      <c r="M1147" s="266">
        <f>COUNTIFS($K$1:K1147,K1147,$C$1:C1147,C1147,$A$1:A1147,A1147)</f>
        <v>1</v>
      </c>
      <c r="N1147" s="13">
        <f t="shared" si="82"/>
        <v>0.46142361111111113</v>
      </c>
      <c r="O1147" s="13">
        <f t="shared" si="83"/>
        <v>0.47515046296296298</v>
      </c>
    </row>
    <row r="1148" spans="1:15" x14ac:dyDescent="0.25">
      <c r="A1148" s="283">
        <v>42425</v>
      </c>
      <c r="B1148" s="282" t="s">
        <v>23</v>
      </c>
      <c r="C1148" s="282">
        <v>92044</v>
      </c>
      <c r="D1148" s="284">
        <v>0.33333333333333331</v>
      </c>
      <c r="E1148" s="284">
        <v>0.59722222222222221</v>
      </c>
      <c r="F1148" s="285">
        <v>42425.472349537034</v>
      </c>
      <c r="G1148" s="285">
        <v>42425.486261574071</v>
      </c>
      <c r="H1148" s="282">
        <v>1202</v>
      </c>
      <c r="I1148" s="282">
        <v>20</v>
      </c>
      <c r="J1148" s="282">
        <v>50</v>
      </c>
      <c r="K1148" s="282">
        <v>1</v>
      </c>
      <c r="L1148" s="13">
        <f t="shared" si="81"/>
        <v>1.3912037036789116E-2</v>
      </c>
      <c r="M1148" s="266">
        <f>COUNTIFS($K$1:K1148,K1148,$C$1:C1148,C1148,$A$1:A1148,A1148)</f>
        <v>1</v>
      </c>
      <c r="N1148" s="13">
        <f t="shared" si="82"/>
        <v>0.47234953703703703</v>
      </c>
      <c r="O1148" s="13">
        <f t="shared" si="83"/>
        <v>0.48626157407407411</v>
      </c>
    </row>
    <row r="1149" spans="1:15" x14ac:dyDescent="0.25">
      <c r="A1149" s="283">
        <v>42425</v>
      </c>
      <c r="B1149" s="282" t="s">
        <v>20</v>
      </c>
      <c r="C1149" s="282">
        <v>92055</v>
      </c>
      <c r="D1149" s="284">
        <v>0.36805555555555558</v>
      </c>
      <c r="E1149" s="284">
        <v>0.63194444444444442</v>
      </c>
      <c r="F1149" s="285">
        <v>42425.487604166665</v>
      </c>
      <c r="G1149" s="285">
        <v>42425.500462962962</v>
      </c>
      <c r="H1149" s="282">
        <v>1111</v>
      </c>
      <c r="I1149" s="282">
        <v>18</v>
      </c>
      <c r="J1149" s="282">
        <v>50</v>
      </c>
      <c r="K1149" s="282">
        <v>1</v>
      </c>
      <c r="L1149" s="13">
        <f t="shared" si="81"/>
        <v>1.2858796297223307E-2</v>
      </c>
      <c r="M1149" s="266">
        <f>COUNTIFS($K$1:K1149,K1149,$C$1:C1149,C1149,$A$1:A1149,A1149)</f>
        <v>1</v>
      </c>
      <c r="N1149" s="13">
        <f t="shared" si="82"/>
        <v>0.48760416666666667</v>
      </c>
      <c r="O1149" s="13">
        <f t="shared" si="83"/>
        <v>0.500462962962963</v>
      </c>
    </row>
    <row r="1150" spans="1:15" x14ac:dyDescent="0.25">
      <c r="A1150" s="283">
        <v>42425</v>
      </c>
      <c r="B1150" s="282" t="s">
        <v>98</v>
      </c>
      <c r="C1150" s="282">
        <v>92137</v>
      </c>
      <c r="D1150" s="284">
        <v>0.3611111111111111</v>
      </c>
      <c r="E1150" s="284">
        <v>0.625</v>
      </c>
      <c r="F1150" s="285">
        <v>42425.514016203706</v>
      </c>
      <c r="G1150" s="285">
        <v>42425.527997685182</v>
      </c>
      <c r="H1150" s="282">
        <v>1208</v>
      </c>
      <c r="I1150" s="282">
        <v>20</v>
      </c>
      <c r="J1150" s="282">
        <v>50</v>
      </c>
      <c r="K1150" s="282">
        <v>1</v>
      </c>
      <c r="L1150" s="13">
        <f t="shared" si="81"/>
        <v>1.3981481475639157E-2</v>
      </c>
      <c r="M1150" s="266">
        <f>COUNTIFS($K$1:K1150,K1150,$C$1:C1150,C1150,$A$1:A1150,A1150)</f>
        <v>1</v>
      </c>
      <c r="N1150" s="13">
        <f t="shared" si="82"/>
        <v>0.51401620370370371</v>
      </c>
      <c r="O1150" s="13">
        <f t="shared" si="83"/>
        <v>0.52799768518518519</v>
      </c>
    </row>
    <row r="1151" spans="1:15" x14ac:dyDescent="0.25">
      <c r="A1151" s="283">
        <v>42425</v>
      </c>
      <c r="B1151" s="282" t="s">
        <v>23</v>
      </c>
      <c r="C1151" s="282">
        <v>92044</v>
      </c>
      <c r="D1151" s="284">
        <v>0.33333333333333331</v>
      </c>
      <c r="E1151" s="284">
        <v>0.59722222222222221</v>
      </c>
      <c r="F1151" s="285">
        <v>42425.520972222221</v>
      </c>
      <c r="G1151" s="285">
        <v>42425.528194444443</v>
      </c>
      <c r="H1151" s="282">
        <v>624</v>
      </c>
      <c r="I1151" s="282">
        <v>10</v>
      </c>
      <c r="J1151" s="282">
        <v>50</v>
      </c>
      <c r="K1151" s="282">
        <v>3</v>
      </c>
      <c r="L1151" s="13">
        <f t="shared" si="81"/>
        <v>7.2222222224809229E-3</v>
      </c>
      <c r="M1151" s="266">
        <f>COUNTIFS($K$1:K1151,K1151,$C$1:C1151,C1151,$A$1:A1151,A1151)</f>
        <v>2</v>
      </c>
      <c r="N1151" s="13">
        <f t="shared" si="82"/>
        <v>0.52097222222222228</v>
      </c>
      <c r="O1151" s="13">
        <f t="shared" si="83"/>
        <v>0.52819444444444441</v>
      </c>
    </row>
    <row r="1152" spans="1:15" x14ac:dyDescent="0.25">
      <c r="A1152" s="283">
        <v>42425</v>
      </c>
      <c r="B1152" s="282" t="s">
        <v>20</v>
      </c>
      <c r="C1152" s="282">
        <v>92055</v>
      </c>
      <c r="D1152" s="284">
        <v>0.36805555555555558</v>
      </c>
      <c r="E1152" s="284">
        <v>0.63194444444444442</v>
      </c>
      <c r="F1152" s="285">
        <v>42425.530335648145</v>
      </c>
      <c r="G1152" s="285">
        <v>42425.536979166667</v>
      </c>
      <c r="H1152" s="282">
        <v>574</v>
      </c>
      <c r="I1152" s="282">
        <v>10</v>
      </c>
      <c r="J1152" s="282">
        <v>50</v>
      </c>
      <c r="K1152" s="282">
        <v>3</v>
      </c>
      <c r="L1152" s="13">
        <f t="shared" si="81"/>
        <v>6.6435185217414983E-3</v>
      </c>
      <c r="M1152" s="266">
        <f>COUNTIFS($K$1:K1152,K1152,$C$1:C1152,C1152,$A$1:A1152,A1152)</f>
        <v>2</v>
      </c>
      <c r="N1152" s="13">
        <f t="shared" si="82"/>
        <v>0.53033564814814815</v>
      </c>
      <c r="O1152" s="13">
        <f t="shared" si="83"/>
        <v>0.53697916666666667</v>
      </c>
    </row>
    <row r="1153" spans="1:15" x14ac:dyDescent="0.25">
      <c r="A1153" s="283">
        <v>42425</v>
      </c>
      <c r="B1153" s="282" t="s">
        <v>115</v>
      </c>
      <c r="C1153" s="282">
        <v>92136</v>
      </c>
      <c r="D1153" s="284">
        <v>0.3611111111111111</v>
      </c>
      <c r="E1153" s="284">
        <v>0.625</v>
      </c>
      <c r="F1153" s="285">
        <v>42425.546412037038</v>
      </c>
      <c r="G1153" s="285">
        <v>42425.553587962961</v>
      </c>
      <c r="H1153" s="282">
        <v>620</v>
      </c>
      <c r="I1153" s="282">
        <v>11</v>
      </c>
      <c r="J1153" s="282">
        <v>50</v>
      </c>
      <c r="K1153" s="282">
        <v>3</v>
      </c>
      <c r="L1153" s="13">
        <f t="shared" si="81"/>
        <v>7.175925922638271E-3</v>
      </c>
      <c r="M1153" s="266">
        <f>COUNTIFS($K$1:K1153,K1153,$C$1:C1153,C1153,$A$1:A1153,A1153)</f>
        <v>2</v>
      </c>
      <c r="N1153" s="13">
        <f t="shared" si="82"/>
        <v>0.546412037037037</v>
      </c>
      <c r="O1153" s="13">
        <f t="shared" si="83"/>
        <v>0.55358796296296298</v>
      </c>
    </row>
    <row r="1154" spans="1:15" x14ac:dyDescent="0.25">
      <c r="A1154" s="283">
        <v>42425</v>
      </c>
      <c r="B1154" s="282" t="s">
        <v>98</v>
      </c>
      <c r="C1154" s="282">
        <v>92137</v>
      </c>
      <c r="D1154" s="284">
        <v>0.3611111111111111</v>
      </c>
      <c r="E1154" s="284">
        <v>0.625</v>
      </c>
      <c r="F1154" s="285">
        <v>42425.569907407407</v>
      </c>
      <c r="G1154" s="285">
        <v>42425.577708333331</v>
      </c>
      <c r="H1154" s="282">
        <v>674</v>
      </c>
      <c r="I1154" s="282">
        <v>11</v>
      </c>
      <c r="J1154" s="282">
        <v>50</v>
      </c>
      <c r="K1154" s="282">
        <v>3</v>
      </c>
      <c r="L1154" s="13">
        <f t="shared" si="81"/>
        <v>7.8009259232203476E-3</v>
      </c>
      <c r="M1154" s="266">
        <f>COUNTIFS($K$1:K1154,K1154,$C$1:C1154,C1154,$A$1:A1154,A1154)</f>
        <v>2</v>
      </c>
      <c r="N1154" s="13">
        <f t="shared" si="82"/>
        <v>0.56990740740740742</v>
      </c>
      <c r="O1154" s="13">
        <f t="shared" si="83"/>
        <v>0.57770833333333338</v>
      </c>
    </row>
    <row r="1155" spans="1:15" x14ac:dyDescent="0.25">
      <c r="A1155" s="283">
        <v>42425</v>
      </c>
      <c r="B1155" s="282" t="s">
        <v>20</v>
      </c>
      <c r="C1155" s="282">
        <v>92055</v>
      </c>
      <c r="D1155" s="284">
        <v>0.36805555555555558</v>
      </c>
      <c r="E1155" s="284">
        <v>0.63194444444444442</v>
      </c>
      <c r="F1155" s="285">
        <v>42425.572870370372</v>
      </c>
      <c r="G1155" s="285">
        <v>42425.578414351854</v>
      </c>
      <c r="H1155" s="282">
        <v>479</v>
      </c>
      <c r="I1155" s="282">
        <v>8</v>
      </c>
      <c r="J1155" s="282">
        <v>50</v>
      </c>
      <c r="K1155" s="282">
        <v>7</v>
      </c>
      <c r="L1155" s="13">
        <f t="shared" si="81"/>
        <v>5.543981482333038E-3</v>
      </c>
      <c r="M1155" s="266">
        <f>COUNTIFS($K$1:K1155,K1155,$C$1:C1155,C1155,$A$1:A1155,A1155)</f>
        <v>1</v>
      </c>
      <c r="N1155" s="13">
        <f t="shared" si="82"/>
        <v>0.57287037037037036</v>
      </c>
      <c r="O1155" s="13">
        <f t="shared" si="83"/>
        <v>0.57841435185185186</v>
      </c>
    </row>
    <row r="1156" spans="1:15" x14ac:dyDescent="0.25">
      <c r="A1156" s="283">
        <v>42425</v>
      </c>
      <c r="B1156" s="282" t="s">
        <v>25</v>
      </c>
      <c r="C1156" s="282">
        <v>95005</v>
      </c>
      <c r="D1156" s="284">
        <v>0.58333333333333337</v>
      </c>
      <c r="E1156" s="284">
        <v>0.84722222222222221</v>
      </c>
      <c r="F1156" s="285">
        <v>42425.638877314814</v>
      </c>
      <c r="G1156" s="285">
        <v>42425.646365740744</v>
      </c>
      <c r="H1156" s="282">
        <v>647</v>
      </c>
      <c r="I1156" s="282">
        <v>11</v>
      </c>
      <c r="J1156" s="282">
        <v>50</v>
      </c>
      <c r="K1156" s="282">
        <v>3</v>
      </c>
      <c r="L1156" s="13">
        <f t="shared" si="81"/>
        <v>7.4884259302052669E-3</v>
      </c>
      <c r="M1156" s="266">
        <f>COUNTIFS($K$1:K1156,K1156,$C$1:C1156,C1156,$A$1:A1156,A1156)</f>
        <v>1</v>
      </c>
      <c r="N1156" s="13">
        <f t="shared" si="82"/>
        <v>0.6388773148148148</v>
      </c>
      <c r="O1156" s="13">
        <f t="shared" si="83"/>
        <v>0.64636574074074071</v>
      </c>
    </row>
    <row r="1157" spans="1:15" x14ac:dyDescent="0.25">
      <c r="A1157" s="283">
        <v>42425</v>
      </c>
      <c r="B1157" s="282" t="s">
        <v>29</v>
      </c>
      <c r="C1157" s="282">
        <v>92031</v>
      </c>
      <c r="D1157" s="284">
        <v>0.58333333333333337</v>
      </c>
      <c r="E1157" s="284">
        <v>0.84722222222222221</v>
      </c>
      <c r="F1157" s="285">
        <v>42425.647962962961</v>
      </c>
      <c r="G1157" s="285">
        <v>42425.654930555553</v>
      </c>
      <c r="H1157" s="282">
        <v>602</v>
      </c>
      <c r="I1157" s="282">
        <v>10</v>
      </c>
      <c r="J1157" s="282">
        <v>50</v>
      </c>
      <c r="K1157" s="282">
        <v>3</v>
      </c>
      <c r="L1157" s="13">
        <f t="shared" si="81"/>
        <v>6.9675925915362313E-3</v>
      </c>
      <c r="M1157" s="266">
        <f>COUNTIFS($K$1:K1157,K1157,$C$1:C1157,C1157,$A$1:A1157,A1157)</f>
        <v>1</v>
      </c>
      <c r="N1157" s="13">
        <f t="shared" si="82"/>
        <v>0.64796296296296296</v>
      </c>
      <c r="O1157" s="13">
        <f t="shared" si="83"/>
        <v>0.65493055555555557</v>
      </c>
    </row>
    <row r="1158" spans="1:15" x14ac:dyDescent="0.25">
      <c r="A1158" s="283">
        <v>42425</v>
      </c>
      <c r="B1158" s="282" t="s">
        <v>27</v>
      </c>
      <c r="C1158" s="282">
        <v>93346</v>
      </c>
      <c r="D1158" s="284">
        <v>0.625</v>
      </c>
      <c r="E1158" s="284">
        <v>0.88888888888888884</v>
      </c>
      <c r="F1158" s="285">
        <v>42425.666863425926</v>
      </c>
      <c r="G1158" s="285">
        <v>42425.674664351849</v>
      </c>
      <c r="H1158" s="282">
        <v>674</v>
      </c>
      <c r="I1158" s="282">
        <v>11</v>
      </c>
      <c r="J1158" s="282">
        <v>50</v>
      </c>
      <c r="K1158" s="282">
        <v>3</v>
      </c>
      <c r="L1158" s="13">
        <f t="shared" si="81"/>
        <v>7.8009259232203476E-3</v>
      </c>
      <c r="M1158" s="266">
        <f>COUNTIFS($K$1:K1158,K1158,$C$1:C1158,C1158,$A$1:A1158,A1158)</f>
        <v>1</v>
      </c>
      <c r="N1158" s="13">
        <f t="shared" si="82"/>
        <v>0.66686342592592596</v>
      </c>
      <c r="O1158" s="13">
        <f t="shared" si="83"/>
        <v>0.67466435185185192</v>
      </c>
    </row>
    <row r="1159" spans="1:15" x14ac:dyDescent="0.25">
      <c r="A1159" s="283">
        <v>42425</v>
      </c>
      <c r="B1159" s="282" t="s">
        <v>28</v>
      </c>
      <c r="C1159" s="282">
        <v>93528</v>
      </c>
      <c r="D1159" s="284">
        <v>0.61805555555555558</v>
      </c>
      <c r="E1159" s="284">
        <v>0.88194444444444453</v>
      </c>
      <c r="F1159" s="285">
        <v>42425.691087962965</v>
      </c>
      <c r="G1159" s="285">
        <v>42425.699421296296</v>
      </c>
      <c r="H1159" s="282">
        <v>720</v>
      </c>
      <c r="I1159" s="282">
        <v>12</v>
      </c>
      <c r="J1159" s="282">
        <v>50</v>
      </c>
      <c r="K1159" s="282">
        <v>3</v>
      </c>
      <c r="L1159" s="13">
        <f t="shared" si="81"/>
        <v>8.333333331393078E-3</v>
      </c>
      <c r="M1159" s="266">
        <f>COUNTIFS($K$1:K1159,K1159,$C$1:C1159,C1159,$A$1:A1159,A1159)</f>
        <v>1</v>
      </c>
      <c r="N1159" s="13">
        <f t="shared" si="82"/>
        <v>0.69108796296296304</v>
      </c>
      <c r="O1159" s="13">
        <f t="shared" si="83"/>
        <v>0.69942129629629635</v>
      </c>
    </row>
    <row r="1160" spans="1:15" x14ac:dyDescent="0.25">
      <c r="A1160" s="283">
        <v>42425</v>
      </c>
      <c r="B1160" s="282" t="s">
        <v>26</v>
      </c>
      <c r="C1160" s="282">
        <v>92065</v>
      </c>
      <c r="D1160" s="284">
        <v>0.625</v>
      </c>
      <c r="E1160" s="284">
        <v>0.88888888888888884</v>
      </c>
      <c r="F1160" s="285">
        <v>42425.694687499999</v>
      </c>
      <c r="G1160" s="285">
        <v>42425.70144675926</v>
      </c>
      <c r="H1160" s="282">
        <v>584</v>
      </c>
      <c r="I1160" s="282">
        <v>10</v>
      </c>
      <c r="J1160" s="282">
        <v>50</v>
      </c>
      <c r="K1160" s="282">
        <v>3</v>
      </c>
      <c r="L1160" s="13">
        <f t="shared" si="81"/>
        <v>6.7592592604341917E-3</v>
      </c>
      <c r="M1160" s="266">
        <f>COUNTIFS($K$1:K1160,K1160,$C$1:C1160,C1160,$A$1:A1160,A1160)</f>
        <v>1</v>
      </c>
      <c r="N1160" s="13">
        <f t="shared" si="82"/>
        <v>0.69468750000000001</v>
      </c>
      <c r="O1160" s="13">
        <f t="shared" si="83"/>
        <v>0.70144675925925926</v>
      </c>
    </row>
    <row r="1161" spans="1:15" x14ac:dyDescent="0.25">
      <c r="A1161" s="283">
        <v>42425</v>
      </c>
      <c r="B1161" s="282" t="s">
        <v>25</v>
      </c>
      <c r="C1161" s="282">
        <v>95005</v>
      </c>
      <c r="D1161" s="284">
        <v>0.58333333333333337</v>
      </c>
      <c r="E1161" s="284">
        <v>0.84722222222222221</v>
      </c>
      <c r="F1161" s="285">
        <v>42425.711388888885</v>
      </c>
      <c r="G1161" s="285">
        <v>42425.725092592591</v>
      </c>
      <c r="H1161" s="282">
        <v>1184</v>
      </c>
      <c r="I1161" s="282">
        <v>20</v>
      </c>
      <c r="J1161" s="282">
        <v>50</v>
      </c>
      <c r="K1161" s="282">
        <v>1</v>
      </c>
      <c r="L1161" s="13">
        <f t="shared" si="81"/>
        <v>1.3703703705687076E-2</v>
      </c>
      <c r="M1161" s="266">
        <f>COUNTIFS($K$1:K1161,K1161,$C$1:C1161,C1161,$A$1:A1161,A1161)</f>
        <v>1</v>
      </c>
      <c r="N1161" s="13">
        <f t="shared" si="82"/>
        <v>0.71138888888888896</v>
      </c>
      <c r="O1161" s="13">
        <f t="shared" si="83"/>
        <v>0.72509259259259251</v>
      </c>
    </row>
    <row r="1162" spans="1:15" x14ac:dyDescent="0.25">
      <c r="A1162" s="283">
        <v>42425</v>
      </c>
      <c r="B1162" s="282" t="s">
        <v>29</v>
      </c>
      <c r="C1162" s="282">
        <v>92031</v>
      </c>
      <c r="D1162" s="284">
        <v>0.58333333333333337</v>
      </c>
      <c r="E1162" s="284">
        <v>0.84722222222222221</v>
      </c>
      <c r="F1162" s="285">
        <v>42425.741898148146</v>
      </c>
      <c r="G1162" s="285">
        <v>42425.756527777776</v>
      </c>
      <c r="H1162" s="282">
        <v>1264</v>
      </c>
      <c r="I1162" s="282">
        <v>21</v>
      </c>
      <c r="J1162" s="282">
        <v>50</v>
      </c>
      <c r="K1162" s="282">
        <v>1</v>
      </c>
      <c r="L1162" s="13">
        <f t="shared" si="81"/>
        <v>1.4629629629780538E-2</v>
      </c>
      <c r="M1162" s="266">
        <f>COUNTIFS($K$1:K1162,K1162,$C$1:C1162,C1162,$A$1:A1162,A1162)</f>
        <v>1</v>
      </c>
      <c r="N1162" s="13">
        <f t="shared" si="82"/>
        <v>0.74189814814814825</v>
      </c>
      <c r="O1162" s="13">
        <f t="shared" si="83"/>
        <v>0.7565277777777778</v>
      </c>
    </row>
    <row r="1163" spans="1:15" x14ac:dyDescent="0.25">
      <c r="A1163" s="283">
        <v>42425</v>
      </c>
      <c r="B1163" s="282" t="s">
        <v>27</v>
      </c>
      <c r="C1163" s="282">
        <v>93346</v>
      </c>
      <c r="D1163" s="284">
        <v>0.625</v>
      </c>
      <c r="E1163" s="284">
        <v>0.88888888888888884</v>
      </c>
      <c r="F1163" s="285">
        <v>42425.750486111108</v>
      </c>
      <c r="G1163" s="285">
        <v>42425.764224537037</v>
      </c>
      <c r="H1163" s="282">
        <v>1187</v>
      </c>
      <c r="I1163" s="282">
        <v>20</v>
      </c>
      <c r="J1163" s="282">
        <v>50</v>
      </c>
      <c r="K1163" s="282">
        <v>1</v>
      </c>
      <c r="L1163" s="13">
        <f t="shared" si="81"/>
        <v>1.3738425928750075E-2</v>
      </c>
      <c r="M1163" s="266">
        <f>COUNTIFS($K$1:K1163,K1163,$C$1:C1163,C1163,$A$1:A1163,A1163)</f>
        <v>1</v>
      </c>
      <c r="N1163" s="13">
        <f t="shared" si="82"/>
        <v>0.75048611111111108</v>
      </c>
      <c r="O1163" s="13">
        <f t="shared" si="83"/>
        <v>0.76422453703703708</v>
      </c>
    </row>
    <row r="1164" spans="1:15" x14ac:dyDescent="0.25">
      <c r="A1164" s="283">
        <v>42425</v>
      </c>
      <c r="B1164" s="282" t="s">
        <v>26</v>
      </c>
      <c r="C1164" s="282">
        <v>92065</v>
      </c>
      <c r="D1164" s="284">
        <v>0.625</v>
      </c>
      <c r="E1164" s="284">
        <v>0.88888888888888884</v>
      </c>
      <c r="F1164" s="285">
        <v>42425.764861111114</v>
      </c>
      <c r="G1164" s="285">
        <v>42425.782164351855</v>
      </c>
      <c r="H1164" s="282">
        <v>1495</v>
      </c>
      <c r="I1164" s="282">
        <v>25</v>
      </c>
      <c r="J1164" s="282">
        <v>50</v>
      </c>
      <c r="K1164" s="282">
        <v>1</v>
      </c>
      <c r="L1164" s="13">
        <f t="shared" si="81"/>
        <v>1.7303240740147885E-2</v>
      </c>
      <c r="M1164" s="266">
        <f>COUNTIFS($K$1:K1164,K1164,$C$1:C1164,C1164,$A$1:A1164,A1164)</f>
        <v>1</v>
      </c>
      <c r="N1164" s="13">
        <f t="shared" si="82"/>
        <v>0.7648611111111111</v>
      </c>
      <c r="O1164" s="13">
        <f t="shared" si="83"/>
        <v>0.78216435185185185</v>
      </c>
    </row>
    <row r="1165" spans="1:15" x14ac:dyDescent="0.25">
      <c r="A1165" s="283">
        <v>42425</v>
      </c>
      <c r="B1165" s="282" t="s">
        <v>28</v>
      </c>
      <c r="C1165" s="282">
        <v>93528</v>
      </c>
      <c r="D1165" s="284">
        <v>0.61805555555555558</v>
      </c>
      <c r="E1165" s="284">
        <v>0.88194444444444453</v>
      </c>
      <c r="F1165" s="285">
        <v>42425.777708333335</v>
      </c>
      <c r="G1165" s="285">
        <v>42425.792037037034</v>
      </c>
      <c r="H1165" s="282">
        <v>1238</v>
      </c>
      <c r="I1165" s="282">
        <v>21</v>
      </c>
      <c r="J1165" s="282">
        <v>50</v>
      </c>
      <c r="K1165" s="282">
        <v>1</v>
      </c>
      <c r="L1165" s="13">
        <f t="shared" si="81"/>
        <v>1.4328703698993195E-2</v>
      </c>
      <c r="M1165" s="266">
        <f>COUNTIFS($K$1:K1165,K1165,$C$1:C1165,C1165,$A$1:A1165,A1165)</f>
        <v>1</v>
      </c>
      <c r="N1165" s="13">
        <f t="shared" si="82"/>
        <v>0.77770833333333333</v>
      </c>
      <c r="O1165" s="13">
        <f t="shared" si="83"/>
        <v>0.79203703703703709</v>
      </c>
    </row>
    <row r="1166" spans="1:15" x14ac:dyDescent="0.25">
      <c r="A1166" s="283">
        <v>42425</v>
      </c>
      <c r="B1166" s="282" t="s">
        <v>25</v>
      </c>
      <c r="C1166" s="282">
        <v>95005</v>
      </c>
      <c r="D1166" s="284">
        <v>0.58333333333333337</v>
      </c>
      <c r="E1166" s="284">
        <v>0.84722222222222221</v>
      </c>
      <c r="F1166" s="285">
        <v>42425.798842592594</v>
      </c>
      <c r="G1166" s="285">
        <v>42425.847627314812</v>
      </c>
      <c r="H1166" s="282">
        <v>4215</v>
      </c>
      <c r="I1166" s="282">
        <v>70</v>
      </c>
      <c r="J1166" s="282">
        <v>50</v>
      </c>
      <c r="K1166" s="282">
        <v>3</v>
      </c>
      <c r="L1166" s="13">
        <f t="shared" si="81"/>
        <v>4.8784722217533272E-2</v>
      </c>
      <c r="M1166" s="266">
        <f>COUNTIFS($K$1:K1166,K1166,$C$1:C1166,C1166,$A$1:A1166,A1166)</f>
        <v>2</v>
      </c>
      <c r="N1166" s="13">
        <f t="shared" si="82"/>
        <v>0.79884259259259249</v>
      </c>
      <c r="O1166" s="13">
        <f t="shared" si="83"/>
        <v>0.84762731481481479</v>
      </c>
    </row>
    <row r="1167" spans="1:15" x14ac:dyDescent="0.25">
      <c r="A1167" s="283">
        <v>42425</v>
      </c>
      <c r="B1167" s="282" t="s">
        <v>29</v>
      </c>
      <c r="C1167" s="282">
        <v>92031</v>
      </c>
      <c r="D1167" s="284">
        <v>0.58333333333333337</v>
      </c>
      <c r="E1167" s="284">
        <v>0.84722222222222221</v>
      </c>
      <c r="F1167" s="285">
        <v>42425.805833333332</v>
      </c>
      <c r="G1167" s="285">
        <v>42425.812581018516</v>
      </c>
      <c r="H1167" s="282">
        <v>583</v>
      </c>
      <c r="I1167" s="282">
        <v>10</v>
      </c>
      <c r="J1167" s="282">
        <v>50</v>
      </c>
      <c r="K1167" s="282">
        <v>3</v>
      </c>
      <c r="L1167" s="13">
        <f t="shared" si="81"/>
        <v>6.7476851836545393E-3</v>
      </c>
      <c r="M1167" s="266">
        <f>COUNTIFS($K$1:K1167,K1167,$C$1:C1167,C1167,$A$1:A1167,A1167)</f>
        <v>2</v>
      </c>
      <c r="N1167" s="13">
        <f t="shared" si="82"/>
        <v>0.80583333333333329</v>
      </c>
      <c r="O1167" s="13">
        <f t="shared" si="83"/>
        <v>0.81258101851851849</v>
      </c>
    </row>
    <row r="1168" spans="1:15" x14ac:dyDescent="0.25">
      <c r="A1168" s="283">
        <v>42425</v>
      </c>
      <c r="B1168" s="282" t="s">
        <v>27</v>
      </c>
      <c r="C1168" s="282">
        <v>93346</v>
      </c>
      <c r="D1168" s="284">
        <v>0.625</v>
      </c>
      <c r="E1168" s="284">
        <v>0.88888888888888884</v>
      </c>
      <c r="F1168" s="285">
        <v>42425.815335648149</v>
      </c>
      <c r="G1168" s="285">
        <v>42425.822800925926</v>
      </c>
      <c r="H1168" s="282">
        <v>645</v>
      </c>
      <c r="I1168" s="282">
        <v>10</v>
      </c>
      <c r="J1168" s="282">
        <v>50</v>
      </c>
      <c r="K1168" s="282">
        <v>3</v>
      </c>
      <c r="L1168" s="13">
        <f t="shared" si="81"/>
        <v>7.4652777766459621E-3</v>
      </c>
      <c r="M1168" s="266">
        <f>COUNTIFS($K$1:K1168,K1168,$C$1:C1168,C1168,$A$1:A1168,A1168)</f>
        <v>2</v>
      </c>
      <c r="N1168" s="13">
        <f t="shared" si="82"/>
        <v>0.81533564814814818</v>
      </c>
      <c r="O1168" s="13">
        <f t="shared" si="83"/>
        <v>0.82280092592592602</v>
      </c>
    </row>
    <row r="1169" spans="1:15" x14ac:dyDescent="0.25">
      <c r="A1169" s="283">
        <v>42425</v>
      </c>
      <c r="B1169" s="282" t="s">
        <v>28</v>
      </c>
      <c r="C1169" s="282">
        <v>93528</v>
      </c>
      <c r="D1169" s="284">
        <v>0.61805555555555558</v>
      </c>
      <c r="E1169" s="284">
        <v>0.88194444444444453</v>
      </c>
      <c r="F1169" s="285">
        <v>42425.826817129629</v>
      </c>
      <c r="G1169" s="285">
        <v>42425.833622685182</v>
      </c>
      <c r="H1169" s="282">
        <v>588</v>
      </c>
      <c r="I1169" s="282">
        <v>10</v>
      </c>
      <c r="J1169" s="282">
        <v>50</v>
      </c>
      <c r="K1169" s="282">
        <v>3</v>
      </c>
      <c r="L1169" s="13">
        <f t="shared" si="81"/>
        <v>6.805555553000886E-3</v>
      </c>
      <c r="M1169" s="266">
        <f>COUNTIFS($K$1:K1169,K1169,$C$1:C1169,C1169,$A$1:A1169,A1169)</f>
        <v>2</v>
      </c>
      <c r="N1169" s="13">
        <f t="shared" si="82"/>
        <v>0.82681712962962972</v>
      </c>
      <c r="O1169" s="13">
        <f t="shared" si="83"/>
        <v>0.83362268518518512</v>
      </c>
    </row>
    <row r="1170" spans="1:15" x14ac:dyDescent="0.25">
      <c r="A1170" s="309">
        <v>42426</v>
      </c>
      <c r="B1170" s="308" t="s">
        <v>23</v>
      </c>
      <c r="C1170" s="308">
        <v>92044</v>
      </c>
      <c r="D1170" s="310">
        <v>0.33333333333333331</v>
      </c>
      <c r="E1170" s="310">
        <v>0.59722222222222221</v>
      </c>
      <c r="F1170" s="311">
        <v>42426.389189814814</v>
      </c>
      <c r="G1170" s="311">
        <v>42426.396215277775</v>
      </c>
      <c r="H1170" s="308">
        <v>607</v>
      </c>
      <c r="I1170" s="308">
        <v>10</v>
      </c>
      <c r="J1170" s="308">
        <v>50</v>
      </c>
      <c r="K1170" s="308">
        <v>3</v>
      </c>
      <c r="L1170" s="13">
        <f t="shared" ref="L1170:L1214" si="84">G1170-F1170</f>
        <v>7.025462960882578E-3</v>
      </c>
      <c r="M1170" s="276">
        <f>COUNTIFS($K$1:K1170,K1170,$C$1:C1170,C1170,$A$1:A1170,A1170)</f>
        <v>1</v>
      </c>
      <c r="N1170" s="13">
        <f t="shared" ref="N1170:N1214" si="85">TIME(HOUR(F1170),MINUTE(F1170),SECOND(F1170))</f>
        <v>0.38918981481481479</v>
      </c>
      <c r="O1170" s="13">
        <f t="shared" ref="O1170:O1214" si="86">TIME(HOUR(G1170),MINUTE(G1170),SECOND(G1170))</f>
        <v>0.39621527777777782</v>
      </c>
    </row>
    <row r="1171" spans="1:15" x14ac:dyDescent="0.25">
      <c r="A1171" s="309">
        <v>42426</v>
      </c>
      <c r="B1171" s="308" t="s">
        <v>20</v>
      </c>
      <c r="C1171" s="308">
        <v>92055</v>
      </c>
      <c r="D1171" s="310">
        <v>0.36805555555555558</v>
      </c>
      <c r="E1171" s="310">
        <v>0.63194444444444442</v>
      </c>
      <c r="F1171" s="311">
        <v>42426.395891203705</v>
      </c>
      <c r="G1171" s="311">
        <v>42426.403738425928</v>
      </c>
      <c r="H1171" s="308">
        <v>678</v>
      </c>
      <c r="I1171" s="308">
        <v>11</v>
      </c>
      <c r="J1171" s="308">
        <v>50</v>
      </c>
      <c r="K1171" s="308">
        <v>3</v>
      </c>
      <c r="L1171" s="13">
        <f t="shared" si="84"/>
        <v>7.8472222230629995E-3</v>
      </c>
      <c r="M1171" s="276">
        <f>COUNTIFS($K$1:K1171,K1171,$C$1:C1171,C1171,$A$1:A1171,A1171)</f>
        <v>1</v>
      </c>
      <c r="N1171" s="13">
        <f t="shared" si="85"/>
        <v>0.39589120370370368</v>
      </c>
      <c r="O1171" s="13">
        <f t="shared" si="86"/>
        <v>0.40373842592592596</v>
      </c>
    </row>
    <row r="1172" spans="1:15" x14ac:dyDescent="0.25">
      <c r="A1172" s="309">
        <v>42426</v>
      </c>
      <c r="B1172" s="308" t="s">
        <v>115</v>
      </c>
      <c r="C1172" s="308">
        <v>92136</v>
      </c>
      <c r="D1172" s="310">
        <v>0.3611111111111111</v>
      </c>
      <c r="E1172" s="310">
        <v>0.625</v>
      </c>
      <c r="F1172" s="311">
        <v>42426.409756944442</v>
      </c>
      <c r="G1172" s="311">
        <v>42426.417175925926</v>
      </c>
      <c r="H1172" s="308">
        <v>641</v>
      </c>
      <c r="I1172" s="308">
        <v>10</v>
      </c>
      <c r="J1172" s="308">
        <v>50</v>
      </c>
      <c r="K1172" s="308">
        <v>3</v>
      </c>
      <c r="L1172" s="13">
        <f t="shared" si="84"/>
        <v>7.4189814840792678E-3</v>
      </c>
      <c r="M1172" s="276">
        <f>COUNTIFS($K$1:K1172,K1172,$C$1:C1172,C1172,$A$1:A1172,A1172)</f>
        <v>1</v>
      </c>
      <c r="N1172" s="13">
        <f t="shared" si="85"/>
        <v>0.40975694444444444</v>
      </c>
      <c r="O1172" s="13">
        <f t="shared" si="86"/>
        <v>0.41717592592592595</v>
      </c>
    </row>
    <row r="1173" spans="1:15" x14ac:dyDescent="0.25">
      <c r="A1173" s="309">
        <v>42426</v>
      </c>
      <c r="B1173" s="308" t="s">
        <v>29</v>
      </c>
      <c r="C1173" s="308">
        <v>92031</v>
      </c>
      <c r="D1173" s="310">
        <v>0.58333333333333337</v>
      </c>
      <c r="E1173" s="310">
        <v>0.84722222222222221</v>
      </c>
      <c r="F1173" s="311">
        <v>42426.418020833335</v>
      </c>
      <c r="G1173" s="311">
        <v>42426.426041666666</v>
      </c>
      <c r="H1173" s="308">
        <v>693</v>
      </c>
      <c r="I1173" s="308">
        <v>12</v>
      </c>
      <c r="J1173" s="308">
        <v>50</v>
      </c>
      <c r="K1173" s="308">
        <v>3</v>
      </c>
      <c r="L1173" s="13">
        <f t="shared" si="84"/>
        <v>8.0208333311020397E-3</v>
      </c>
      <c r="M1173" s="276">
        <f>COUNTIFS($K$1:K1173,K1173,$C$1:C1173,C1173,$A$1:A1173,A1173)</f>
        <v>1</v>
      </c>
      <c r="N1173" s="13">
        <f t="shared" si="85"/>
        <v>0.41802083333333334</v>
      </c>
      <c r="O1173" s="13">
        <f t="shared" si="86"/>
        <v>0.42604166666666665</v>
      </c>
    </row>
    <row r="1174" spans="1:15" x14ac:dyDescent="0.25">
      <c r="A1174" s="309">
        <v>42426</v>
      </c>
      <c r="B1174" s="308" t="s">
        <v>115</v>
      </c>
      <c r="C1174" s="308">
        <v>92136</v>
      </c>
      <c r="D1174" s="310">
        <v>0.3611111111111111</v>
      </c>
      <c r="E1174" s="310">
        <v>0.625</v>
      </c>
      <c r="F1174" s="311">
        <v>42426.458738425928</v>
      </c>
      <c r="G1174" s="311">
        <v>42426.472488425927</v>
      </c>
      <c r="H1174" s="308">
        <v>1188</v>
      </c>
      <c r="I1174" s="308">
        <v>20</v>
      </c>
      <c r="J1174" s="308">
        <v>50</v>
      </c>
      <c r="K1174" s="308">
        <v>1</v>
      </c>
      <c r="L1174" s="13">
        <f t="shared" si="84"/>
        <v>1.374999999825377E-2</v>
      </c>
      <c r="M1174" s="276">
        <f>COUNTIFS($K$1:K1174,K1174,$C$1:C1174,C1174,$A$1:A1174,A1174)</f>
        <v>1</v>
      </c>
      <c r="N1174" s="13">
        <f t="shared" si="85"/>
        <v>0.45873842592592595</v>
      </c>
      <c r="O1174" s="13">
        <f t="shared" si="86"/>
        <v>0.47248842592592594</v>
      </c>
    </row>
    <row r="1175" spans="1:15" x14ac:dyDescent="0.25">
      <c r="A1175" s="309">
        <v>42426</v>
      </c>
      <c r="B1175" s="308" t="s">
        <v>23</v>
      </c>
      <c r="C1175" s="308">
        <v>92044</v>
      </c>
      <c r="D1175" s="310">
        <v>0.33333333333333331</v>
      </c>
      <c r="E1175" s="310">
        <v>0.59722222222222221</v>
      </c>
      <c r="F1175" s="311">
        <v>42426.473854166667</v>
      </c>
      <c r="G1175" s="311">
        <v>42426.487638888888</v>
      </c>
      <c r="H1175" s="308">
        <v>1191</v>
      </c>
      <c r="I1175" s="308">
        <v>20</v>
      </c>
      <c r="J1175" s="308">
        <v>50</v>
      </c>
      <c r="K1175" s="308">
        <v>1</v>
      </c>
      <c r="L1175" s="13">
        <f t="shared" si="84"/>
        <v>1.378472222131677E-2</v>
      </c>
      <c r="M1175" s="276">
        <f>COUNTIFS($K$1:K1175,K1175,$C$1:C1175,C1175,$A$1:A1175,A1175)</f>
        <v>1</v>
      </c>
      <c r="N1175" s="13">
        <f t="shared" si="85"/>
        <v>0.47385416666666669</v>
      </c>
      <c r="O1175" s="13">
        <f t="shared" si="86"/>
        <v>0.4876388888888889</v>
      </c>
    </row>
    <row r="1176" spans="1:15" x14ac:dyDescent="0.25">
      <c r="A1176" s="309">
        <v>42426</v>
      </c>
      <c r="B1176" s="308" t="s">
        <v>20</v>
      </c>
      <c r="C1176" s="308">
        <v>92055</v>
      </c>
      <c r="D1176" s="310">
        <v>0.36805555555555558</v>
      </c>
      <c r="E1176" s="310">
        <v>0.63194444444444442</v>
      </c>
      <c r="F1176" s="311">
        <v>42426.490706018521</v>
      </c>
      <c r="G1176" s="311">
        <v>42426.504618055558</v>
      </c>
      <c r="H1176" s="308">
        <v>1202</v>
      </c>
      <c r="I1176" s="308">
        <v>20</v>
      </c>
      <c r="J1176" s="308">
        <v>50</v>
      </c>
      <c r="K1176" s="308">
        <v>1</v>
      </c>
      <c r="L1176" s="13">
        <f t="shared" si="84"/>
        <v>1.3912037036789116E-2</v>
      </c>
      <c r="M1176" s="276">
        <f>COUNTIFS($K$1:K1176,K1176,$C$1:C1176,C1176,$A$1:A1176,A1176)</f>
        <v>1</v>
      </c>
      <c r="N1176" s="13">
        <f t="shared" si="85"/>
        <v>0.49070601851851853</v>
      </c>
      <c r="O1176" s="13">
        <f t="shared" si="86"/>
        <v>0.50461805555555561</v>
      </c>
    </row>
    <row r="1177" spans="1:15" x14ac:dyDescent="0.25">
      <c r="A1177" s="309">
        <v>42426</v>
      </c>
      <c r="B1177" s="308" t="s">
        <v>26</v>
      </c>
      <c r="C1177" s="308">
        <v>92065</v>
      </c>
      <c r="D1177" s="310">
        <v>0.625</v>
      </c>
      <c r="E1177" s="310">
        <v>0.88888888888888884</v>
      </c>
      <c r="F1177" s="311">
        <v>42426.512476851851</v>
      </c>
      <c r="G1177" s="311">
        <v>42426.52547453704</v>
      </c>
      <c r="H1177" s="308">
        <v>1123</v>
      </c>
      <c r="I1177" s="308">
        <v>19</v>
      </c>
      <c r="J1177" s="308">
        <v>50</v>
      </c>
      <c r="K1177" s="308">
        <v>1</v>
      </c>
      <c r="L1177" s="13">
        <f t="shared" si="84"/>
        <v>1.2997685189475305E-2</v>
      </c>
      <c r="M1177" s="276">
        <f>COUNTIFS($K$1:K1177,K1177,$C$1:C1177,C1177,$A$1:A1177,A1177)</f>
        <v>1</v>
      </c>
      <c r="N1177" s="13">
        <f t="shared" si="85"/>
        <v>0.51247685185185188</v>
      </c>
      <c r="O1177" s="13">
        <f t="shared" si="86"/>
        <v>0.52547453703703706</v>
      </c>
    </row>
    <row r="1178" spans="1:15" x14ac:dyDescent="0.25">
      <c r="A1178" s="309">
        <v>42426</v>
      </c>
      <c r="B1178" s="308" t="s">
        <v>23</v>
      </c>
      <c r="C1178" s="308">
        <v>92044</v>
      </c>
      <c r="D1178" s="310">
        <v>0.33333333333333331</v>
      </c>
      <c r="E1178" s="310">
        <v>0.59722222222222221</v>
      </c>
      <c r="F1178" s="311">
        <v>42426.521874999999</v>
      </c>
      <c r="G1178" s="311">
        <v>42426.528668981482</v>
      </c>
      <c r="H1178" s="308">
        <v>587</v>
      </c>
      <c r="I1178" s="308">
        <v>10</v>
      </c>
      <c r="J1178" s="308">
        <v>50</v>
      </c>
      <c r="K1178" s="308">
        <v>3</v>
      </c>
      <c r="L1178" s="13">
        <f t="shared" si="84"/>
        <v>6.7939814834971912E-3</v>
      </c>
      <c r="M1178" s="276">
        <f>COUNTIFS($K$1:K1178,K1178,$C$1:C1178,C1178,$A$1:A1178,A1178)</f>
        <v>2</v>
      </c>
      <c r="N1178" s="13">
        <f t="shared" si="85"/>
        <v>0.52187499999999998</v>
      </c>
      <c r="O1178" s="13">
        <f t="shared" si="86"/>
        <v>0.52866898148148145</v>
      </c>
    </row>
    <row r="1179" spans="1:15" x14ac:dyDescent="0.25">
      <c r="A1179" s="309">
        <v>42426</v>
      </c>
      <c r="B1179" s="308" t="s">
        <v>29</v>
      </c>
      <c r="C1179" s="308">
        <v>92031</v>
      </c>
      <c r="D1179" s="310">
        <v>0.58333333333333337</v>
      </c>
      <c r="E1179" s="310">
        <v>0.84722222222222221</v>
      </c>
      <c r="F1179" s="311">
        <v>42426.531643518516</v>
      </c>
      <c r="G1179" s="311">
        <v>42426.54546296296</v>
      </c>
      <c r="H1179" s="308">
        <v>1194</v>
      </c>
      <c r="I1179" s="308">
        <v>20</v>
      </c>
      <c r="J1179" s="308">
        <v>50</v>
      </c>
      <c r="K1179" s="308">
        <v>1</v>
      </c>
      <c r="L1179" s="13">
        <f t="shared" si="84"/>
        <v>1.3819444444379769E-2</v>
      </c>
      <c r="M1179" s="276">
        <f>COUNTIFS($K$1:K1179,K1179,$C$1:C1179,C1179,$A$1:A1179,A1179)</f>
        <v>1</v>
      </c>
      <c r="N1179" s="13">
        <f t="shared" si="85"/>
        <v>0.53164351851851854</v>
      </c>
      <c r="O1179" s="13">
        <f t="shared" si="86"/>
        <v>0.54546296296296293</v>
      </c>
    </row>
    <row r="1180" spans="1:15" x14ac:dyDescent="0.25">
      <c r="A1180" s="309">
        <v>42426</v>
      </c>
      <c r="B1180" s="308" t="s">
        <v>20</v>
      </c>
      <c r="C1180" s="308">
        <v>92055</v>
      </c>
      <c r="D1180" s="310">
        <v>0.36805555555555558</v>
      </c>
      <c r="E1180" s="310">
        <v>0.63194444444444442</v>
      </c>
      <c r="F1180" s="311">
        <v>42426.550358796296</v>
      </c>
      <c r="G1180" s="311">
        <v>42426.557118055556</v>
      </c>
      <c r="H1180" s="308">
        <v>584</v>
      </c>
      <c r="I1180" s="308">
        <v>10</v>
      </c>
      <c r="J1180" s="308">
        <v>50</v>
      </c>
      <c r="K1180" s="308">
        <v>3</v>
      </c>
      <c r="L1180" s="13">
        <f t="shared" si="84"/>
        <v>6.7592592604341917E-3</v>
      </c>
      <c r="M1180" s="276">
        <f>COUNTIFS($K$1:K1180,K1180,$C$1:C1180,C1180,$A$1:A1180,A1180)</f>
        <v>2</v>
      </c>
      <c r="N1180" s="13">
        <f t="shared" si="85"/>
        <v>0.55035879629629625</v>
      </c>
      <c r="O1180" s="13">
        <f t="shared" si="86"/>
        <v>0.5571180555555556</v>
      </c>
    </row>
    <row r="1181" spans="1:15" x14ac:dyDescent="0.25">
      <c r="A1181" s="309">
        <v>42426</v>
      </c>
      <c r="B1181" s="308" t="s">
        <v>20</v>
      </c>
      <c r="C1181" s="308">
        <v>92055</v>
      </c>
      <c r="D1181" s="310">
        <v>0.36805555555555558</v>
      </c>
      <c r="E1181" s="310">
        <v>0.63194444444444442</v>
      </c>
      <c r="F1181" s="311">
        <v>42426.557118055556</v>
      </c>
      <c r="G1181" s="311">
        <v>42426.560520833336</v>
      </c>
      <c r="H1181" s="308">
        <v>294</v>
      </c>
      <c r="I1181" s="308">
        <v>5</v>
      </c>
      <c r="J1181" s="308">
        <v>50</v>
      </c>
      <c r="K1181" s="308">
        <v>8</v>
      </c>
      <c r="L1181" s="13">
        <f t="shared" si="84"/>
        <v>3.4027777801384218E-3</v>
      </c>
      <c r="M1181" s="276">
        <f>COUNTIFS($K$1:K1181,K1181,$C$1:C1181,C1181,$A$1:A1181,A1181)</f>
        <v>1</v>
      </c>
      <c r="N1181" s="13">
        <f t="shared" si="85"/>
        <v>0.5571180555555556</v>
      </c>
      <c r="O1181" s="13">
        <f t="shared" si="86"/>
        <v>0.56052083333333336</v>
      </c>
    </row>
    <row r="1182" spans="1:15" x14ac:dyDescent="0.25">
      <c r="A1182" s="309">
        <v>42426</v>
      </c>
      <c r="B1182" s="308" t="s">
        <v>26</v>
      </c>
      <c r="C1182" s="308">
        <v>92065</v>
      </c>
      <c r="D1182" s="310">
        <v>0.625</v>
      </c>
      <c r="E1182" s="310">
        <v>0.88888888888888884</v>
      </c>
      <c r="F1182" s="311">
        <v>42426.559236111112</v>
      </c>
      <c r="G1182" s="311">
        <v>42426.568067129629</v>
      </c>
      <c r="H1182" s="308">
        <v>763</v>
      </c>
      <c r="I1182" s="308">
        <v>13</v>
      </c>
      <c r="J1182" s="308">
        <v>50</v>
      </c>
      <c r="K1182" s="308">
        <v>3</v>
      </c>
      <c r="L1182" s="13">
        <f t="shared" si="84"/>
        <v>8.8310185165028088E-3</v>
      </c>
      <c r="M1182" s="276">
        <f>COUNTIFS($K$1:K1182,K1182,$C$1:C1182,C1182,$A$1:A1182,A1182)</f>
        <v>1</v>
      </c>
      <c r="N1182" s="13">
        <f t="shared" si="85"/>
        <v>0.55923611111111116</v>
      </c>
      <c r="O1182" s="13">
        <f t="shared" si="86"/>
        <v>0.56806712962962969</v>
      </c>
    </row>
    <row r="1183" spans="1:15" x14ac:dyDescent="0.25">
      <c r="A1183" s="309">
        <v>42426</v>
      </c>
      <c r="B1183" s="308" t="s">
        <v>20</v>
      </c>
      <c r="C1183" s="308">
        <v>92055</v>
      </c>
      <c r="D1183" s="310">
        <v>0.36805555555555558</v>
      </c>
      <c r="E1183" s="310">
        <v>0.63194444444444442</v>
      </c>
      <c r="F1183" s="311">
        <v>42426.562708333331</v>
      </c>
      <c r="G1183" s="311">
        <v>42426.565381944441</v>
      </c>
      <c r="H1183" s="308">
        <v>231</v>
      </c>
      <c r="I1183" s="308">
        <v>4</v>
      </c>
      <c r="J1183" s="308">
        <v>50</v>
      </c>
      <c r="K1183" s="308">
        <v>7</v>
      </c>
      <c r="L1183" s="13">
        <f t="shared" si="84"/>
        <v>2.6736111103673466E-3</v>
      </c>
      <c r="M1183" s="276">
        <f>COUNTIFS($K$1:K1183,K1183,$C$1:C1183,C1183,$A$1:A1183,A1183)</f>
        <v>1</v>
      </c>
      <c r="N1183" s="13">
        <f t="shared" si="85"/>
        <v>0.56270833333333337</v>
      </c>
      <c r="O1183" s="13">
        <f t="shared" si="86"/>
        <v>0.56538194444444445</v>
      </c>
    </row>
    <row r="1184" spans="1:15" x14ac:dyDescent="0.25">
      <c r="A1184" s="309">
        <v>42426</v>
      </c>
      <c r="B1184" s="308" t="s">
        <v>29</v>
      </c>
      <c r="C1184" s="308">
        <v>92031</v>
      </c>
      <c r="D1184" s="310">
        <v>0.58333333333333337</v>
      </c>
      <c r="E1184" s="310">
        <v>0.84722222222222221</v>
      </c>
      <c r="F1184" s="311">
        <v>42426.585740740738</v>
      </c>
      <c r="G1184" s="311">
        <v>42426.591874999998</v>
      </c>
      <c r="H1184" s="308">
        <v>530</v>
      </c>
      <c r="I1184" s="308">
        <v>9</v>
      </c>
      <c r="J1184" s="308">
        <v>50</v>
      </c>
      <c r="K1184" s="308">
        <v>3</v>
      </c>
      <c r="L1184" s="13">
        <f t="shared" si="84"/>
        <v>6.1342592598521151E-3</v>
      </c>
      <c r="M1184" s="276">
        <f>COUNTIFS($K$1:K1184,K1184,$C$1:C1184,C1184,$A$1:A1184,A1184)</f>
        <v>2</v>
      </c>
      <c r="N1184" s="13">
        <f t="shared" si="85"/>
        <v>0.58574074074074078</v>
      </c>
      <c r="O1184" s="13">
        <f t="shared" si="86"/>
        <v>0.59187500000000004</v>
      </c>
    </row>
    <row r="1185" spans="1:15" x14ac:dyDescent="0.25">
      <c r="A1185" s="309">
        <v>42426</v>
      </c>
      <c r="B1185" s="308" t="s">
        <v>29</v>
      </c>
      <c r="C1185" s="308">
        <v>92031</v>
      </c>
      <c r="D1185" s="310">
        <v>0.58333333333333337</v>
      </c>
      <c r="E1185" s="310">
        <v>0.84722222222222221</v>
      </c>
      <c r="F1185" s="311">
        <v>42426.646307870367</v>
      </c>
      <c r="G1185" s="311">
        <v>42426.653124999997</v>
      </c>
      <c r="H1185" s="308">
        <v>589</v>
      </c>
      <c r="I1185" s="308">
        <v>10</v>
      </c>
      <c r="J1185" s="308">
        <v>50</v>
      </c>
      <c r="K1185" s="308">
        <v>3</v>
      </c>
      <c r="L1185" s="13">
        <f t="shared" si="84"/>
        <v>6.8171296297805384E-3</v>
      </c>
      <c r="M1185" s="276">
        <f>COUNTIFS($K$1:K1185,K1185,$C$1:C1185,C1185,$A$1:A1185,A1185)</f>
        <v>3</v>
      </c>
      <c r="N1185" s="13">
        <f t="shared" si="85"/>
        <v>0.6463078703703703</v>
      </c>
      <c r="O1185" s="13">
        <f t="shared" si="86"/>
        <v>0.65312500000000007</v>
      </c>
    </row>
    <row r="1186" spans="1:15" x14ac:dyDescent="0.25">
      <c r="A1186" s="309">
        <v>42426</v>
      </c>
      <c r="B1186" s="308" t="s">
        <v>25</v>
      </c>
      <c r="C1186" s="308">
        <v>95005</v>
      </c>
      <c r="D1186" s="310">
        <v>0.58333333333333337</v>
      </c>
      <c r="E1186" s="310">
        <v>0.84722222222222221</v>
      </c>
      <c r="F1186" s="311">
        <v>42426.653368055559</v>
      </c>
      <c r="G1186" s="311">
        <v>42426.660416666666</v>
      </c>
      <c r="H1186" s="308">
        <v>609</v>
      </c>
      <c r="I1186" s="308">
        <v>11</v>
      </c>
      <c r="J1186" s="308">
        <v>50</v>
      </c>
      <c r="K1186" s="308">
        <v>3</v>
      </c>
      <c r="L1186" s="13">
        <f t="shared" si="84"/>
        <v>7.0486111071659252E-3</v>
      </c>
      <c r="M1186" s="276">
        <f>COUNTIFS($K$1:K1186,K1186,$C$1:C1186,C1186,$A$1:A1186,A1186)</f>
        <v>1</v>
      </c>
      <c r="N1186" s="13">
        <f t="shared" si="85"/>
        <v>0.65336805555555555</v>
      </c>
      <c r="O1186" s="13">
        <f t="shared" si="86"/>
        <v>0.66041666666666665</v>
      </c>
    </row>
    <row r="1187" spans="1:15" x14ac:dyDescent="0.25">
      <c r="A1187" s="309">
        <v>42426</v>
      </c>
      <c r="B1187" s="308" t="s">
        <v>27</v>
      </c>
      <c r="C1187" s="308">
        <v>93346</v>
      </c>
      <c r="D1187" s="310">
        <v>0.625</v>
      </c>
      <c r="E1187" s="310">
        <v>0.88888888888888884</v>
      </c>
      <c r="F1187" s="311">
        <v>42426.668009259258</v>
      </c>
      <c r="G1187" s="311">
        <v>42426.676053240742</v>
      </c>
      <c r="H1187" s="308">
        <v>695</v>
      </c>
      <c r="I1187" s="308">
        <v>12</v>
      </c>
      <c r="J1187" s="308">
        <v>50</v>
      </c>
      <c r="K1187" s="308">
        <v>3</v>
      </c>
      <c r="L1187" s="13">
        <f t="shared" si="84"/>
        <v>8.0439814846613444E-3</v>
      </c>
      <c r="M1187" s="276">
        <f>COUNTIFS($K$1:K1187,K1187,$C$1:C1187,C1187,$A$1:A1187,A1187)</f>
        <v>1</v>
      </c>
      <c r="N1187" s="13">
        <f t="shared" si="85"/>
        <v>0.66800925925925936</v>
      </c>
      <c r="O1187" s="13">
        <f t="shared" si="86"/>
        <v>0.67605324074074069</v>
      </c>
    </row>
    <row r="1188" spans="1:15" x14ac:dyDescent="0.25">
      <c r="A1188" s="309">
        <v>42426</v>
      </c>
      <c r="B1188" s="308" t="s">
        <v>28</v>
      </c>
      <c r="C1188" s="308">
        <v>93528</v>
      </c>
      <c r="D1188" s="310">
        <v>0.61805555555555558</v>
      </c>
      <c r="E1188" s="310">
        <v>0.88194444444444453</v>
      </c>
      <c r="F1188" s="311">
        <v>42426.688634259262</v>
      </c>
      <c r="G1188" s="311">
        <v>42426.69494212963</v>
      </c>
      <c r="H1188" s="308">
        <v>545</v>
      </c>
      <c r="I1188" s="308">
        <v>9</v>
      </c>
      <c r="J1188" s="308">
        <v>50</v>
      </c>
      <c r="K1188" s="308">
        <v>3</v>
      </c>
      <c r="L1188" s="13">
        <f t="shared" si="84"/>
        <v>6.3078703678911552E-3</v>
      </c>
      <c r="M1188" s="276">
        <f>COUNTIFS($K$1:K1188,K1188,$C$1:C1188,C1188,$A$1:A1188,A1188)</f>
        <v>1</v>
      </c>
      <c r="N1188" s="13">
        <f t="shared" si="85"/>
        <v>0.68863425925925925</v>
      </c>
      <c r="O1188" s="13">
        <f t="shared" si="86"/>
        <v>0.69494212962962953</v>
      </c>
    </row>
    <row r="1189" spans="1:15" x14ac:dyDescent="0.25">
      <c r="A1189" s="309">
        <v>42426</v>
      </c>
      <c r="B1189" s="308" t="s">
        <v>26</v>
      </c>
      <c r="C1189" s="308">
        <v>92065</v>
      </c>
      <c r="D1189" s="310">
        <v>0.625</v>
      </c>
      <c r="E1189" s="310">
        <v>0.88888888888888884</v>
      </c>
      <c r="F1189" s="311">
        <v>42426.693888888891</v>
      </c>
      <c r="G1189" s="311">
        <v>42426.701608796298</v>
      </c>
      <c r="H1189" s="308">
        <v>667</v>
      </c>
      <c r="I1189" s="308">
        <v>11</v>
      </c>
      <c r="J1189" s="308">
        <v>50</v>
      </c>
      <c r="K1189" s="308">
        <v>3</v>
      </c>
      <c r="L1189" s="13">
        <f t="shared" si="84"/>
        <v>7.7199074075906537E-3</v>
      </c>
      <c r="M1189" s="276">
        <f>COUNTIFS($K$1:K1189,K1189,$C$1:C1189,C1189,$A$1:A1189,A1189)</f>
        <v>2</v>
      </c>
      <c r="N1189" s="13">
        <f t="shared" si="85"/>
        <v>0.69388888888888889</v>
      </c>
      <c r="O1189" s="13">
        <f t="shared" si="86"/>
        <v>0.70160879629629624</v>
      </c>
    </row>
    <row r="1190" spans="1:15" x14ac:dyDescent="0.25">
      <c r="A1190" s="309">
        <v>42426</v>
      </c>
      <c r="B1190" s="308" t="s">
        <v>25</v>
      </c>
      <c r="C1190" s="308">
        <v>95005</v>
      </c>
      <c r="D1190" s="310">
        <v>0.58333333333333337</v>
      </c>
      <c r="E1190" s="310">
        <v>0.84722222222222221</v>
      </c>
      <c r="F1190" s="311">
        <v>42426.713587962964</v>
      </c>
      <c r="G1190" s="311">
        <v>42426.73810185185</v>
      </c>
      <c r="H1190" s="308">
        <v>2118</v>
      </c>
      <c r="I1190" s="308">
        <v>35</v>
      </c>
      <c r="J1190" s="308">
        <v>50</v>
      </c>
      <c r="K1190" s="308">
        <v>1</v>
      </c>
      <c r="L1190" s="13">
        <f t="shared" si="84"/>
        <v>2.4513888885849155E-2</v>
      </c>
      <c r="M1190" s="276">
        <f>COUNTIFS($K$1:K1190,K1190,$C$1:C1190,C1190,$A$1:A1190,A1190)</f>
        <v>1</v>
      </c>
      <c r="N1190" s="13">
        <f t="shared" si="85"/>
        <v>0.71358796296296301</v>
      </c>
      <c r="O1190" s="13">
        <f t="shared" si="86"/>
        <v>0.73810185185185195</v>
      </c>
    </row>
    <row r="1191" spans="1:15" x14ac:dyDescent="0.25">
      <c r="A1191" s="309">
        <v>42426</v>
      </c>
      <c r="B1191" s="308" t="s">
        <v>27</v>
      </c>
      <c r="C1191" s="308">
        <v>93346</v>
      </c>
      <c r="D1191" s="310">
        <v>0.625</v>
      </c>
      <c r="E1191" s="310">
        <v>0.88888888888888884</v>
      </c>
      <c r="F1191" s="311">
        <v>42426.751215277778</v>
      </c>
      <c r="G1191" s="311">
        <v>42426.766053240739</v>
      </c>
      <c r="H1191" s="308">
        <v>1282</v>
      </c>
      <c r="I1191" s="308">
        <v>22</v>
      </c>
      <c r="J1191" s="308">
        <v>50</v>
      </c>
      <c r="K1191" s="308">
        <v>1</v>
      </c>
      <c r="L1191" s="13">
        <f t="shared" si="84"/>
        <v>1.4837962960882578E-2</v>
      </c>
      <c r="M1191" s="276">
        <f>COUNTIFS($K$1:K1191,K1191,$C$1:C1191,C1191,$A$1:A1191,A1191)</f>
        <v>1</v>
      </c>
      <c r="N1191" s="13">
        <f t="shared" si="85"/>
        <v>0.75121527777777775</v>
      </c>
      <c r="O1191" s="13">
        <f t="shared" si="86"/>
        <v>0.76605324074074066</v>
      </c>
    </row>
    <row r="1192" spans="1:15" x14ac:dyDescent="0.25">
      <c r="A1192" s="309">
        <v>42426</v>
      </c>
      <c r="B1192" s="308" t="s">
        <v>28</v>
      </c>
      <c r="C1192" s="308">
        <v>93528</v>
      </c>
      <c r="D1192" s="310">
        <v>0.61805555555555558</v>
      </c>
      <c r="E1192" s="310">
        <v>0.88194444444444453</v>
      </c>
      <c r="F1192" s="311">
        <v>42426.777800925927</v>
      </c>
      <c r="G1192" s="311">
        <v>42426.792002314818</v>
      </c>
      <c r="H1192" s="308">
        <v>1227</v>
      </c>
      <c r="I1192" s="308">
        <v>20</v>
      </c>
      <c r="J1192" s="308">
        <v>50</v>
      </c>
      <c r="K1192" s="308">
        <v>1</v>
      </c>
      <c r="L1192" s="13">
        <f t="shared" si="84"/>
        <v>1.4201388890796807E-2</v>
      </c>
      <c r="M1192" s="276">
        <f>COUNTIFS($K$1:K1192,K1192,$C$1:C1192,C1192,$A$1:A1192,A1192)</f>
        <v>1</v>
      </c>
      <c r="N1192" s="13">
        <f t="shared" si="85"/>
        <v>0.77780092592592587</v>
      </c>
      <c r="O1192" s="13">
        <f t="shared" si="86"/>
        <v>0.79200231481481476</v>
      </c>
    </row>
    <row r="1193" spans="1:15" x14ac:dyDescent="0.25">
      <c r="A1193" s="309">
        <v>42426</v>
      </c>
      <c r="B1193" s="308" t="s">
        <v>25</v>
      </c>
      <c r="C1193" s="308">
        <v>95005</v>
      </c>
      <c r="D1193" s="310">
        <v>0.58333333333333337</v>
      </c>
      <c r="E1193" s="310">
        <v>0.84722222222222221</v>
      </c>
      <c r="F1193" s="311">
        <v>42426.802094907405</v>
      </c>
      <c r="G1193" s="311">
        <v>42426.810381944444</v>
      </c>
      <c r="H1193" s="308">
        <v>716</v>
      </c>
      <c r="I1193" s="308">
        <v>11</v>
      </c>
      <c r="J1193" s="308">
        <v>50</v>
      </c>
      <c r="K1193" s="308">
        <v>3</v>
      </c>
      <c r="L1193" s="13">
        <f t="shared" si="84"/>
        <v>8.2870370388263837E-3</v>
      </c>
      <c r="M1193" s="276">
        <f>COUNTIFS($K$1:K1193,K1193,$C$1:C1193,C1193,$A$1:A1193,A1193)</f>
        <v>2</v>
      </c>
      <c r="N1193" s="13">
        <f t="shared" si="85"/>
        <v>0.80209490740740741</v>
      </c>
      <c r="O1193" s="13">
        <f t="shared" si="86"/>
        <v>0.81038194444444445</v>
      </c>
    </row>
    <row r="1194" spans="1:15" x14ac:dyDescent="0.25">
      <c r="A1194" s="309">
        <v>42426</v>
      </c>
      <c r="B1194" s="308" t="s">
        <v>27</v>
      </c>
      <c r="C1194" s="308">
        <v>93346</v>
      </c>
      <c r="D1194" s="310">
        <v>0.625</v>
      </c>
      <c r="E1194" s="310">
        <v>0.88888888888888884</v>
      </c>
      <c r="F1194" s="311">
        <v>42426.813460648147</v>
      </c>
      <c r="G1194" s="311">
        <v>42426.820486111108</v>
      </c>
      <c r="H1194" s="308">
        <v>607</v>
      </c>
      <c r="I1194" s="308">
        <v>10</v>
      </c>
      <c r="J1194" s="308">
        <v>50</v>
      </c>
      <c r="K1194" s="308">
        <v>3</v>
      </c>
      <c r="L1194" s="13">
        <f t="shared" si="84"/>
        <v>7.025462960882578E-3</v>
      </c>
      <c r="M1194" s="276">
        <f>COUNTIFS($K$1:K1194,K1194,$C$1:C1194,C1194,$A$1:A1194,A1194)</f>
        <v>2</v>
      </c>
      <c r="N1194" s="13">
        <f t="shared" si="85"/>
        <v>0.81346064814814811</v>
      </c>
      <c r="O1194" s="13">
        <f t="shared" si="86"/>
        <v>0.82048611111111114</v>
      </c>
    </row>
    <row r="1195" spans="1:15" x14ac:dyDescent="0.25">
      <c r="A1195" s="309">
        <v>42426</v>
      </c>
      <c r="B1195" s="308" t="s">
        <v>28</v>
      </c>
      <c r="C1195" s="308">
        <v>93528</v>
      </c>
      <c r="D1195" s="310">
        <v>0.61805555555555558</v>
      </c>
      <c r="E1195" s="310">
        <v>0.88194444444444453</v>
      </c>
      <c r="F1195" s="311">
        <v>42426.827662037038</v>
      </c>
      <c r="G1195" s="311">
        <v>42426.83315972222</v>
      </c>
      <c r="H1195" s="308">
        <v>475</v>
      </c>
      <c r="I1195" s="308">
        <v>8</v>
      </c>
      <c r="J1195" s="308">
        <v>50</v>
      </c>
      <c r="K1195" s="308">
        <v>3</v>
      </c>
      <c r="L1195" s="13">
        <f t="shared" si="84"/>
        <v>5.4976851824903861E-3</v>
      </c>
      <c r="M1195" s="276">
        <f>COUNTIFS($K$1:K1195,K1195,$C$1:C1195,C1195,$A$1:A1195,A1195)</f>
        <v>2</v>
      </c>
      <c r="N1195" s="13">
        <f t="shared" si="85"/>
        <v>0.827662037037037</v>
      </c>
      <c r="O1195" s="13">
        <f t="shared" si="86"/>
        <v>0.83315972222222223</v>
      </c>
    </row>
    <row r="1196" spans="1:15" x14ac:dyDescent="0.25">
      <c r="A1196" s="309">
        <v>42427</v>
      </c>
      <c r="B1196" s="308" t="s">
        <v>20</v>
      </c>
      <c r="C1196" s="308">
        <v>92055</v>
      </c>
      <c r="D1196" s="310">
        <v>0.36805555555555558</v>
      </c>
      <c r="E1196" s="310">
        <v>0.63194444444444442</v>
      </c>
      <c r="F1196" s="311">
        <v>42427.39980324074</v>
      </c>
      <c r="G1196" s="311">
        <v>42427.40730324074</v>
      </c>
      <c r="H1196" s="308">
        <v>648</v>
      </c>
      <c r="I1196" s="308">
        <v>11</v>
      </c>
      <c r="J1196" s="308">
        <v>50</v>
      </c>
      <c r="K1196" s="308">
        <v>3</v>
      </c>
      <c r="L1196" s="13">
        <f t="shared" si="84"/>
        <v>7.4999999997089617E-3</v>
      </c>
      <c r="M1196" s="276">
        <f>COUNTIFS($K$1:K1196,K1196,$C$1:C1196,C1196,$A$1:A1196,A1196)</f>
        <v>1</v>
      </c>
      <c r="N1196" s="13">
        <f t="shared" si="85"/>
        <v>0.39980324074074075</v>
      </c>
      <c r="O1196" s="13">
        <f t="shared" si="86"/>
        <v>0.4073032407407407</v>
      </c>
    </row>
    <row r="1197" spans="1:15" x14ac:dyDescent="0.25">
      <c r="A1197" s="309">
        <v>42427</v>
      </c>
      <c r="B1197" s="308" t="s">
        <v>88</v>
      </c>
      <c r="C1197" s="308">
        <v>93247</v>
      </c>
      <c r="D1197" s="310">
        <v>0.33333333333333331</v>
      </c>
      <c r="E1197" s="310">
        <v>0.59722222222222221</v>
      </c>
      <c r="F1197" s="311">
        <v>42427.404699074075</v>
      </c>
      <c r="G1197" s="311">
        <v>42427.411273148151</v>
      </c>
      <c r="H1197" s="308">
        <v>568</v>
      </c>
      <c r="I1197" s="308">
        <v>10</v>
      </c>
      <c r="J1197" s="308">
        <v>50</v>
      </c>
      <c r="K1197" s="308">
        <v>3</v>
      </c>
      <c r="L1197" s="13">
        <f t="shared" si="84"/>
        <v>6.5740740756154992E-3</v>
      </c>
      <c r="M1197" s="276">
        <f>COUNTIFS($K$1:K1197,K1197,$C$1:C1197,C1197,$A$1:A1197,A1197)</f>
        <v>1</v>
      </c>
      <c r="N1197" s="13">
        <f t="shared" si="85"/>
        <v>0.40469907407407407</v>
      </c>
      <c r="O1197" s="13">
        <f t="shared" si="86"/>
        <v>0.41127314814814814</v>
      </c>
    </row>
    <row r="1198" spans="1:15" x14ac:dyDescent="0.25">
      <c r="A1198" s="309">
        <v>42427</v>
      </c>
      <c r="B1198" s="308" t="s">
        <v>115</v>
      </c>
      <c r="C1198" s="308">
        <v>92136</v>
      </c>
      <c r="D1198" s="310">
        <v>0.3611111111111111</v>
      </c>
      <c r="E1198" s="310">
        <v>0.625</v>
      </c>
      <c r="F1198" s="311">
        <v>42427.416724537034</v>
      </c>
      <c r="G1198" s="311">
        <v>42427.423842592594</v>
      </c>
      <c r="H1198" s="308">
        <v>615</v>
      </c>
      <c r="I1198" s="308">
        <v>10</v>
      </c>
      <c r="J1198" s="308">
        <v>50</v>
      </c>
      <c r="K1198" s="308">
        <v>3</v>
      </c>
      <c r="L1198" s="13">
        <f t="shared" si="84"/>
        <v>7.1180555605678819E-3</v>
      </c>
      <c r="M1198" s="276">
        <f>COUNTIFS($K$1:K1198,K1198,$C$1:C1198,C1198,$A$1:A1198,A1198)</f>
        <v>1</v>
      </c>
      <c r="N1198" s="13">
        <f t="shared" si="85"/>
        <v>0.41672453703703699</v>
      </c>
      <c r="O1198" s="13">
        <f t="shared" si="86"/>
        <v>0.4238425925925926</v>
      </c>
    </row>
    <row r="1199" spans="1:15" x14ac:dyDescent="0.25">
      <c r="A1199" s="309">
        <v>42427</v>
      </c>
      <c r="B1199" s="308" t="s">
        <v>115</v>
      </c>
      <c r="C1199" s="308">
        <v>92136</v>
      </c>
      <c r="D1199" s="310">
        <v>0.3611111111111111</v>
      </c>
      <c r="E1199" s="310">
        <v>0.625</v>
      </c>
      <c r="F1199" s="311">
        <v>42427.458622685182</v>
      </c>
      <c r="G1199" s="311">
        <v>42427.472546296296</v>
      </c>
      <c r="H1199" s="308">
        <v>1203</v>
      </c>
      <c r="I1199" s="308">
        <v>20</v>
      </c>
      <c r="J1199" s="308">
        <v>50</v>
      </c>
      <c r="K1199" s="308">
        <v>1</v>
      </c>
      <c r="L1199" s="13">
        <f t="shared" si="84"/>
        <v>1.3923611113568768E-2</v>
      </c>
      <c r="M1199" s="276">
        <f>COUNTIFS($K$1:K1199,K1199,$C$1:C1199,C1199,$A$1:A1199,A1199)</f>
        <v>1</v>
      </c>
      <c r="N1199" s="13">
        <f t="shared" si="85"/>
        <v>0.45862268518518517</v>
      </c>
      <c r="O1199" s="13">
        <f t="shared" si="86"/>
        <v>0.4725462962962963</v>
      </c>
    </row>
    <row r="1200" spans="1:15" x14ac:dyDescent="0.25">
      <c r="A1200" s="309">
        <v>42427</v>
      </c>
      <c r="B1200" s="308" t="s">
        <v>20</v>
      </c>
      <c r="C1200" s="308">
        <v>92055</v>
      </c>
      <c r="D1200" s="310">
        <v>0.36805555555555558</v>
      </c>
      <c r="E1200" s="310">
        <v>0.63194444444444442</v>
      </c>
      <c r="F1200" s="311">
        <v>42427.486215277779</v>
      </c>
      <c r="G1200" s="311">
        <v>42427.499849537038</v>
      </c>
      <c r="H1200" s="308">
        <v>1178</v>
      </c>
      <c r="I1200" s="308">
        <v>19</v>
      </c>
      <c r="J1200" s="308">
        <v>50</v>
      </c>
      <c r="K1200" s="308">
        <v>1</v>
      </c>
      <c r="L1200" s="13">
        <f t="shared" si="84"/>
        <v>1.3634259259561077E-2</v>
      </c>
      <c r="M1200" s="276">
        <f>COUNTIFS($K$1:K1200,K1200,$C$1:C1200,C1200,$A$1:A1200,A1200)</f>
        <v>1</v>
      </c>
      <c r="N1200" s="13">
        <f t="shared" si="85"/>
        <v>0.48621527777777779</v>
      </c>
      <c r="O1200" s="13">
        <f t="shared" si="86"/>
        <v>0.49984953703703705</v>
      </c>
    </row>
    <row r="1201" spans="1:15" x14ac:dyDescent="0.25">
      <c r="A1201" s="309">
        <v>42427</v>
      </c>
      <c r="B1201" s="308" t="s">
        <v>20</v>
      </c>
      <c r="C1201" s="308">
        <v>92055</v>
      </c>
      <c r="D1201" s="310">
        <v>0.36805555555555558</v>
      </c>
      <c r="E1201" s="310">
        <v>0.63194444444444442</v>
      </c>
      <c r="F1201" s="311">
        <v>42427.527800925927</v>
      </c>
      <c r="G1201" s="311">
        <v>42427.535034722219</v>
      </c>
      <c r="H1201" s="308">
        <v>625</v>
      </c>
      <c r="I1201" s="308">
        <v>10</v>
      </c>
      <c r="J1201" s="308">
        <v>50</v>
      </c>
      <c r="K1201" s="308">
        <v>3</v>
      </c>
      <c r="L1201" s="13">
        <f t="shared" si="84"/>
        <v>7.2337962919846177E-3</v>
      </c>
      <c r="M1201" s="276">
        <f>COUNTIFS($K$1:K1201,K1201,$C$1:C1201,C1201,$A$1:A1201,A1201)</f>
        <v>2</v>
      </c>
      <c r="N1201" s="13">
        <f t="shared" si="85"/>
        <v>0.52780092592592587</v>
      </c>
      <c r="O1201" s="13">
        <f t="shared" si="86"/>
        <v>0.53503472222222226</v>
      </c>
    </row>
    <row r="1202" spans="1:15" x14ac:dyDescent="0.25">
      <c r="A1202" s="309">
        <v>42427</v>
      </c>
      <c r="B1202" s="308" t="s">
        <v>88</v>
      </c>
      <c r="C1202" s="308">
        <v>93247</v>
      </c>
      <c r="D1202" s="310">
        <v>0.33333333333333331</v>
      </c>
      <c r="E1202" s="310">
        <v>0.59722222222222221</v>
      </c>
      <c r="F1202" s="311">
        <v>42427.534166666665</v>
      </c>
      <c r="G1202" s="311">
        <v>42427.540972222225</v>
      </c>
      <c r="H1202" s="308">
        <v>588</v>
      </c>
      <c r="I1202" s="308">
        <v>10</v>
      </c>
      <c r="J1202" s="308">
        <v>50</v>
      </c>
      <c r="K1202" s="308">
        <v>3</v>
      </c>
      <c r="L1202" s="13">
        <f t="shared" si="84"/>
        <v>6.8055555602768436E-3</v>
      </c>
      <c r="M1202" s="276">
        <f>COUNTIFS($K$1:K1202,K1202,$C$1:C1202,C1202,$A$1:A1202,A1202)</f>
        <v>2</v>
      </c>
      <c r="N1202" s="13">
        <f t="shared" si="85"/>
        <v>0.53416666666666668</v>
      </c>
      <c r="O1202" s="13">
        <f t="shared" si="86"/>
        <v>0.54097222222222219</v>
      </c>
    </row>
    <row r="1203" spans="1:15" x14ac:dyDescent="0.25">
      <c r="A1203" s="309">
        <v>42427</v>
      </c>
      <c r="B1203" s="308" t="s">
        <v>115</v>
      </c>
      <c r="C1203" s="308">
        <v>92136</v>
      </c>
      <c r="D1203" s="310">
        <v>0.3611111111111111</v>
      </c>
      <c r="E1203" s="310">
        <v>0.625</v>
      </c>
      <c r="F1203" s="311">
        <v>42427.545868055553</v>
      </c>
      <c r="G1203" s="311">
        <v>42427.553043981483</v>
      </c>
      <c r="H1203" s="308">
        <v>620</v>
      </c>
      <c r="I1203" s="308">
        <v>10</v>
      </c>
      <c r="J1203" s="308">
        <v>50</v>
      </c>
      <c r="K1203" s="308">
        <v>3</v>
      </c>
      <c r="L1203" s="13">
        <f t="shared" si="84"/>
        <v>7.1759259299142286E-3</v>
      </c>
      <c r="M1203" s="276">
        <f>COUNTIFS($K$1:K1203,K1203,$C$1:C1203,C1203,$A$1:A1203,A1203)</f>
        <v>2</v>
      </c>
      <c r="N1203" s="13">
        <f t="shared" si="85"/>
        <v>0.54586805555555562</v>
      </c>
      <c r="O1203" s="13">
        <f t="shared" si="86"/>
        <v>0.55304398148148148</v>
      </c>
    </row>
    <row r="1204" spans="1:15" x14ac:dyDescent="0.25">
      <c r="A1204" s="309">
        <v>42427</v>
      </c>
      <c r="B1204" s="308" t="s">
        <v>29</v>
      </c>
      <c r="C1204" s="308">
        <v>92031</v>
      </c>
      <c r="D1204" s="310">
        <v>0.58333333333333337</v>
      </c>
      <c r="E1204" s="310">
        <v>0.84722222222222221</v>
      </c>
      <c r="F1204" s="311">
        <v>42427.653344907405</v>
      </c>
      <c r="G1204" s="311">
        <v>42427.682627314818</v>
      </c>
      <c r="H1204" s="308">
        <v>2530</v>
      </c>
      <c r="I1204" s="308">
        <v>42</v>
      </c>
      <c r="J1204" s="308">
        <v>50</v>
      </c>
      <c r="K1204" s="308">
        <v>3</v>
      </c>
      <c r="L1204" s="13">
        <f t="shared" si="84"/>
        <v>2.9282407413120382E-2</v>
      </c>
      <c r="M1204" s="276">
        <f>COUNTIFS($K$1:K1204,K1204,$C$1:C1204,C1204,$A$1:A1204,A1204)</f>
        <v>1</v>
      </c>
      <c r="N1204" s="13">
        <f t="shared" si="85"/>
        <v>0.65334490740740747</v>
      </c>
      <c r="O1204" s="13">
        <f t="shared" si="86"/>
        <v>0.68262731481481476</v>
      </c>
    </row>
    <row r="1205" spans="1:15" x14ac:dyDescent="0.25">
      <c r="A1205" s="309">
        <v>42427</v>
      </c>
      <c r="B1205" s="308" t="s">
        <v>27</v>
      </c>
      <c r="C1205" s="308">
        <v>93346</v>
      </c>
      <c r="D1205" s="310">
        <v>0.625</v>
      </c>
      <c r="E1205" s="310">
        <v>0.88888888888888884</v>
      </c>
      <c r="F1205" s="311">
        <v>42427.667129629626</v>
      </c>
      <c r="G1205" s="311">
        <v>42427.673831018517</v>
      </c>
      <c r="H1205" s="308">
        <v>579</v>
      </c>
      <c r="I1205" s="308">
        <v>10</v>
      </c>
      <c r="J1205" s="308">
        <v>50</v>
      </c>
      <c r="K1205" s="308">
        <v>3</v>
      </c>
      <c r="L1205" s="13">
        <f t="shared" si="84"/>
        <v>6.701388891087845E-3</v>
      </c>
      <c r="M1205" s="276">
        <f>COUNTIFS($K$1:K1205,K1205,$C$1:C1205,C1205,$A$1:A1205,A1205)</f>
        <v>1</v>
      </c>
      <c r="N1205" s="13">
        <f t="shared" si="85"/>
        <v>0.66712962962962974</v>
      </c>
      <c r="O1205" s="13">
        <f t="shared" si="86"/>
        <v>0.67383101851851857</v>
      </c>
    </row>
    <row r="1206" spans="1:15" x14ac:dyDescent="0.25">
      <c r="A1206" s="309">
        <v>42427</v>
      </c>
      <c r="B1206" s="308" t="s">
        <v>28</v>
      </c>
      <c r="C1206" s="308">
        <v>93528</v>
      </c>
      <c r="D1206" s="310">
        <v>0.61805555555555558</v>
      </c>
      <c r="E1206" s="310">
        <v>0.88194444444444453</v>
      </c>
      <c r="F1206" s="311">
        <v>42427.706053240741</v>
      </c>
      <c r="G1206" s="311">
        <v>42427.712743055556</v>
      </c>
      <c r="H1206" s="308">
        <v>578</v>
      </c>
      <c r="I1206" s="308">
        <v>10</v>
      </c>
      <c r="J1206" s="308">
        <v>50</v>
      </c>
      <c r="K1206" s="308">
        <v>3</v>
      </c>
      <c r="L1206" s="13">
        <f t="shared" si="84"/>
        <v>6.6898148143081926E-3</v>
      </c>
      <c r="M1206" s="276">
        <f>COUNTIFS($K$1:K1206,K1206,$C$1:C1206,C1206,$A$1:A1206,A1206)</f>
        <v>1</v>
      </c>
      <c r="N1206" s="13">
        <f t="shared" si="85"/>
        <v>0.70605324074074083</v>
      </c>
      <c r="O1206" s="13">
        <f t="shared" si="86"/>
        <v>0.7127430555555555</v>
      </c>
    </row>
    <row r="1207" spans="1:15" x14ac:dyDescent="0.25">
      <c r="A1207" s="309">
        <v>42427</v>
      </c>
      <c r="B1207" s="308" t="s">
        <v>25</v>
      </c>
      <c r="C1207" s="308">
        <v>95005</v>
      </c>
      <c r="D1207" s="310">
        <v>0.58333333333333337</v>
      </c>
      <c r="E1207" s="310">
        <v>0.84722222222222221</v>
      </c>
      <c r="F1207" s="311">
        <v>42427.714826388888</v>
      </c>
      <c r="G1207" s="311">
        <v>42427.728912037041</v>
      </c>
      <c r="H1207" s="308">
        <v>1217</v>
      </c>
      <c r="I1207" s="308">
        <v>20</v>
      </c>
      <c r="J1207" s="308">
        <v>50</v>
      </c>
      <c r="K1207" s="308">
        <v>1</v>
      </c>
      <c r="L1207" s="13">
        <f t="shared" si="84"/>
        <v>1.4085648152104113E-2</v>
      </c>
      <c r="M1207" s="276">
        <f>COUNTIFS($K$1:K1207,K1207,$C$1:C1207,C1207,$A$1:A1207,A1207)</f>
        <v>1</v>
      </c>
      <c r="N1207" s="13">
        <f t="shared" si="85"/>
        <v>0.71482638888888894</v>
      </c>
      <c r="O1207" s="13">
        <f t="shared" si="86"/>
        <v>0.72891203703703711</v>
      </c>
    </row>
    <row r="1208" spans="1:15" x14ac:dyDescent="0.25">
      <c r="A1208" s="309">
        <v>42427</v>
      </c>
      <c r="B1208" s="308" t="s">
        <v>29</v>
      </c>
      <c r="C1208" s="308">
        <v>92031</v>
      </c>
      <c r="D1208" s="310">
        <v>0.58333333333333337</v>
      </c>
      <c r="E1208" s="310">
        <v>0.84722222222222221</v>
      </c>
      <c r="F1208" s="311">
        <v>42427.751840277779</v>
      </c>
      <c r="G1208" s="311">
        <v>42427.766099537039</v>
      </c>
      <c r="H1208" s="308">
        <v>1232</v>
      </c>
      <c r="I1208" s="308">
        <v>21</v>
      </c>
      <c r="J1208" s="308">
        <v>50</v>
      </c>
      <c r="K1208" s="308">
        <v>1</v>
      </c>
      <c r="L1208" s="13">
        <f t="shared" si="84"/>
        <v>1.4259259260143153E-2</v>
      </c>
      <c r="M1208" s="276">
        <f>COUNTIFS($K$1:K1208,K1208,$C$1:C1208,C1208,$A$1:A1208,A1208)</f>
        <v>1</v>
      </c>
      <c r="N1208" s="13">
        <f t="shared" si="85"/>
        <v>0.75184027777777773</v>
      </c>
      <c r="O1208" s="13">
        <f t="shared" si="86"/>
        <v>0.76609953703703704</v>
      </c>
    </row>
    <row r="1209" spans="1:15" x14ac:dyDescent="0.25">
      <c r="A1209" s="309">
        <v>42427</v>
      </c>
      <c r="B1209" s="308" t="s">
        <v>27</v>
      </c>
      <c r="C1209" s="308">
        <v>93346</v>
      </c>
      <c r="D1209" s="310">
        <v>0.625</v>
      </c>
      <c r="E1209" s="310">
        <v>0.88888888888888884</v>
      </c>
      <c r="F1209" s="311">
        <v>42427.771805555552</v>
      </c>
      <c r="G1209" s="311">
        <v>42427.786643518521</v>
      </c>
      <c r="H1209" s="308">
        <v>1282</v>
      </c>
      <c r="I1209" s="308">
        <v>21</v>
      </c>
      <c r="J1209" s="308">
        <v>50</v>
      </c>
      <c r="K1209" s="308">
        <v>1</v>
      </c>
      <c r="L1209" s="13">
        <f t="shared" si="84"/>
        <v>1.4837962968158536E-2</v>
      </c>
      <c r="M1209" s="276">
        <f>COUNTIFS($K$1:K1209,K1209,$C$1:C1209,C1209,$A$1:A1209,A1209)</f>
        <v>1</v>
      </c>
      <c r="N1209" s="13">
        <f t="shared" si="85"/>
        <v>0.77180555555555552</v>
      </c>
      <c r="O1209" s="13">
        <f t="shared" si="86"/>
        <v>0.78664351851851855</v>
      </c>
    </row>
    <row r="1210" spans="1:15" x14ac:dyDescent="0.25">
      <c r="A1210" s="309">
        <v>42427</v>
      </c>
      <c r="B1210" s="308" t="s">
        <v>28</v>
      </c>
      <c r="C1210" s="308">
        <v>93528</v>
      </c>
      <c r="D1210" s="310">
        <v>0.61805555555555558</v>
      </c>
      <c r="E1210" s="310">
        <v>0.88194444444444453</v>
      </c>
      <c r="F1210" s="311">
        <v>42427.784629629627</v>
      </c>
      <c r="G1210" s="311">
        <v>42427.798090277778</v>
      </c>
      <c r="H1210" s="308">
        <v>1163</v>
      </c>
      <c r="I1210" s="308">
        <v>20</v>
      </c>
      <c r="J1210" s="308">
        <v>50</v>
      </c>
      <c r="K1210" s="308">
        <v>1</v>
      </c>
      <c r="L1210" s="13">
        <f t="shared" si="84"/>
        <v>1.3460648151522037E-2</v>
      </c>
      <c r="M1210" s="276">
        <f>COUNTIFS($K$1:K1210,K1210,$C$1:C1210,C1210,$A$1:A1210,A1210)</f>
        <v>1</v>
      </c>
      <c r="N1210" s="13">
        <f t="shared" si="85"/>
        <v>0.78462962962962957</v>
      </c>
      <c r="O1210" s="13">
        <f t="shared" si="86"/>
        <v>0.79809027777777775</v>
      </c>
    </row>
    <row r="1211" spans="1:15" x14ac:dyDescent="0.25">
      <c r="A1211" s="309">
        <v>42427</v>
      </c>
      <c r="B1211" s="308" t="s">
        <v>25</v>
      </c>
      <c r="C1211" s="308">
        <v>95005</v>
      </c>
      <c r="D1211" s="310">
        <v>0.58333333333333337</v>
      </c>
      <c r="E1211" s="310">
        <v>0.84722222222222221</v>
      </c>
      <c r="F1211" s="311">
        <v>42427.800775462965</v>
      </c>
      <c r="G1211" s="311">
        <v>42427.807164351849</v>
      </c>
      <c r="H1211" s="308">
        <v>552</v>
      </c>
      <c r="I1211" s="308">
        <v>9</v>
      </c>
      <c r="J1211" s="308">
        <v>50</v>
      </c>
      <c r="K1211" s="308">
        <v>3</v>
      </c>
      <c r="L1211" s="13">
        <f t="shared" si="84"/>
        <v>6.388888883520849E-3</v>
      </c>
      <c r="M1211" s="276">
        <f>COUNTIFS($K$1:K1211,K1211,$C$1:C1211,C1211,$A$1:A1211,A1211)</f>
        <v>1</v>
      </c>
      <c r="N1211" s="13">
        <f t="shared" si="85"/>
        <v>0.80077546296296298</v>
      </c>
      <c r="O1211" s="13">
        <f t="shared" si="86"/>
        <v>0.80716435185185187</v>
      </c>
    </row>
    <row r="1212" spans="1:15" x14ac:dyDescent="0.25">
      <c r="A1212" s="309">
        <v>42427</v>
      </c>
      <c r="B1212" s="308" t="s">
        <v>29</v>
      </c>
      <c r="C1212" s="308">
        <v>92031</v>
      </c>
      <c r="D1212" s="310">
        <v>0.58333333333333337</v>
      </c>
      <c r="E1212" s="310">
        <v>0.84722222222222221</v>
      </c>
      <c r="F1212" s="311">
        <v>42427.805752314816</v>
      </c>
      <c r="G1212" s="311">
        <v>42427.812592592592</v>
      </c>
      <c r="H1212" s="308">
        <v>591</v>
      </c>
      <c r="I1212" s="308">
        <v>10</v>
      </c>
      <c r="J1212" s="308">
        <v>50</v>
      </c>
      <c r="K1212" s="308">
        <v>3</v>
      </c>
      <c r="L1212" s="13">
        <f t="shared" si="84"/>
        <v>6.8402777760638855E-3</v>
      </c>
      <c r="M1212" s="276">
        <f>COUNTIFS($K$1:K1212,K1212,$C$1:C1212,C1212,$A$1:A1212,A1212)</f>
        <v>2</v>
      </c>
      <c r="N1212" s="13">
        <f t="shared" si="85"/>
        <v>0.8057523148148148</v>
      </c>
      <c r="O1212" s="13">
        <f t="shared" si="86"/>
        <v>0.81259259259259264</v>
      </c>
    </row>
    <row r="1213" spans="1:15" x14ac:dyDescent="0.25">
      <c r="A1213" s="309">
        <v>42427</v>
      </c>
      <c r="B1213" s="308" t="s">
        <v>28</v>
      </c>
      <c r="C1213" s="308">
        <v>93528</v>
      </c>
      <c r="D1213" s="310">
        <v>0.61805555555555558</v>
      </c>
      <c r="E1213" s="310">
        <v>0.88194444444444453</v>
      </c>
      <c r="F1213" s="311">
        <v>42427.830543981479</v>
      </c>
      <c r="G1213" s="311">
        <v>42427.837152777778</v>
      </c>
      <c r="H1213" s="308">
        <v>571</v>
      </c>
      <c r="I1213" s="308">
        <v>10</v>
      </c>
      <c r="J1213" s="308">
        <v>50</v>
      </c>
      <c r="K1213" s="308">
        <v>3</v>
      </c>
      <c r="L1213" s="13">
        <f t="shared" si="84"/>
        <v>6.6087962986784987E-3</v>
      </c>
      <c r="M1213" s="276">
        <f>COUNTIFS($K$1:K1213,K1213,$C$1:C1213,C1213,$A$1:A1213,A1213)</f>
        <v>2</v>
      </c>
      <c r="N1213" s="13">
        <f t="shared" si="85"/>
        <v>0.83054398148148145</v>
      </c>
      <c r="O1213" s="13">
        <f t="shared" si="86"/>
        <v>0.83715277777777775</v>
      </c>
    </row>
    <row r="1214" spans="1:15" x14ac:dyDescent="0.25">
      <c r="A1214" s="309">
        <v>42427</v>
      </c>
      <c r="B1214" s="308" t="s">
        <v>27</v>
      </c>
      <c r="C1214" s="308">
        <v>93346</v>
      </c>
      <c r="D1214" s="310">
        <v>0.625</v>
      </c>
      <c r="E1214" s="310">
        <v>0.88888888888888884</v>
      </c>
      <c r="F1214" s="311">
        <v>42427.837395833332</v>
      </c>
      <c r="G1214" s="311">
        <v>42427.844409722224</v>
      </c>
      <c r="H1214" s="308">
        <v>606</v>
      </c>
      <c r="I1214" s="308">
        <v>10</v>
      </c>
      <c r="J1214" s="308">
        <v>50</v>
      </c>
      <c r="K1214" s="308">
        <v>3</v>
      </c>
      <c r="L1214" s="13">
        <f t="shared" si="84"/>
        <v>7.0138888913788833E-3</v>
      </c>
      <c r="M1214" s="276">
        <f>COUNTIFS($K$1:K1214,K1214,$C$1:C1214,C1214,$A$1:A1214,A1214)</f>
        <v>2</v>
      </c>
      <c r="N1214" s="13">
        <f t="shared" si="85"/>
        <v>0.83739583333333334</v>
      </c>
      <c r="O1214" s="13">
        <f t="shared" si="86"/>
        <v>0.84440972222222221</v>
      </c>
    </row>
  </sheetData>
  <autoFilter ref="A1:O1214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theme="1"/>
  </sheetPr>
  <dimension ref="A1:V467"/>
  <sheetViews>
    <sheetView topLeftCell="A452" workbookViewId="0">
      <selection activeCell="A467" sqref="A467"/>
    </sheetView>
  </sheetViews>
  <sheetFormatPr defaultRowHeight="15" x14ac:dyDescent="0.25"/>
  <cols>
    <col min="1" max="1" width="10.7109375" bestFit="1" customWidth="1"/>
    <col min="2" max="2" width="8.5703125" bestFit="1" customWidth="1"/>
    <col min="3" max="3" width="10.28515625" bestFit="1" customWidth="1"/>
    <col min="4" max="4" width="14.140625" bestFit="1" customWidth="1"/>
    <col min="5" max="5" width="8.7109375" bestFit="1" customWidth="1"/>
    <col min="6" max="6" width="42.7109375" bestFit="1" customWidth="1"/>
    <col min="7" max="7" width="7" bestFit="1" customWidth="1"/>
    <col min="8" max="8" width="14.42578125" bestFit="1" customWidth="1"/>
    <col min="9" max="9" width="12.140625" bestFit="1" customWidth="1"/>
    <col min="10" max="10" width="13.140625" bestFit="1" customWidth="1"/>
    <col min="11" max="12" width="15.85546875" bestFit="1" customWidth="1"/>
    <col min="13" max="13" width="15.5703125" bestFit="1" customWidth="1"/>
    <col min="14" max="14" width="19.7109375" bestFit="1" customWidth="1"/>
    <col min="15" max="15" width="18.42578125" bestFit="1" customWidth="1"/>
    <col min="16" max="16" width="5.140625" style="10" bestFit="1" customWidth="1"/>
    <col min="17" max="17" width="7.42578125" style="10" bestFit="1" customWidth="1"/>
    <col min="18" max="18" width="5.140625" style="10" bestFit="1" customWidth="1"/>
    <col min="19" max="19" width="7.42578125" style="10" bestFit="1" customWidth="1"/>
    <col min="20" max="20" width="12" style="10" customWidth="1"/>
    <col min="21" max="22" width="8.140625" style="10" bestFit="1" customWidth="1"/>
  </cols>
  <sheetData>
    <row r="1" spans="1:22" x14ac:dyDescent="0.25">
      <c r="A1" s="8" t="s">
        <v>31</v>
      </c>
      <c r="B1" s="8" t="s">
        <v>57</v>
      </c>
      <c r="C1" s="8" t="s">
        <v>58</v>
      </c>
      <c r="D1" s="8" t="s">
        <v>59</v>
      </c>
      <c r="E1" s="8" t="s">
        <v>60</v>
      </c>
      <c r="F1" s="8" t="s">
        <v>17</v>
      </c>
      <c r="G1" s="8" t="s">
        <v>16</v>
      </c>
      <c r="H1" s="23" t="s">
        <v>61</v>
      </c>
      <c r="I1" s="23" t="s">
        <v>62</v>
      </c>
      <c r="J1" s="8" t="s">
        <v>63</v>
      </c>
      <c r="K1" s="8" t="s">
        <v>64</v>
      </c>
      <c r="L1" s="8" t="s">
        <v>65</v>
      </c>
      <c r="M1" s="8" t="s">
        <v>66</v>
      </c>
      <c r="N1" s="8" t="s">
        <v>67</v>
      </c>
      <c r="O1" s="8" t="s">
        <v>68</v>
      </c>
      <c r="P1" s="13" t="s">
        <v>69</v>
      </c>
      <c r="Q1" s="9" t="s">
        <v>70</v>
      </c>
      <c r="R1" s="13" t="s">
        <v>72</v>
      </c>
      <c r="S1" s="9" t="s">
        <v>72</v>
      </c>
      <c r="T1" s="77" t="s">
        <v>108</v>
      </c>
      <c r="U1" s="9" t="s">
        <v>71</v>
      </c>
      <c r="V1" s="9" t="s">
        <v>72</v>
      </c>
    </row>
    <row r="2" spans="1:22" x14ac:dyDescent="0.25">
      <c r="A2" s="97">
        <v>42401</v>
      </c>
      <c r="B2" s="94" t="s">
        <v>110</v>
      </c>
      <c r="C2" s="94" t="s">
        <v>111</v>
      </c>
      <c r="D2" s="94" t="s">
        <v>112</v>
      </c>
      <c r="E2" s="94" t="s">
        <v>113</v>
      </c>
      <c r="F2" s="94" t="s">
        <v>103</v>
      </c>
      <c r="G2" s="94">
        <v>95061</v>
      </c>
      <c r="H2" s="96">
        <v>0.3611111111111111</v>
      </c>
      <c r="I2" s="96">
        <v>0.625</v>
      </c>
      <c r="J2" s="98">
        <v>0.2638888888888889</v>
      </c>
      <c r="K2" s="95">
        <v>42401.625925925924</v>
      </c>
      <c r="L2" s="95">
        <v>42401.88894675926</v>
      </c>
      <c r="M2" s="96">
        <v>3.2523148148148151E-3</v>
      </c>
      <c r="N2" s="94">
        <v>29</v>
      </c>
      <c r="O2" s="94">
        <v>0</v>
      </c>
      <c r="P2" s="86">
        <f t="shared" ref="P2:P65" si="0">IF($K2="","",HOUR($K2))</f>
        <v>15</v>
      </c>
      <c r="Q2" s="86">
        <f t="shared" ref="Q2:Q65" si="1">IF($K2="","",MINUTE($K2))</f>
        <v>1</v>
      </c>
      <c r="R2" s="86">
        <f t="shared" ref="R2:R65" si="2">IF($L2="","",HOUR($L2))</f>
        <v>21</v>
      </c>
      <c r="S2" s="86">
        <f t="shared" ref="S2:S65" si="3">IF($L2="","",MINUTE($L2))</f>
        <v>20</v>
      </c>
      <c r="T2" s="86" t="str">
        <f t="shared" ref="T2" si="4">IF(DAY(K2)=DAY(L2),"","ERRO")</f>
        <v/>
      </c>
      <c r="U2" s="13">
        <f t="shared" ref="U2:U65" si="5">IFERROR(TIME($P2,$Q2,0),"")</f>
        <v>0.62569444444444444</v>
      </c>
      <c r="V2" s="13">
        <f t="shared" ref="V2:V65" si="6">IFERROR(TIME($R2,$S2,0),"")</f>
        <v>0.88888888888888884</v>
      </c>
    </row>
    <row r="3" spans="1:22" x14ac:dyDescent="0.25">
      <c r="A3" s="97">
        <v>42401</v>
      </c>
      <c r="B3" s="94" t="s">
        <v>110</v>
      </c>
      <c r="C3" s="94" t="s">
        <v>111</v>
      </c>
      <c r="D3" s="94" t="s">
        <v>112</v>
      </c>
      <c r="E3" s="94" t="s">
        <v>113</v>
      </c>
      <c r="F3" s="94" t="s">
        <v>25</v>
      </c>
      <c r="G3" s="94">
        <v>95005</v>
      </c>
      <c r="H3" s="96">
        <v>0.58333333333333337</v>
      </c>
      <c r="I3" s="96">
        <v>0.84722222222222221</v>
      </c>
      <c r="J3" s="98">
        <v>0.2638888888888889</v>
      </c>
      <c r="K3" s="95">
        <v>42401.584074074075</v>
      </c>
      <c r="L3" s="95">
        <v>42401.850949074076</v>
      </c>
      <c r="M3" s="96">
        <v>4.8842592592592592E-3</v>
      </c>
      <c r="N3" s="94">
        <v>23</v>
      </c>
      <c r="O3" s="94">
        <v>0</v>
      </c>
      <c r="P3" s="92">
        <f t="shared" si="0"/>
        <v>14</v>
      </c>
      <c r="Q3" s="92">
        <f t="shared" si="1"/>
        <v>1</v>
      </c>
      <c r="R3" s="92">
        <f t="shared" si="2"/>
        <v>20</v>
      </c>
      <c r="S3" s="92">
        <f t="shared" si="3"/>
        <v>25</v>
      </c>
      <c r="T3" s="92" t="str">
        <f t="shared" ref="T3:T22" si="7">IF(DAY(K3)=DAY(L3),"","ERRO")</f>
        <v/>
      </c>
      <c r="U3" s="13">
        <f t="shared" si="5"/>
        <v>0.58402777777777781</v>
      </c>
      <c r="V3" s="13">
        <f t="shared" si="6"/>
        <v>0.85069444444444453</v>
      </c>
    </row>
    <row r="4" spans="1:22" x14ac:dyDescent="0.25">
      <c r="A4" s="97">
        <v>42401</v>
      </c>
      <c r="B4" s="94" t="s">
        <v>110</v>
      </c>
      <c r="C4" s="94" t="s">
        <v>111</v>
      </c>
      <c r="D4" s="94" t="s">
        <v>112</v>
      </c>
      <c r="E4" s="94" t="s">
        <v>113</v>
      </c>
      <c r="F4" s="94" t="s">
        <v>18</v>
      </c>
      <c r="G4" s="94">
        <v>92120</v>
      </c>
      <c r="H4" s="96">
        <v>0.36805555555555558</v>
      </c>
      <c r="I4" s="96">
        <v>0.63194444444444442</v>
      </c>
      <c r="J4" s="98">
        <v>0.2638888888888889</v>
      </c>
      <c r="K4" s="95">
        <v>42401.361446759256</v>
      </c>
      <c r="L4" s="95">
        <v>42401.625590277778</v>
      </c>
      <c r="M4" s="96">
        <v>0</v>
      </c>
      <c r="N4" s="94">
        <v>0</v>
      </c>
      <c r="O4" s="94">
        <v>0</v>
      </c>
      <c r="P4" s="92">
        <f t="shared" si="0"/>
        <v>8</v>
      </c>
      <c r="Q4" s="92">
        <f t="shared" si="1"/>
        <v>40</v>
      </c>
      <c r="R4" s="92">
        <f t="shared" si="2"/>
        <v>15</v>
      </c>
      <c r="S4" s="92">
        <f t="shared" si="3"/>
        <v>0</v>
      </c>
      <c r="T4" s="92" t="str">
        <f t="shared" si="7"/>
        <v/>
      </c>
      <c r="U4" s="13">
        <f t="shared" si="5"/>
        <v>0.3611111111111111</v>
      </c>
      <c r="V4" s="13">
        <f t="shared" si="6"/>
        <v>0.625</v>
      </c>
    </row>
    <row r="5" spans="1:22" x14ac:dyDescent="0.25">
      <c r="A5" s="97">
        <v>42401</v>
      </c>
      <c r="B5" s="94" t="s">
        <v>110</v>
      </c>
      <c r="C5" s="94" t="s">
        <v>111</v>
      </c>
      <c r="D5" s="94" t="s">
        <v>112</v>
      </c>
      <c r="E5" s="94" t="s">
        <v>113</v>
      </c>
      <c r="F5" s="94" t="s">
        <v>19</v>
      </c>
      <c r="G5" s="94">
        <v>95173</v>
      </c>
      <c r="H5" s="96">
        <v>0.4861111111111111</v>
      </c>
      <c r="I5" s="96">
        <v>0.75</v>
      </c>
      <c r="J5" s="98">
        <v>0.2638888888888889</v>
      </c>
      <c r="K5" s="95">
        <v>42401.361527777779</v>
      </c>
      <c r="L5" s="95">
        <v>42401.6253125</v>
      </c>
      <c r="M5" s="96">
        <v>3.37962962962963E-3</v>
      </c>
      <c r="N5" s="94">
        <v>27</v>
      </c>
      <c r="O5" s="94">
        <v>0</v>
      </c>
      <c r="P5" s="92">
        <f t="shared" si="0"/>
        <v>8</v>
      </c>
      <c r="Q5" s="92">
        <f t="shared" si="1"/>
        <v>40</v>
      </c>
      <c r="R5" s="92">
        <f t="shared" si="2"/>
        <v>15</v>
      </c>
      <c r="S5" s="92">
        <f t="shared" si="3"/>
        <v>0</v>
      </c>
      <c r="T5" s="92" t="str">
        <f t="shared" si="7"/>
        <v/>
      </c>
      <c r="U5" s="13">
        <f t="shared" si="5"/>
        <v>0.3611111111111111</v>
      </c>
      <c r="V5" s="13">
        <f t="shared" si="6"/>
        <v>0.625</v>
      </c>
    </row>
    <row r="6" spans="1:22" x14ac:dyDescent="0.25">
      <c r="A6" s="97">
        <v>42401</v>
      </c>
      <c r="B6" s="94" t="s">
        <v>110</v>
      </c>
      <c r="C6" s="94" t="s">
        <v>111</v>
      </c>
      <c r="D6" s="94" t="s">
        <v>112</v>
      </c>
      <c r="E6" s="94" t="s">
        <v>113</v>
      </c>
      <c r="F6" s="94" t="s">
        <v>20</v>
      </c>
      <c r="G6" s="94">
        <v>92055</v>
      </c>
      <c r="H6" s="96">
        <v>0.36805555555555558</v>
      </c>
      <c r="I6" s="96">
        <v>0.63194444444444442</v>
      </c>
      <c r="J6" s="98">
        <v>0.2638888888888889</v>
      </c>
      <c r="K6" s="95">
        <v>42401.319710648146</v>
      </c>
      <c r="L6" s="95">
        <v>42401.583414351851</v>
      </c>
      <c r="M6" s="96">
        <v>2.0717592592592593E-3</v>
      </c>
      <c r="N6" s="94">
        <v>31</v>
      </c>
      <c r="O6" s="94">
        <v>0</v>
      </c>
      <c r="P6" s="92">
        <f t="shared" si="0"/>
        <v>7</v>
      </c>
      <c r="Q6" s="92">
        <f t="shared" si="1"/>
        <v>40</v>
      </c>
      <c r="R6" s="92">
        <f t="shared" si="2"/>
        <v>14</v>
      </c>
      <c r="S6" s="92">
        <f t="shared" si="3"/>
        <v>0</v>
      </c>
      <c r="T6" s="92" t="str">
        <f t="shared" si="7"/>
        <v/>
      </c>
      <c r="U6" s="13">
        <f t="shared" si="5"/>
        <v>0.31944444444444448</v>
      </c>
      <c r="V6" s="13">
        <f t="shared" si="6"/>
        <v>0.58333333333333337</v>
      </c>
    </row>
    <row r="7" spans="1:22" x14ac:dyDescent="0.25">
      <c r="A7" s="97">
        <v>42401</v>
      </c>
      <c r="B7" s="94" t="s">
        <v>110</v>
      </c>
      <c r="C7" s="94" t="s">
        <v>111</v>
      </c>
      <c r="D7" s="94" t="s">
        <v>112</v>
      </c>
      <c r="E7" s="94" t="s">
        <v>113</v>
      </c>
      <c r="F7" s="94" t="s">
        <v>26</v>
      </c>
      <c r="G7" s="94">
        <v>92065</v>
      </c>
      <c r="H7" s="96">
        <v>0.625</v>
      </c>
      <c r="I7" s="96">
        <v>0.88888888888888884</v>
      </c>
      <c r="J7" s="98">
        <v>0.2638888888888889</v>
      </c>
      <c r="K7" s="95">
        <v>42401.625451388885</v>
      </c>
      <c r="L7" s="95">
        <v>42401.889120370368</v>
      </c>
      <c r="M7" s="96">
        <v>3.1134259259259257E-3</v>
      </c>
      <c r="N7" s="94">
        <v>3</v>
      </c>
      <c r="O7" s="94">
        <v>0</v>
      </c>
      <c r="P7" s="92">
        <f t="shared" si="0"/>
        <v>15</v>
      </c>
      <c r="Q7" s="92">
        <f t="shared" si="1"/>
        <v>0</v>
      </c>
      <c r="R7" s="92">
        <f t="shared" si="2"/>
        <v>21</v>
      </c>
      <c r="S7" s="92">
        <f t="shared" si="3"/>
        <v>20</v>
      </c>
      <c r="T7" s="92" t="str">
        <f t="shared" si="7"/>
        <v/>
      </c>
      <c r="U7" s="13">
        <f t="shared" si="5"/>
        <v>0.625</v>
      </c>
      <c r="V7" s="13">
        <f t="shared" si="6"/>
        <v>0.88888888888888884</v>
      </c>
    </row>
    <row r="8" spans="1:22" x14ac:dyDescent="0.25">
      <c r="A8" s="97">
        <v>42401</v>
      </c>
      <c r="B8" s="94" t="s">
        <v>110</v>
      </c>
      <c r="C8" s="94" t="s">
        <v>111</v>
      </c>
      <c r="D8" s="94" t="s">
        <v>112</v>
      </c>
      <c r="E8" s="94" t="s">
        <v>113</v>
      </c>
      <c r="F8" s="94" t="s">
        <v>21</v>
      </c>
      <c r="G8" s="94">
        <v>92125</v>
      </c>
      <c r="H8" s="96">
        <v>0.36805555555555558</v>
      </c>
      <c r="I8" s="96">
        <v>0.63194444444444442</v>
      </c>
      <c r="J8" s="98">
        <v>0.2638888888888889</v>
      </c>
      <c r="K8" s="95">
        <v>42401.361550925925</v>
      </c>
      <c r="L8" s="95">
        <v>42401.625011574077</v>
      </c>
      <c r="M8" s="96">
        <v>2.9861111111111113E-3</v>
      </c>
      <c r="N8" s="94">
        <v>31</v>
      </c>
      <c r="O8" s="94">
        <v>0</v>
      </c>
      <c r="P8" s="92">
        <f t="shared" si="0"/>
        <v>8</v>
      </c>
      <c r="Q8" s="92">
        <f t="shared" si="1"/>
        <v>40</v>
      </c>
      <c r="R8" s="92">
        <f t="shared" si="2"/>
        <v>15</v>
      </c>
      <c r="S8" s="92">
        <f t="shared" si="3"/>
        <v>0</v>
      </c>
      <c r="T8" s="92" t="str">
        <f t="shared" si="7"/>
        <v/>
      </c>
      <c r="U8" s="13">
        <f t="shared" si="5"/>
        <v>0.3611111111111111</v>
      </c>
      <c r="V8" s="13">
        <f t="shared" si="6"/>
        <v>0.625</v>
      </c>
    </row>
    <row r="9" spans="1:22" x14ac:dyDescent="0.25">
      <c r="A9" s="97">
        <v>42401</v>
      </c>
      <c r="B9" s="94" t="s">
        <v>110</v>
      </c>
      <c r="C9" s="94" t="s">
        <v>111</v>
      </c>
      <c r="D9" s="94" t="s">
        <v>112</v>
      </c>
      <c r="E9" s="94" t="s">
        <v>113</v>
      </c>
      <c r="F9" s="94" t="s">
        <v>114</v>
      </c>
      <c r="G9" s="94">
        <v>95618</v>
      </c>
      <c r="H9" s="96">
        <v>0.33333333333333331</v>
      </c>
      <c r="I9" s="96">
        <v>0.59722222222222221</v>
      </c>
      <c r="J9" s="98">
        <v>0.2638888888888889</v>
      </c>
      <c r="K9" s="94"/>
      <c r="L9" s="94"/>
      <c r="M9" s="96">
        <v>0</v>
      </c>
      <c r="N9" s="94">
        <v>0</v>
      </c>
      <c r="O9" s="94">
        <v>0</v>
      </c>
      <c r="P9" s="92" t="str">
        <f t="shared" si="0"/>
        <v/>
      </c>
      <c r="Q9" s="92" t="str">
        <f t="shared" si="1"/>
        <v/>
      </c>
      <c r="R9" s="92" t="str">
        <f t="shared" si="2"/>
        <v/>
      </c>
      <c r="S9" s="92" t="str">
        <f t="shared" si="3"/>
        <v/>
      </c>
      <c r="T9" s="92" t="str">
        <f t="shared" si="7"/>
        <v/>
      </c>
      <c r="U9" s="13" t="str">
        <f t="shared" si="5"/>
        <v/>
      </c>
      <c r="V9" s="13" t="str">
        <f t="shared" si="6"/>
        <v/>
      </c>
    </row>
    <row r="10" spans="1:22" x14ac:dyDescent="0.25">
      <c r="A10" s="97">
        <v>42401</v>
      </c>
      <c r="B10" s="94" t="s">
        <v>110</v>
      </c>
      <c r="C10" s="94" t="s">
        <v>111</v>
      </c>
      <c r="D10" s="94" t="s">
        <v>112</v>
      </c>
      <c r="E10" s="94" t="s">
        <v>113</v>
      </c>
      <c r="F10" s="94" t="s">
        <v>107</v>
      </c>
      <c r="G10" s="94">
        <v>92200</v>
      </c>
      <c r="H10" s="96">
        <v>0.625</v>
      </c>
      <c r="I10" s="96">
        <v>0.88888888888888884</v>
      </c>
      <c r="J10" s="98">
        <v>0.2638888888888889</v>
      </c>
      <c r="K10" s="95">
        <v>42401.625162037039</v>
      </c>
      <c r="L10" s="95">
        <v>42401.888923611114</v>
      </c>
      <c r="M10" s="96">
        <v>0</v>
      </c>
      <c r="N10" s="94">
        <v>0</v>
      </c>
      <c r="O10" s="94">
        <v>0</v>
      </c>
      <c r="P10" s="92">
        <f t="shared" si="0"/>
        <v>15</v>
      </c>
      <c r="Q10" s="92">
        <f t="shared" si="1"/>
        <v>0</v>
      </c>
      <c r="R10" s="92">
        <f t="shared" si="2"/>
        <v>21</v>
      </c>
      <c r="S10" s="92">
        <f t="shared" si="3"/>
        <v>20</v>
      </c>
      <c r="T10" s="92" t="str">
        <f t="shared" si="7"/>
        <v/>
      </c>
      <c r="U10" s="13">
        <f t="shared" si="5"/>
        <v>0.625</v>
      </c>
      <c r="V10" s="13">
        <f t="shared" si="6"/>
        <v>0.88888888888888884</v>
      </c>
    </row>
    <row r="11" spans="1:22" x14ac:dyDescent="0.25">
      <c r="A11" s="97">
        <v>42401</v>
      </c>
      <c r="B11" s="94" t="s">
        <v>110</v>
      </c>
      <c r="C11" s="94" t="s">
        <v>111</v>
      </c>
      <c r="D11" s="94" t="s">
        <v>112</v>
      </c>
      <c r="E11" s="94" t="s">
        <v>113</v>
      </c>
      <c r="F11" s="94" t="s">
        <v>88</v>
      </c>
      <c r="G11" s="94">
        <v>93247</v>
      </c>
      <c r="H11" s="96">
        <v>0.33333333333333331</v>
      </c>
      <c r="I11" s="96">
        <v>0.59722222222222221</v>
      </c>
      <c r="J11" s="98">
        <v>0.2638888888888889</v>
      </c>
      <c r="K11" s="94"/>
      <c r="L11" s="94"/>
      <c r="M11" s="96">
        <v>0</v>
      </c>
      <c r="N11" s="94">
        <v>0</v>
      </c>
      <c r="O11" s="94">
        <v>0</v>
      </c>
      <c r="P11" s="92" t="str">
        <f t="shared" si="0"/>
        <v/>
      </c>
      <c r="Q11" s="92" t="str">
        <f t="shared" si="1"/>
        <v/>
      </c>
      <c r="R11" s="92" t="str">
        <f t="shared" si="2"/>
        <v/>
      </c>
      <c r="S11" s="92" t="str">
        <f t="shared" si="3"/>
        <v/>
      </c>
      <c r="T11" s="92" t="str">
        <f t="shared" si="7"/>
        <v/>
      </c>
      <c r="U11" s="13" t="str">
        <f t="shared" si="5"/>
        <v/>
      </c>
      <c r="V11" s="13" t="str">
        <f t="shared" si="6"/>
        <v/>
      </c>
    </row>
    <row r="12" spans="1:22" x14ac:dyDescent="0.25">
      <c r="A12" s="97">
        <v>42401</v>
      </c>
      <c r="B12" s="94" t="s">
        <v>110</v>
      </c>
      <c r="C12" s="94" t="s">
        <v>111</v>
      </c>
      <c r="D12" s="94" t="s">
        <v>112</v>
      </c>
      <c r="E12" s="94" t="s">
        <v>113</v>
      </c>
      <c r="F12" s="94" t="s">
        <v>115</v>
      </c>
      <c r="G12" s="94">
        <v>92136</v>
      </c>
      <c r="H12" s="96">
        <v>0.3611111111111111</v>
      </c>
      <c r="I12" s="96">
        <v>0.625</v>
      </c>
      <c r="J12" s="98">
        <v>0.2638888888888889</v>
      </c>
      <c r="K12" s="95">
        <v>42401.361516203702</v>
      </c>
      <c r="L12" s="95">
        <v>42401.625532407408</v>
      </c>
      <c r="M12" s="96">
        <v>3.2175925925925926E-3</v>
      </c>
      <c r="N12" s="94">
        <v>28</v>
      </c>
      <c r="O12" s="94">
        <v>0</v>
      </c>
      <c r="P12" s="92">
        <f t="shared" si="0"/>
        <v>8</v>
      </c>
      <c r="Q12" s="92">
        <f t="shared" si="1"/>
        <v>40</v>
      </c>
      <c r="R12" s="92">
        <f t="shared" si="2"/>
        <v>15</v>
      </c>
      <c r="S12" s="92">
        <f t="shared" si="3"/>
        <v>0</v>
      </c>
      <c r="T12" s="92" t="str">
        <f t="shared" si="7"/>
        <v/>
      </c>
      <c r="U12" s="13">
        <f t="shared" si="5"/>
        <v>0.3611111111111111</v>
      </c>
      <c r="V12" s="13">
        <f t="shared" si="6"/>
        <v>0.625</v>
      </c>
    </row>
    <row r="13" spans="1:22" x14ac:dyDescent="0.25">
      <c r="A13" s="97">
        <v>42401</v>
      </c>
      <c r="B13" s="94" t="s">
        <v>110</v>
      </c>
      <c r="C13" s="94" t="s">
        <v>111</v>
      </c>
      <c r="D13" s="94" t="s">
        <v>112</v>
      </c>
      <c r="E13" s="94" t="s">
        <v>113</v>
      </c>
      <c r="F13" s="94" t="s">
        <v>23</v>
      </c>
      <c r="G13" s="94">
        <v>92044</v>
      </c>
      <c r="H13" s="96">
        <v>0.33333333333333331</v>
      </c>
      <c r="I13" s="96">
        <v>0.59722222222222221</v>
      </c>
      <c r="J13" s="98">
        <v>0.2638888888888889</v>
      </c>
      <c r="K13" s="95">
        <v>42401.319571759261</v>
      </c>
      <c r="L13" s="95">
        <v>42401.583379629628</v>
      </c>
      <c r="M13" s="96">
        <v>0</v>
      </c>
      <c r="N13" s="94">
        <v>0</v>
      </c>
      <c r="O13" s="94">
        <v>0</v>
      </c>
      <c r="P13" s="92">
        <f t="shared" si="0"/>
        <v>7</v>
      </c>
      <c r="Q13" s="92">
        <f t="shared" si="1"/>
        <v>40</v>
      </c>
      <c r="R13" s="92">
        <f t="shared" si="2"/>
        <v>14</v>
      </c>
      <c r="S13" s="92">
        <f t="shared" si="3"/>
        <v>0</v>
      </c>
      <c r="T13" s="92" t="str">
        <f t="shared" si="7"/>
        <v/>
      </c>
      <c r="U13" s="13">
        <f t="shared" si="5"/>
        <v>0.31944444444444448</v>
      </c>
      <c r="V13" s="13">
        <f t="shared" si="6"/>
        <v>0.58333333333333337</v>
      </c>
    </row>
    <row r="14" spans="1:22" x14ac:dyDescent="0.25">
      <c r="A14" s="97">
        <v>42401</v>
      </c>
      <c r="B14" s="94" t="s">
        <v>110</v>
      </c>
      <c r="C14" s="94" t="s">
        <v>111</v>
      </c>
      <c r="D14" s="94" t="s">
        <v>112</v>
      </c>
      <c r="E14" s="94" t="s">
        <v>113</v>
      </c>
      <c r="F14" s="94" t="s">
        <v>27</v>
      </c>
      <c r="G14" s="94">
        <v>93346</v>
      </c>
      <c r="H14" s="96">
        <v>0.625</v>
      </c>
      <c r="I14" s="96">
        <v>0.88888888888888884</v>
      </c>
      <c r="J14" s="98">
        <v>0.2638888888888889</v>
      </c>
      <c r="K14" s="95">
        <v>42401.62672453704</v>
      </c>
      <c r="L14" s="95">
        <v>42401.889074074075</v>
      </c>
      <c r="M14" s="96">
        <v>4.4791666666666669E-3</v>
      </c>
      <c r="N14" s="94">
        <v>21</v>
      </c>
      <c r="O14" s="94">
        <v>0</v>
      </c>
      <c r="P14" s="92">
        <f t="shared" si="0"/>
        <v>15</v>
      </c>
      <c r="Q14" s="92">
        <f t="shared" si="1"/>
        <v>2</v>
      </c>
      <c r="R14" s="92">
        <f t="shared" si="2"/>
        <v>21</v>
      </c>
      <c r="S14" s="92">
        <f t="shared" si="3"/>
        <v>20</v>
      </c>
      <c r="T14" s="92" t="str">
        <f t="shared" si="7"/>
        <v/>
      </c>
      <c r="U14" s="13">
        <f t="shared" si="5"/>
        <v>0.62638888888888888</v>
      </c>
      <c r="V14" s="13">
        <f t="shared" si="6"/>
        <v>0.88888888888888884</v>
      </c>
    </row>
    <row r="15" spans="1:22" x14ac:dyDescent="0.25">
      <c r="A15" s="97">
        <v>42401</v>
      </c>
      <c r="B15" s="94" t="s">
        <v>110</v>
      </c>
      <c r="C15" s="94" t="s">
        <v>111</v>
      </c>
      <c r="D15" s="94" t="s">
        <v>112</v>
      </c>
      <c r="E15" s="94" t="s">
        <v>113</v>
      </c>
      <c r="F15" s="94" t="s">
        <v>28</v>
      </c>
      <c r="G15" s="94">
        <v>93528</v>
      </c>
      <c r="H15" s="96">
        <v>0.61805555555555558</v>
      </c>
      <c r="I15" s="96">
        <v>0.88194444444444453</v>
      </c>
      <c r="J15" s="98">
        <v>0.2638888888888889</v>
      </c>
      <c r="K15" s="95">
        <v>42401.618090277778</v>
      </c>
      <c r="L15" s="95">
        <v>42401.882025462961</v>
      </c>
      <c r="M15" s="96">
        <v>3.8425925925925923E-3</v>
      </c>
      <c r="N15" s="94">
        <v>27</v>
      </c>
      <c r="O15" s="94">
        <v>0</v>
      </c>
      <c r="P15" s="92">
        <f t="shared" si="0"/>
        <v>14</v>
      </c>
      <c r="Q15" s="92">
        <f t="shared" si="1"/>
        <v>50</v>
      </c>
      <c r="R15" s="92">
        <f t="shared" si="2"/>
        <v>21</v>
      </c>
      <c r="S15" s="92">
        <f t="shared" si="3"/>
        <v>10</v>
      </c>
      <c r="T15" s="92" t="str">
        <f t="shared" si="7"/>
        <v/>
      </c>
      <c r="U15" s="13">
        <f t="shared" si="5"/>
        <v>0.61805555555555558</v>
      </c>
      <c r="V15" s="13">
        <f t="shared" si="6"/>
        <v>0.88194444444444453</v>
      </c>
    </row>
    <row r="16" spans="1:22" x14ac:dyDescent="0.25">
      <c r="A16" s="97">
        <v>42401</v>
      </c>
      <c r="B16" s="94" t="s">
        <v>110</v>
      </c>
      <c r="C16" s="94" t="s">
        <v>111</v>
      </c>
      <c r="D16" s="94" t="s">
        <v>112</v>
      </c>
      <c r="E16" s="94" t="s">
        <v>113</v>
      </c>
      <c r="F16" s="94" t="s">
        <v>105</v>
      </c>
      <c r="G16" s="94">
        <v>95049</v>
      </c>
      <c r="H16" s="96">
        <v>0.625</v>
      </c>
      <c r="I16" s="96">
        <v>0.88888888888888884</v>
      </c>
      <c r="J16" s="98">
        <v>0.2638888888888889</v>
      </c>
      <c r="K16" s="95">
        <v>42401.583645833336</v>
      </c>
      <c r="L16" s="95">
        <v>42401.847256944442</v>
      </c>
      <c r="M16" s="96">
        <v>2.3842592592592591E-3</v>
      </c>
      <c r="N16" s="94">
        <v>15</v>
      </c>
      <c r="O16" s="94">
        <v>0</v>
      </c>
      <c r="P16" s="92">
        <f t="shared" si="0"/>
        <v>14</v>
      </c>
      <c r="Q16" s="92">
        <f t="shared" si="1"/>
        <v>0</v>
      </c>
      <c r="R16" s="92">
        <f t="shared" si="2"/>
        <v>20</v>
      </c>
      <c r="S16" s="92">
        <f t="shared" si="3"/>
        <v>20</v>
      </c>
      <c r="T16" s="92" t="str">
        <f t="shared" si="7"/>
        <v/>
      </c>
      <c r="U16" s="13">
        <f t="shared" si="5"/>
        <v>0.58333333333333337</v>
      </c>
      <c r="V16" s="13">
        <f t="shared" si="6"/>
        <v>0.84722222222222221</v>
      </c>
    </row>
    <row r="17" spans="1:22" x14ac:dyDescent="0.25">
      <c r="A17" s="97">
        <v>42401</v>
      </c>
      <c r="B17" s="94" t="s">
        <v>110</v>
      </c>
      <c r="C17" s="94" t="s">
        <v>111</v>
      </c>
      <c r="D17" s="94" t="s">
        <v>112</v>
      </c>
      <c r="E17" s="94" t="s">
        <v>113</v>
      </c>
      <c r="F17" s="94" t="s">
        <v>116</v>
      </c>
      <c r="G17" s="94">
        <v>95050</v>
      </c>
      <c r="H17" s="96">
        <v>0.625</v>
      </c>
      <c r="I17" s="96">
        <v>0.88888888888888884</v>
      </c>
      <c r="J17" s="98">
        <v>0.2638888888888889</v>
      </c>
      <c r="K17" s="94"/>
      <c r="L17" s="94"/>
      <c r="M17" s="96">
        <v>0</v>
      </c>
      <c r="N17" s="94">
        <v>0</v>
      </c>
      <c r="O17" s="94">
        <v>0</v>
      </c>
      <c r="P17" s="92" t="str">
        <f t="shared" si="0"/>
        <v/>
      </c>
      <c r="Q17" s="92" t="str">
        <f t="shared" si="1"/>
        <v/>
      </c>
      <c r="R17" s="92" t="str">
        <f t="shared" si="2"/>
        <v/>
      </c>
      <c r="S17" s="92" t="str">
        <f t="shared" si="3"/>
        <v/>
      </c>
      <c r="T17" s="92" t="str">
        <f t="shared" si="7"/>
        <v/>
      </c>
      <c r="U17" s="13" t="str">
        <f t="shared" si="5"/>
        <v/>
      </c>
      <c r="V17" s="13" t="str">
        <f t="shared" si="6"/>
        <v/>
      </c>
    </row>
    <row r="18" spans="1:22" x14ac:dyDescent="0.25">
      <c r="A18" s="97">
        <v>42401</v>
      </c>
      <c r="B18" s="94" t="s">
        <v>110</v>
      </c>
      <c r="C18" s="94" t="s">
        <v>111</v>
      </c>
      <c r="D18" s="94" t="s">
        <v>112</v>
      </c>
      <c r="E18" s="94" t="s">
        <v>113</v>
      </c>
      <c r="F18" s="94" t="s">
        <v>117</v>
      </c>
      <c r="G18" s="94">
        <v>92214</v>
      </c>
      <c r="H18" s="96">
        <v>0.3611111111111111</v>
      </c>
      <c r="I18" s="96">
        <v>0.625</v>
      </c>
      <c r="J18" s="98">
        <v>0.2638888888888889</v>
      </c>
      <c r="K18" s="95">
        <v>42401.362569444442</v>
      </c>
      <c r="L18" s="95">
        <v>42401.625057870369</v>
      </c>
      <c r="M18" s="96">
        <v>3.7152777777777774E-3</v>
      </c>
      <c r="N18" s="94">
        <v>27</v>
      </c>
      <c r="O18" s="94">
        <v>0</v>
      </c>
      <c r="P18" s="92">
        <f t="shared" si="0"/>
        <v>8</v>
      </c>
      <c r="Q18" s="92">
        <f t="shared" si="1"/>
        <v>42</v>
      </c>
      <c r="R18" s="92">
        <f t="shared" si="2"/>
        <v>15</v>
      </c>
      <c r="S18" s="92">
        <f t="shared" si="3"/>
        <v>0</v>
      </c>
      <c r="T18" s="92" t="str">
        <f t="shared" si="7"/>
        <v/>
      </c>
      <c r="U18" s="13">
        <f t="shared" si="5"/>
        <v>0.36249999999999999</v>
      </c>
      <c r="V18" s="13">
        <f t="shared" si="6"/>
        <v>0.625</v>
      </c>
    </row>
    <row r="19" spans="1:22" x14ac:dyDescent="0.25">
      <c r="A19" s="97">
        <v>42401</v>
      </c>
      <c r="B19" s="94" t="s">
        <v>110</v>
      </c>
      <c r="C19" s="94" t="s">
        <v>111</v>
      </c>
      <c r="D19" s="94" t="s">
        <v>112</v>
      </c>
      <c r="E19" s="94" t="s">
        <v>113</v>
      </c>
      <c r="F19" s="94" t="s">
        <v>29</v>
      </c>
      <c r="G19" s="94">
        <v>92031</v>
      </c>
      <c r="H19" s="96">
        <v>0.58333333333333337</v>
      </c>
      <c r="I19" s="96">
        <v>0.84722222222222221</v>
      </c>
      <c r="J19" s="98">
        <v>0.2638888888888889</v>
      </c>
      <c r="K19" s="95">
        <v>42401.585046296299</v>
      </c>
      <c r="L19" s="95">
        <v>42401.847303240742</v>
      </c>
      <c r="M19" s="96">
        <v>3.1597222222222222E-3</v>
      </c>
      <c r="N19" s="94">
        <v>35</v>
      </c>
      <c r="O19" s="94">
        <v>0</v>
      </c>
      <c r="P19" s="92">
        <f t="shared" si="0"/>
        <v>14</v>
      </c>
      <c r="Q19" s="92">
        <f t="shared" si="1"/>
        <v>2</v>
      </c>
      <c r="R19" s="92">
        <f t="shared" si="2"/>
        <v>20</v>
      </c>
      <c r="S19" s="92">
        <f t="shared" si="3"/>
        <v>20</v>
      </c>
      <c r="T19" s="92" t="str">
        <f t="shared" si="7"/>
        <v/>
      </c>
      <c r="U19" s="13">
        <f t="shared" si="5"/>
        <v>0.58472222222222225</v>
      </c>
      <c r="V19" s="13">
        <f t="shared" si="6"/>
        <v>0.84722222222222221</v>
      </c>
    </row>
    <row r="20" spans="1:22" x14ac:dyDescent="0.25">
      <c r="A20" s="97">
        <v>42401</v>
      </c>
      <c r="B20" s="94" t="s">
        <v>110</v>
      </c>
      <c r="C20" s="94" t="s">
        <v>111</v>
      </c>
      <c r="D20" s="94" t="s">
        <v>112</v>
      </c>
      <c r="E20" s="94" t="s">
        <v>113</v>
      </c>
      <c r="F20" s="94" t="s">
        <v>30</v>
      </c>
      <c r="G20" s="94">
        <v>92030</v>
      </c>
      <c r="H20" s="96">
        <v>0.625</v>
      </c>
      <c r="I20" s="96">
        <v>0.88888888888888884</v>
      </c>
      <c r="J20" s="98">
        <v>0.2638888888888889</v>
      </c>
      <c r="K20" s="95">
        <v>42401.62572916667</v>
      </c>
      <c r="L20" s="95">
        <v>42401.888969907406</v>
      </c>
      <c r="M20" s="96">
        <v>0</v>
      </c>
      <c r="N20" s="94">
        <v>0</v>
      </c>
      <c r="O20" s="94">
        <v>0</v>
      </c>
      <c r="P20" s="92">
        <f t="shared" si="0"/>
        <v>15</v>
      </c>
      <c r="Q20" s="92">
        <f t="shared" si="1"/>
        <v>1</v>
      </c>
      <c r="R20" s="92">
        <f t="shared" si="2"/>
        <v>21</v>
      </c>
      <c r="S20" s="92">
        <f t="shared" si="3"/>
        <v>20</v>
      </c>
      <c r="T20" s="92" t="str">
        <f t="shared" si="7"/>
        <v/>
      </c>
      <c r="U20" s="13">
        <f t="shared" si="5"/>
        <v>0.62569444444444444</v>
      </c>
      <c r="V20" s="13">
        <f t="shared" si="6"/>
        <v>0.88888888888888884</v>
      </c>
    </row>
    <row r="21" spans="1:22" x14ac:dyDescent="0.25">
      <c r="A21" s="97">
        <v>42401</v>
      </c>
      <c r="B21" s="94" t="s">
        <v>110</v>
      </c>
      <c r="C21" s="94" t="s">
        <v>111</v>
      </c>
      <c r="D21" s="94" t="s">
        <v>112</v>
      </c>
      <c r="E21" s="94" t="s">
        <v>113</v>
      </c>
      <c r="F21" s="94" t="s">
        <v>118</v>
      </c>
      <c r="G21" s="94">
        <v>92217</v>
      </c>
      <c r="H21" s="96">
        <v>0.625</v>
      </c>
      <c r="I21" s="96">
        <v>0.88888888888888884</v>
      </c>
      <c r="J21" s="98">
        <v>0.2638888888888889</v>
      </c>
      <c r="K21" s="95">
        <v>42401.627638888887</v>
      </c>
      <c r="L21" s="95">
        <v>42401.888935185183</v>
      </c>
      <c r="M21" s="96">
        <v>3.530092592592592E-3</v>
      </c>
      <c r="N21" s="94">
        <v>28</v>
      </c>
      <c r="O21" s="94">
        <v>0</v>
      </c>
      <c r="P21" s="92">
        <f t="shared" si="0"/>
        <v>15</v>
      </c>
      <c r="Q21" s="92">
        <f t="shared" si="1"/>
        <v>3</v>
      </c>
      <c r="R21" s="92">
        <f t="shared" si="2"/>
        <v>21</v>
      </c>
      <c r="S21" s="92">
        <f t="shared" si="3"/>
        <v>20</v>
      </c>
      <c r="T21" s="92" t="str">
        <f t="shared" si="7"/>
        <v/>
      </c>
      <c r="U21" s="13">
        <f t="shared" si="5"/>
        <v>0.62708333333333333</v>
      </c>
      <c r="V21" s="13">
        <f t="shared" si="6"/>
        <v>0.88888888888888884</v>
      </c>
    </row>
    <row r="22" spans="1:22" x14ac:dyDescent="0.25">
      <c r="A22" s="97">
        <v>42401</v>
      </c>
      <c r="B22" s="94" t="s">
        <v>110</v>
      </c>
      <c r="C22" s="94" t="s">
        <v>111</v>
      </c>
      <c r="D22" s="94" t="s">
        <v>112</v>
      </c>
      <c r="E22" s="94" t="s">
        <v>113</v>
      </c>
      <c r="F22" s="94" t="s">
        <v>24</v>
      </c>
      <c r="G22" s="94">
        <v>92092</v>
      </c>
      <c r="H22" s="96">
        <v>0.36805555555555558</v>
      </c>
      <c r="I22" s="96">
        <v>0.63194444444444442</v>
      </c>
      <c r="J22" s="98">
        <v>0.2638888888888889</v>
      </c>
      <c r="K22" s="95">
        <v>42401.362245370372</v>
      </c>
      <c r="L22" s="95">
        <v>42401.6250462963</v>
      </c>
      <c r="M22" s="96">
        <v>0</v>
      </c>
      <c r="N22" s="94">
        <v>0</v>
      </c>
      <c r="O22" s="94">
        <v>0</v>
      </c>
      <c r="P22" s="92">
        <f t="shared" si="0"/>
        <v>8</v>
      </c>
      <c r="Q22" s="92">
        <f t="shared" si="1"/>
        <v>41</v>
      </c>
      <c r="R22" s="92">
        <f t="shared" si="2"/>
        <v>15</v>
      </c>
      <c r="S22" s="92">
        <f t="shared" si="3"/>
        <v>0</v>
      </c>
      <c r="T22" s="92" t="str">
        <f t="shared" si="7"/>
        <v/>
      </c>
      <c r="U22" s="13">
        <f t="shared" si="5"/>
        <v>0.36180555555555555</v>
      </c>
      <c r="V22" s="13">
        <f t="shared" si="6"/>
        <v>0.625</v>
      </c>
    </row>
    <row r="23" spans="1:22" x14ac:dyDescent="0.25">
      <c r="A23" s="108">
        <v>42401</v>
      </c>
      <c r="B23" s="105" t="s">
        <v>110</v>
      </c>
      <c r="C23" s="105" t="s">
        <v>111</v>
      </c>
      <c r="D23" s="105" t="s">
        <v>112</v>
      </c>
      <c r="E23" s="105" t="s">
        <v>113</v>
      </c>
      <c r="F23" s="105" t="s">
        <v>98</v>
      </c>
      <c r="G23" s="105">
        <v>92137</v>
      </c>
      <c r="H23" s="107">
        <v>0.3611111111111111</v>
      </c>
      <c r="I23" s="107">
        <v>0.625</v>
      </c>
      <c r="J23" s="109">
        <v>0.2638888888888889</v>
      </c>
      <c r="K23" s="106">
        <v>42401.361550925925</v>
      </c>
      <c r="L23" s="106">
        <v>42401.625243055554</v>
      </c>
      <c r="M23" s="107">
        <v>3.2291666666666666E-3</v>
      </c>
      <c r="N23" s="105">
        <v>28</v>
      </c>
      <c r="O23" s="105">
        <v>0</v>
      </c>
      <c r="P23" s="93">
        <f t="shared" si="0"/>
        <v>8</v>
      </c>
      <c r="Q23" s="93">
        <f t="shared" si="1"/>
        <v>40</v>
      </c>
      <c r="R23" s="93">
        <f t="shared" si="2"/>
        <v>15</v>
      </c>
      <c r="S23" s="93">
        <f t="shared" si="3"/>
        <v>0</v>
      </c>
      <c r="T23" s="93" t="str">
        <f t="shared" ref="T23" si="8">IF(DAY(K23)=DAY(L23),"","ERRO")</f>
        <v/>
      </c>
      <c r="U23" s="13">
        <f t="shared" si="5"/>
        <v>0.3611111111111111</v>
      </c>
      <c r="V23" s="13">
        <f t="shared" si="6"/>
        <v>0.625</v>
      </c>
    </row>
    <row r="24" spans="1:22" x14ac:dyDescent="0.25">
      <c r="A24" s="118">
        <v>42402</v>
      </c>
      <c r="B24" s="115" t="s">
        <v>122</v>
      </c>
      <c r="C24" s="115" t="s">
        <v>111</v>
      </c>
      <c r="D24" s="115" t="s">
        <v>112</v>
      </c>
      <c r="E24" s="115" t="s">
        <v>113</v>
      </c>
      <c r="F24" s="115" t="s">
        <v>103</v>
      </c>
      <c r="G24" s="115">
        <v>95061</v>
      </c>
      <c r="H24" s="117">
        <v>0.3611111111111111</v>
      </c>
      <c r="I24" s="117">
        <v>0.625</v>
      </c>
      <c r="J24" s="119">
        <v>0.2638888888888889</v>
      </c>
      <c r="K24" s="116">
        <v>42402.625671296293</v>
      </c>
      <c r="L24" s="116">
        <v>42402.888923611114</v>
      </c>
      <c r="M24" s="117">
        <v>2.9398148148148148E-3</v>
      </c>
      <c r="N24" s="115">
        <v>24</v>
      </c>
      <c r="O24" s="115">
        <v>0</v>
      </c>
      <c r="P24" s="104">
        <f t="shared" si="0"/>
        <v>15</v>
      </c>
      <c r="Q24" s="104">
        <f t="shared" si="1"/>
        <v>0</v>
      </c>
      <c r="R24" s="104">
        <f t="shared" si="2"/>
        <v>21</v>
      </c>
      <c r="S24" s="104">
        <f t="shared" si="3"/>
        <v>20</v>
      </c>
      <c r="T24" s="104" t="str">
        <f t="shared" ref="T24:T45" si="9">IF(DAY(K24)=DAY(L24),"","ERRO")</f>
        <v/>
      </c>
      <c r="U24" s="13">
        <f t="shared" si="5"/>
        <v>0.625</v>
      </c>
      <c r="V24" s="13">
        <f t="shared" si="6"/>
        <v>0.88888888888888884</v>
      </c>
    </row>
    <row r="25" spans="1:22" x14ac:dyDescent="0.25">
      <c r="A25" s="118">
        <v>42402</v>
      </c>
      <c r="B25" s="115" t="s">
        <v>122</v>
      </c>
      <c r="C25" s="115" t="s">
        <v>111</v>
      </c>
      <c r="D25" s="115" t="s">
        <v>112</v>
      </c>
      <c r="E25" s="115" t="s">
        <v>113</v>
      </c>
      <c r="F25" s="115" t="s">
        <v>98</v>
      </c>
      <c r="G25" s="115">
        <v>92137</v>
      </c>
      <c r="H25" s="117">
        <v>0.3611111111111111</v>
      </c>
      <c r="I25" s="117">
        <v>0.625</v>
      </c>
      <c r="J25" s="119">
        <v>0.2638888888888889</v>
      </c>
      <c r="K25" s="116">
        <v>42402.36141203704</v>
      </c>
      <c r="L25" s="116">
        <v>42402.625057870369</v>
      </c>
      <c r="M25" s="117">
        <v>2.5694444444444445E-3</v>
      </c>
      <c r="N25" s="115">
        <v>24</v>
      </c>
      <c r="O25" s="115">
        <v>0</v>
      </c>
      <c r="P25" s="104">
        <f t="shared" si="0"/>
        <v>8</v>
      </c>
      <c r="Q25" s="104">
        <f t="shared" si="1"/>
        <v>40</v>
      </c>
      <c r="R25" s="104">
        <f t="shared" si="2"/>
        <v>15</v>
      </c>
      <c r="S25" s="104">
        <f t="shared" si="3"/>
        <v>0</v>
      </c>
      <c r="T25" s="104" t="str">
        <f t="shared" si="9"/>
        <v/>
      </c>
      <c r="U25" s="13">
        <f t="shared" si="5"/>
        <v>0.3611111111111111</v>
      </c>
      <c r="V25" s="13">
        <f t="shared" si="6"/>
        <v>0.625</v>
      </c>
    </row>
    <row r="26" spans="1:22" x14ac:dyDescent="0.25">
      <c r="A26" s="118">
        <v>42402</v>
      </c>
      <c r="B26" s="115" t="s">
        <v>122</v>
      </c>
      <c r="C26" s="115" t="s">
        <v>111</v>
      </c>
      <c r="D26" s="115" t="s">
        <v>112</v>
      </c>
      <c r="E26" s="115" t="s">
        <v>113</v>
      </c>
      <c r="F26" s="115" t="s">
        <v>25</v>
      </c>
      <c r="G26" s="115">
        <v>95005</v>
      </c>
      <c r="H26" s="117">
        <v>0.58333333333333337</v>
      </c>
      <c r="I26" s="117">
        <v>0.84722222222222221</v>
      </c>
      <c r="J26" s="119">
        <v>0.2638888888888889</v>
      </c>
      <c r="K26" s="116">
        <v>42402.584293981483</v>
      </c>
      <c r="L26" s="116">
        <v>42402.847233796296</v>
      </c>
      <c r="M26" s="117">
        <v>3.0671296296296297E-3</v>
      </c>
      <c r="N26" s="115">
        <v>20</v>
      </c>
      <c r="O26" s="115">
        <v>0</v>
      </c>
      <c r="P26" s="104">
        <f t="shared" si="0"/>
        <v>14</v>
      </c>
      <c r="Q26" s="104">
        <f t="shared" si="1"/>
        <v>1</v>
      </c>
      <c r="R26" s="104">
        <f t="shared" si="2"/>
        <v>20</v>
      </c>
      <c r="S26" s="104">
        <f t="shared" si="3"/>
        <v>20</v>
      </c>
      <c r="T26" s="104" t="str">
        <f t="shared" si="9"/>
        <v/>
      </c>
      <c r="U26" s="13">
        <f t="shared" si="5"/>
        <v>0.58402777777777781</v>
      </c>
      <c r="V26" s="13">
        <f t="shared" si="6"/>
        <v>0.84722222222222221</v>
      </c>
    </row>
    <row r="27" spans="1:22" x14ac:dyDescent="0.25">
      <c r="A27" s="118">
        <v>42402</v>
      </c>
      <c r="B27" s="115" t="s">
        <v>122</v>
      </c>
      <c r="C27" s="115" t="s">
        <v>111</v>
      </c>
      <c r="D27" s="115" t="s">
        <v>112</v>
      </c>
      <c r="E27" s="115" t="s">
        <v>113</v>
      </c>
      <c r="F27" s="115" t="s">
        <v>18</v>
      </c>
      <c r="G27" s="115">
        <v>92120</v>
      </c>
      <c r="H27" s="117">
        <v>0.36805555555555558</v>
      </c>
      <c r="I27" s="117">
        <v>0.63194444444444442</v>
      </c>
      <c r="J27" s="119">
        <v>0.2638888888888889</v>
      </c>
      <c r="K27" s="116">
        <v>42402.361388888887</v>
      </c>
      <c r="L27" s="116">
        <v>42402.625057870369</v>
      </c>
      <c r="M27" s="117">
        <v>0</v>
      </c>
      <c r="N27" s="115">
        <v>0</v>
      </c>
      <c r="O27" s="115">
        <v>0</v>
      </c>
      <c r="P27" s="104">
        <f t="shared" si="0"/>
        <v>8</v>
      </c>
      <c r="Q27" s="104">
        <f t="shared" si="1"/>
        <v>40</v>
      </c>
      <c r="R27" s="104">
        <f t="shared" si="2"/>
        <v>15</v>
      </c>
      <c r="S27" s="104">
        <f t="shared" si="3"/>
        <v>0</v>
      </c>
      <c r="T27" s="104" t="str">
        <f t="shared" si="9"/>
        <v/>
      </c>
      <c r="U27" s="13">
        <f t="shared" si="5"/>
        <v>0.3611111111111111</v>
      </c>
      <c r="V27" s="13">
        <f t="shared" si="6"/>
        <v>0.625</v>
      </c>
    </row>
    <row r="28" spans="1:22" x14ac:dyDescent="0.25">
      <c r="A28" s="118">
        <v>42402</v>
      </c>
      <c r="B28" s="115" t="s">
        <v>122</v>
      </c>
      <c r="C28" s="115" t="s">
        <v>111</v>
      </c>
      <c r="D28" s="115" t="s">
        <v>112</v>
      </c>
      <c r="E28" s="115" t="s">
        <v>113</v>
      </c>
      <c r="F28" s="115" t="s">
        <v>19</v>
      </c>
      <c r="G28" s="115">
        <v>95173</v>
      </c>
      <c r="H28" s="117">
        <v>0.4861111111111111</v>
      </c>
      <c r="I28" s="117">
        <v>0.75</v>
      </c>
      <c r="J28" s="119">
        <v>0.2638888888888889</v>
      </c>
      <c r="K28" s="116">
        <v>42402.364687499998</v>
      </c>
      <c r="L28" s="116">
        <v>42402.625057870369</v>
      </c>
      <c r="M28" s="117">
        <v>4.8148148148148152E-3</v>
      </c>
      <c r="N28" s="115">
        <v>19</v>
      </c>
      <c r="O28" s="115">
        <v>0</v>
      </c>
      <c r="P28" s="104">
        <f t="shared" si="0"/>
        <v>8</v>
      </c>
      <c r="Q28" s="104">
        <f t="shared" si="1"/>
        <v>45</v>
      </c>
      <c r="R28" s="104">
        <f t="shared" si="2"/>
        <v>15</v>
      </c>
      <c r="S28" s="104">
        <f t="shared" si="3"/>
        <v>0</v>
      </c>
      <c r="T28" s="104" t="str">
        <f t="shared" si="9"/>
        <v/>
      </c>
      <c r="U28" s="13">
        <f t="shared" si="5"/>
        <v>0.36458333333333331</v>
      </c>
      <c r="V28" s="13">
        <f t="shared" si="6"/>
        <v>0.625</v>
      </c>
    </row>
    <row r="29" spans="1:22" x14ac:dyDescent="0.25">
      <c r="A29" s="118">
        <v>42402</v>
      </c>
      <c r="B29" s="115" t="s">
        <v>122</v>
      </c>
      <c r="C29" s="115" t="s">
        <v>111</v>
      </c>
      <c r="D29" s="115" t="s">
        <v>112</v>
      </c>
      <c r="E29" s="115" t="s">
        <v>113</v>
      </c>
      <c r="F29" s="115" t="s">
        <v>20</v>
      </c>
      <c r="G29" s="115">
        <v>92055</v>
      </c>
      <c r="H29" s="117">
        <v>0.36805555555555558</v>
      </c>
      <c r="I29" s="117">
        <v>0.63194444444444442</v>
      </c>
      <c r="J29" s="119">
        <v>0.2638888888888889</v>
      </c>
      <c r="K29" s="116">
        <v>42402.31962962963</v>
      </c>
      <c r="L29" s="116">
        <v>42402.583356481482</v>
      </c>
      <c r="M29" s="117">
        <v>2.4189814814814816E-3</v>
      </c>
      <c r="N29" s="115">
        <v>22</v>
      </c>
      <c r="O29" s="115">
        <v>0</v>
      </c>
      <c r="P29" s="104">
        <f t="shared" si="0"/>
        <v>7</v>
      </c>
      <c r="Q29" s="104">
        <f t="shared" si="1"/>
        <v>40</v>
      </c>
      <c r="R29" s="104">
        <f t="shared" si="2"/>
        <v>14</v>
      </c>
      <c r="S29" s="104">
        <f t="shared" si="3"/>
        <v>0</v>
      </c>
      <c r="T29" s="104" t="str">
        <f t="shared" si="9"/>
        <v/>
      </c>
      <c r="U29" s="13">
        <f t="shared" si="5"/>
        <v>0.31944444444444448</v>
      </c>
      <c r="V29" s="13">
        <f t="shared" si="6"/>
        <v>0.58333333333333337</v>
      </c>
    </row>
    <row r="30" spans="1:22" x14ac:dyDescent="0.25">
      <c r="A30" s="118">
        <v>42402</v>
      </c>
      <c r="B30" s="115" t="s">
        <v>122</v>
      </c>
      <c r="C30" s="115" t="s">
        <v>111</v>
      </c>
      <c r="D30" s="115" t="s">
        <v>112</v>
      </c>
      <c r="E30" s="115" t="s">
        <v>113</v>
      </c>
      <c r="F30" s="115" t="s">
        <v>26</v>
      </c>
      <c r="G30" s="115">
        <v>92065</v>
      </c>
      <c r="H30" s="117">
        <v>0.625</v>
      </c>
      <c r="I30" s="117">
        <v>0.88888888888888884</v>
      </c>
      <c r="J30" s="119">
        <v>0.2638888888888889</v>
      </c>
      <c r="K30" s="116">
        <v>42402.625706018516</v>
      </c>
      <c r="L30" s="116">
        <v>42402.888923611114</v>
      </c>
      <c r="M30" s="117">
        <v>1.4814814814814814E-3</v>
      </c>
      <c r="N30" s="115">
        <v>1</v>
      </c>
      <c r="O30" s="115">
        <v>0</v>
      </c>
      <c r="P30" s="104">
        <f t="shared" si="0"/>
        <v>15</v>
      </c>
      <c r="Q30" s="104">
        <f t="shared" si="1"/>
        <v>1</v>
      </c>
      <c r="R30" s="104">
        <f t="shared" si="2"/>
        <v>21</v>
      </c>
      <c r="S30" s="104">
        <f t="shared" si="3"/>
        <v>20</v>
      </c>
      <c r="T30" s="104" t="str">
        <f t="shared" si="9"/>
        <v/>
      </c>
      <c r="U30" s="13">
        <f t="shared" si="5"/>
        <v>0.62569444444444444</v>
      </c>
      <c r="V30" s="13">
        <f t="shared" si="6"/>
        <v>0.88888888888888884</v>
      </c>
    </row>
    <row r="31" spans="1:22" x14ac:dyDescent="0.25">
      <c r="A31" s="118">
        <v>42402</v>
      </c>
      <c r="B31" s="115" t="s">
        <v>122</v>
      </c>
      <c r="C31" s="115" t="s">
        <v>111</v>
      </c>
      <c r="D31" s="115" t="s">
        <v>112</v>
      </c>
      <c r="E31" s="115" t="s">
        <v>113</v>
      </c>
      <c r="F31" s="115" t="s">
        <v>21</v>
      </c>
      <c r="G31" s="115">
        <v>92125</v>
      </c>
      <c r="H31" s="117">
        <v>0.36805555555555558</v>
      </c>
      <c r="I31" s="117">
        <v>0.63194444444444442</v>
      </c>
      <c r="J31" s="119">
        <v>0.2638888888888889</v>
      </c>
      <c r="K31" s="116">
        <v>42402.361446759256</v>
      </c>
      <c r="L31" s="116">
        <v>42402.625023148146</v>
      </c>
      <c r="M31" s="117">
        <v>3.0555555555555557E-3</v>
      </c>
      <c r="N31" s="115">
        <v>24</v>
      </c>
      <c r="O31" s="115">
        <v>0</v>
      </c>
      <c r="P31" s="104">
        <f t="shared" si="0"/>
        <v>8</v>
      </c>
      <c r="Q31" s="104">
        <f t="shared" si="1"/>
        <v>40</v>
      </c>
      <c r="R31" s="104">
        <f t="shared" si="2"/>
        <v>15</v>
      </c>
      <c r="S31" s="104">
        <f t="shared" si="3"/>
        <v>0</v>
      </c>
      <c r="T31" s="104" t="str">
        <f t="shared" si="9"/>
        <v/>
      </c>
      <c r="U31" s="13">
        <f t="shared" si="5"/>
        <v>0.3611111111111111</v>
      </c>
      <c r="V31" s="13">
        <f t="shared" si="6"/>
        <v>0.625</v>
      </c>
    </row>
    <row r="32" spans="1:22" x14ac:dyDescent="0.25">
      <c r="A32" s="118">
        <v>42402</v>
      </c>
      <c r="B32" s="115" t="s">
        <v>122</v>
      </c>
      <c r="C32" s="115" t="s">
        <v>111</v>
      </c>
      <c r="D32" s="115" t="s">
        <v>112</v>
      </c>
      <c r="E32" s="115" t="s">
        <v>113</v>
      </c>
      <c r="F32" s="115" t="s">
        <v>114</v>
      </c>
      <c r="G32" s="115">
        <v>95618</v>
      </c>
      <c r="H32" s="117">
        <v>0.33333333333333331</v>
      </c>
      <c r="I32" s="117">
        <v>0.59722222222222221</v>
      </c>
      <c r="J32" s="119">
        <v>0.2638888888888889</v>
      </c>
      <c r="K32" s="115"/>
      <c r="L32" s="115"/>
      <c r="M32" s="117">
        <v>0</v>
      </c>
      <c r="N32" s="115">
        <v>0</v>
      </c>
      <c r="O32" s="115">
        <v>0</v>
      </c>
      <c r="P32" s="104" t="str">
        <f t="shared" si="0"/>
        <v/>
      </c>
      <c r="Q32" s="104" t="str">
        <f t="shared" si="1"/>
        <v/>
      </c>
      <c r="R32" s="104" t="str">
        <f t="shared" si="2"/>
        <v/>
      </c>
      <c r="S32" s="104" t="str">
        <f t="shared" si="3"/>
        <v/>
      </c>
      <c r="T32" s="104" t="str">
        <f t="shared" si="9"/>
        <v/>
      </c>
      <c r="U32" s="13" t="str">
        <f t="shared" si="5"/>
        <v/>
      </c>
      <c r="V32" s="13" t="str">
        <f t="shared" si="6"/>
        <v/>
      </c>
    </row>
    <row r="33" spans="1:22" x14ac:dyDescent="0.25">
      <c r="A33" s="118">
        <v>42402</v>
      </c>
      <c r="B33" s="115" t="s">
        <v>122</v>
      </c>
      <c r="C33" s="115" t="s">
        <v>111</v>
      </c>
      <c r="D33" s="115" t="s">
        <v>112</v>
      </c>
      <c r="E33" s="115" t="s">
        <v>113</v>
      </c>
      <c r="F33" s="115" t="s">
        <v>107</v>
      </c>
      <c r="G33" s="115">
        <v>92200</v>
      </c>
      <c r="H33" s="117">
        <v>0.625</v>
      </c>
      <c r="I33" s="117">
        <v>0.88888888888888884</v>
      </c>
      <c r="J33" s="119">
        <v>0.2638888888888889</v>
      </c>
      <c r="K33" s="116">
        <v>42402.625104166669</v>
      </c>
      <c r="L33" s="116">
        <v>42402.88894675926</v>
      </c>
      <c r="M33" s="117">
        <v>0</v>
      </c>
      <c r="N33" s="115">
        <v>0</v>
      </c>
      <c r="O33" s="115">
        <v>0</v>
      </c>
      <c r="P33" s="104">
        <f t="shared" si="0"/>
        <v>15</v>
      </c>
      <c r="Q33" s="104">
        <f t="shared" si="1"/>
        <v>0</v>
      </c>
      <c r="R33" s="104">
        <f t="shared" si="2"/>
        <v>21</v>
      </c>
      <c r="S33" s="104">
        <f t="shared" si="3"/>
        <v>20</v>
      </c>
      <c r="T33" s="104" t="str">
        <f t="shared" si="9"/>
        <v/>
      </c>
      <c r="U33" s="13">
        <f t="shared" si="5"/>
        <v>0.625</v>
      </c>
      <c r="V33" s="13">
        <f t="shared" si="6"/>
        <v>0.88888888888888884</v>
      </c>
    </row>
    <row r="34" spans="1:22" x14ac:dyDescent="0.25">
      <c r="A34" s="118">
        <v>42402</v>
      </c>
      <c r="B34" s="115" t="s">
        <v>122</v>
      </c>
      <c r="C34" s="115" t="s">
        <v>111</v>
      </c>
      <c r="D34" s="115" t="s">
        <v>112</v>
      </c>
      <c r="E34" s="115" t="s">
        <v>113</v>
      </c>
      <c r="F34" s="115" t="s">
        <v>88</v>
      </c>
      <c r="G34" s="115">
        <v>93247</v>
      </c>
      <c r="H34" s="117">
        <v>0.33333333333333331</v>
      </c>
      <c r="I34" s="117">
        <v>0.59722222222222221</v>
      </c>
      <c r="J34" s="119">
        <v>0.2638888888888889</v>
      </c>
      <c r="K34" s="116">
        <v>42402.31894675926</v>
      </c>
      <c r="L34" s="116">
        <v>42402.583379629628</v>
      </c>
      <c r="M34" s="117">
        <v>2.9513888888888888E-3</v>
      </c>
      <c r="N34" s="115">
        <v>15</v>
      </c>
      <c r="O34" s="115">
        <v>0</v>
      </c>
      <c r="P34" s="104">
        <f t="shared" si="0"/>
        <v>7</v>
      </c>
      <c r="Q34" s="104">
        <f t="shared" si="1"/>
        <v>39</v>
      </c>
      <c r="R34" s="104">
        <f t="shared" si="2"/>
        <v>14</v>
      </c>
      <c r="S34" s="104">
        <f t="shared" si="3"/>
        <v>0</v>
      </c>
      <c r="T34" s="104" t="str">
        <f t="shared" si="9"/>
        <v/>
      </c>
      <c r="U34" s="13">
        <f t="shared" si="5"/>
        <v>0.31875000000000003</v>
      </c>
      <c r="V34" s="13">
        <f t="shared" si="6"/>
        <v>0.58333333333333337</v>
      </c>
    </row>
    <row r="35" spans="1:22" x14ac:dyDescent="0.25">
      <c r="A35" s="118">
        <v>42402</v>
      </c>
      <c r="B35" s="115" t="s">
        <v>122</v>
      </c>
      <c r="C35" s="115" t="s">
        <v>111</v>
      </c>
      <c r="D35" s="115" t="s">
        <v>112</v>
      </c>
      <c r="E35" s="115" t="s">
        <v>113</v>
      </c>
      <c r="F35" s="115" t="s">
        <v>115</v>
      </c>
      <c r="G35" s="115">
        <v>92136</v>
      </c>
      <c r="H35" s="117">
        <v>0.3611111111111111</v>
      </c>
      <c r="I35" s="117">
        <v>0.625</v>
      </c>
      <c r="J35" s="119">
        <v>0.2638888888888889</v>
      </c>
      <c r="K35" s="116">
        <v>42402.36146990741</v>
      </c>
      <c r="L35" s="116">
        <v>42402.625023148146</v>
      </c>
      <c r="M35" s="117">
        <v>3.8425925925925923E-3</v>
      </c>
      <c r="N35" s="115">
        <v>20</v>
      </c>
      <c r="O35" s="115">
        <v>1</v>
      </c>
      <c r="P35" s="104">
        <f t="shared" si="0"/>
        <v>8</v>
      </c>
      <c r="Q35" s="104">
        <f t="shared" si="1"/>
        <v>40</v>
      </c>
      <c r="R35" s="104">
        <f t="shared" si="2"/>
        <v>15</v>
      </c>
      <c r="S35" s="104">
        <f t="shared" si="3"/>
        <v>0</v>
      </c>
      <c r="T35" s="104" t="str">
        <f t="shared" si="9"/>
        <v/>
      </c>
      <c r="U35" s="13">
        <f t="shared" si="5"/>
        <v>0.3611111111111111</v>
      </c>
      <c r="V35" s="13">
        <f t="shared" si="6"/>
        <v>0.625</v>
      </c>
    </row>
    <row r="36" spans="1:22" x14ac:dyDescent="0.25">
      <c r="A36" s="118">
        <v>42402</v>
      </c>
      <c r="B36" s="115" t="s">
        <v>122</v>
      </c>
      <c r="C36" s="115" t="s">
        <v>111</v>
      </c>
      <c r="D36" s="115" t="s">
        <v>112</v>
      </c>
      <c r="E36" s="115" t="s">
        <v>113</v>
      </c>
      <c r="F36" s="115" t="s">
        <v>23</v>
      </c>
      <c r="G36" s="115">
        <v>92044</v>
      </c>
      <c r="H36" s="117">
        <v>0.33333333333333331</v>
      </c>
      <c r="I36" s="117">
        <v>0.59722222222222221</v>
      </c>
      <c r="J36" s="119">
        <v>0.2638888888888889</v>
      </c>
      <c r="K36" s="116">
        <v>42402.319687499999</v>
      </c>
      <c r="L36" s="116">
        <v>42402.583379629628</v>
      </c>
      <c r="M36" s="117">
        <v>0</v>
      </c>
      <c r="N36" s="115">
        <v>0</v>
      </c>
      <c r="O36" s="115">
        <v>0</v>
      </c>
      <c r="P36" s="104">
        <f t="shared" si="0"/>
        <v>7</v>
      </c>
      <c r="Q36" s="104">
        <f t="shared" si="1"/>
        <v>40</v>
      </c>
      <c r="R36" s="104">
        <f t="shared" si="2"/>
        <v>14</v>
      </c>
      <c r="S36" s="104">
        <f t="shared" si="3"/>
        <v>0</v>
      </c>
      <c r="T36" s="104" t="str">
        <f t="shared" si="9"/>
        <v/>
      </c>
      <c r="U36" s="13">
        <f t="shared" si="5"/>
        <v>0.31944444444444448</v>
      </c>
      <c r="V36" s="13">
        <f t="shared" si="6"/>
        <v>0.58333333333333337</v>
      </c>
    </row>
    <row r="37" spans="1:22" x14ac:dyDescent="0.25">
      <c r="A37" s="118">
        <v>42402</v>
      </c>
      <c r="B37" s="115" t="s">
        <v>122</v>
      </c>
      <c r="C37" s="115" t="s">
        <v>111</v>
      </c>
      <c r="D37" s="115" t="s">
        <v>112</v>
      </c>
      <c r="E37" s="115" t="s">
        <v>113</v>
      </c>
      <c r="F37" s="115" t="s">
        <v>27</v>
      </c>
      <c r="G37" s="115">
        <v>93346</v>
      </c>
      <c r="H37" s="117">
        <v>0.625</v>
      </c>
      <c r="I37" s="117">
        <v>0.88888888888888884</v>
      </c>
      <c r="J37" s="119">
        <v>0.2638888888888889</v>
      </c>
      <c r="K37" s="116">
        <v>42402.625879629632</v>
      </c>
      <c r="L37" s="116">
        <v>42402.888923611114</v>
      </c>
      <c r="M37" s="117">
        <v>3.9236111111111112E-3</v>
      </c>
      <c r="N37" s="115">
        <v>21</v>
      </c>
      <c r="O37" s="115">
        <v>0</v>
      </c>
      <c r="P37" s="104">
        <f t="shared" si="0"/>
        <v>15</v>
      </c>
      <c r="Q37" s="104">
        <f t="shared" si="1"/>
        <v>1</v>
      </c>
      <c r="R37" s="104">
        <f t="shared" si="2"/>
        <v>21</v>
      </c>
      <c r="S37" s="104">
        <f t="shared" si="3"/>
        <v>20</v>
      </c>
      <c r="T37" s="104" t="str">
        <f t="shared" si="9"/>
        <v/>
      </c>
      <c r="U37" s="13">
        <f t="shared" si="5"/>
        <v>0.62569444444444444</v>
      </c>
      <c r="V37" s="13">
        <f t="shared" si="6"/>
        <v>0.88888888888888884</v>
      </c>
    </row>
    <row r="38" spans="1:22" x14ac:dyDescent="0.25">
      <c r="A38" s="118">
        <v>42402</v>
      </c>
      <c r="B38" s="115" t="s">
        <v>122</v>
      </c>
      <c r="C38" s="115" t="s">
        <v>111</v>
      </c>
      <c r="D38" s="115" t="s">
        <v>112</v>
      </c>
      <c r="E38" s="115" t="s">
        <v>113</v>
      </c>
      <c r="F38" s="115" t="s">
        <v>28</v>
      </c>
      <c r="G38" s="115">
        <v>93528</v>
      </c>
      <c r="H38" s="117">
        <v>0.61805555555555558</v>
      </c>
      <c r="I38" s="117">
        <v>0.88194444444444453</v>
      </c>
      <c r="J38" s="119">
        <v>0.2638888888888889</v>
      </c>
      <c r="K38" s="116">
        <v>42402.61923611111</v>
      </c>
      <c r="L38" s="116">
        <v>42402.882037037038</v>
      </c>
      <c r="M38" s="117">
        <v>5.0694444444444441E-3</v>
      </c>
      <c r="N38" s="115">
        <v>14</v>
      </c>
      <c r="O38" s="115">
        <v>1</v>
      </c>
      <c r="P38" s="104">
        <f t="shared" si="0"/>
        <v>14</v>
      </c>
      <c r="Q38" s="104">
        <f t="shared" si="1"/>
        <v>51</v>
      </c>
      <c r="R38" s="104">
        <f t="shared" si="2"/>
        <v>21</v>
      </c>
      <c r="S38" s="104">
        <f t="shared" si="3"/>
        <v>10</v>
      </c>
      <c r="T38" s="104" t="str">
        <f t="shared" si="9"/>
        <v/>
      </c>
      <c r="U38" s="13">
        <f t="shared" si="5"/>
        <v>0.61875000000000002</v>
      </c>
      <c r="V38" s="13">
        <f t="shared" si="6"/>
        <v>0.88194444444444453</v>
      </c>
    </row>
    <row r="39" spans="1:22" x14ac:dyDescent="0.25">
      <c r="A39" s="118">
        <v>42402</v>
      </c>
      <c r="B39" s="115" t="s">
        <v>122</v>
      </c>
      <c r="C39" s="115" t="s">
        <v>111</v>
      </c>
      <c r="D39" s="115" t="s">
        <v>112</v>
      </c>
      <c r="E39" s="115" t="s">
        <v>113</v>
      </c>
      <c r="F39" s="115" t="s">
        <v>105</v>
      </c>
      <c r="G39" s="115">
        <v>95049</v>
      </c>
      <c r="H39" s="117">
        <v>0.625</v>
      </c>
      <c r="I39" s="117">
        <v>0.88888888888888884</v>
      </c>
      <c r="J39" s="119">
        <v>0.2638888888888889</v>
      </c>
      <c r="K39" s="116">
        <v>42402.583587962959</v>
      </c>
      <c r="L39" s="116">
        <v>42402.847337962965</v>
      </c>
      <c r="M39" s="117">
        <v>2.2685185185185182E-3</v>
      </c>
      <c r="N39" s="115">
        <v>29</v>
      </c>
      <c r="O39" s="115">
        <v>0</v>
      </c>
      <c r="P39" s="104">
        <f t="shared" si="0"/>
        <v>14</v>
      </c>
      <c r="Q39" s="104">
        <f t="shared" si="1"/>
        <v>0</v>
      </c>
      <c r="R39" s="104">
        <f t="shared" si="2"/>
        <v>20</v>
      </c>
      <c r="S39" s="104">
        <f t="shared" si="3"/>
        <v>20</v>
      </c>
      <c r="T39" s="104" t="str">
        <f t="shared" si="9"/>
        <v/>
      </c>
      <c r="U39" s="13">
        <f t="shared" si="5"/>
        <v>0.58333333333333337</v>
      </c>
      <c r="V39" s="13">
        <f t="shared" si="6"/>
        <v>0.84722222222222221</v>
      </c>
    </row>
    <row r="40" spans="1:22" x14ac:dyDescent="0.25">
      <c r="A40" s="118">
        <v>42402</v>
      </c>
      <c r="B40" s="115" t="s">
        <v>122</v>
      </c>
      <c r="C40" s="115" t="s">
        <v>111</v>
      </c>
      <c r="D40" s="115" t="s">
        <v>112</v>
      </c>
      <c r="E40" s="115" t="s">
        <v>113</v>
      </c>
      <c r="F40" s="115" t="s">
        <v>116</v>
      </c>
      <c r="G40" s="115">
        <v>95050</v>
      </c>
      <c r="H40" s="117">
        <v>0.625</v>
      </c>
      <c r="I40" s="117">
        <v>0.88888888888888884</v>
      </c>
      <c r="J40" s="119">
        <v>0.2638888888888889</v>
      </c>
      <c r="K40" s="115"/>
      <c r="L40" s="115"/>
      <c r="M40" s="117">
        <v>0</v>
      </c>
      <c r="N40" s="115">
        <v>0</v>
      </c>
      <c r="O40" s="115">
        <v>0</v>
      </c>
      <c r="P40" s="104" t="str">
        <f t="shared" si="0"/>
        <v/>
      </c>
      <c r="Q40" s="104" t="str">
        <f t="shared" si="1"/>
        <v/>
      </c>
      <c r="R40" s="104" t="str">
        <f t="shared" si="2"/>
        <v/>
      </c>
      <c r="S40" s="104" t="str">
        <f t="shared" si="3"/>
        <v/>
      </c>
      <c r="T40" s="104" t="str">
        <f t="shared" si="9"/>
        <v/>
      </c>
      <c r="U40" s="13" t="str">
        <f t="shared" si="5"/>
        <v/>
      </c>
      <c r="V40" s="13" t="str">
        <f t="shared" si="6"/>
        <v/>
      </c>
    </row>
    <row r="41" spans="1:22" x14ac:dyDescent="0.25">
      <c r="A41" s="118">
        <v>42402</v>
      </c>
      <c r="B41" s="115" t="s">
        <v>122</v>
      </c>
      <c r="C41" s="115" t="s">
        <v>111</v>
      </c>
      <c r="D41" s="115" t="s">
        <v>112</v>
      </c>
      <c r="E41" s="115" t="s">
        <v>113</v>
      </c>
      <c r="F41" s="115" t="s">
        <v>117</v>
      </c>
      <c r="G41" s="115">
        <v>92214</v>
      </c>
      <c r="H41" s="117">
        <v>0.3611111111111111</v>
      </c>
      <c r="I41" s="117">
        <v>0.625</v>
      </c>
      <c r="J41" s="119">
        <v>0.2638888888888889</v>
      </c>
      <c r="K41" s="116">
        <v>42402.361284722225</v>
      </c>
      <c r="L41" s="116">
        <v>42402.625034722223</v>
      </c>
      <c r="M41" s="117">
        <v>3.8773148148148143E-3</v>
      </c>
      <c r="N41" s="115">
        <v>23</v>
      </c>
      <c r="O41" s="115">
        <v>0</v>
      </c>
      <c r="P41" s="104">
        <f t="shared" si="0"/>
        <v>8</v>
      </c>
      <c r="Q41" s="104">
        <f t="shared" si="1"/>
        <v>40</v>
      </c>
      <c r="R41" s="104">
        <f t="shared" si="2"/>
        <v>15</v>
      </c>
      <c r="S41" s="104">
        <f t="shared" si="3"/>
        <v>0</v>
      </c>
      <c r="T41" s="104" t="str">
        <f t="shared" si="9"/>
        <v/>
      </c>
      <c r="U41" s="13">
        <f t="shared" si="5"/>
        <v>0.3611111111111111</v>
      </c>
      <c r="V41" s="13">
        <f t="shared" si="6"/>
        <v>0.625</v>
      </c>
    </row>
    <row r="42" spans="1:22" x14ac:dyDescent="0.25">
      <c r="A42" s="118">
        <v>42402</v>
      </c>
      <c r="B42" s="115" t="s">
        <v>122</v>
      </c>
      <c r="C42" s="115" t="s">
        <v>111</v>
      </c>
      <c r="D42" s="115" t="s">
        <v>112</v>
      </c>
      <c r="E42" s="115" t="s">
        <v>113</v>
      </c>
      <c r="F42" s="115" t="s">
        <v>29</v>
      </c>
      <c r="G42" s="115">
        <v>92031</v>
      </c>
      <c r="H42" s="117">
        <v>0.58333333333333337</v>
      </c>
      <c r="I42" s="117">
        <v>0.84722222222222221</v>
      </c>
      <c r="J42" s="119">
        <v>0.2638888888888889</v>
      </c>
      <c r="K42" s="116">
        <v>42402.583564814813</v>
      </c>
      <c r="L42" s="116">
        <v>42402.847430555557</v>
      </c>
      <c r="M42" s="117">
        <v>7.0717592592592594E-3</v>
      </c>
      <c r="N42" s="115">
        <v>5</v>
      </c>
      <c r="O42" s="115">
        <v>0</v>
      </c>
      <c r="P42" s="104">
        <f t="shared" si="0"/>
        <v>14</v>
      </c>
      <c r="Q42" s="104">
        <f t="shared" si="1"/>
        <v>0</v>
      </c>
      <c r="R42" s="104">
        <f t="shared" si="2"/>
        <v>20</v>
      </c>
      <c r="S42" s="104">
        <f t="shared" si="3"/>
        <v>20</v>
      </c>
      <c r="T42" s="104" t="str">
        <f t="shared" si="9"/>
        <v/>
      </c>
      <c r="U42" s="13">
        <f t="shared" si="5"/>
        <v>0.58333333333333337</v>
      </c>
      <c r="V42" s="13">
        <f t="shared" si="6"/>
        <v>0.84722222222222221</v>
      </c>
    </row>
    <row r="43" spans="1:22" x14ac:dyDescent="0.25">
      <c r="A43" s="118">
        <v>42402</v>
      </c>
      <c r="B43" s="115" t="s">
        <v>122</v>
      </c>
      <c r="C43" s="115" t="s">
        <v>111</v>
      </c>
      <c r="D43" s="115" t="s">
        <v>112</v>
      </c>
      <c r="E43" s="115" t="s">
        <v>113</v>
      </c>
      <c r="F43" s="115" t="s">
        <v>30</v>
      </c>
      <c r="G43" s="115">
        <v>92030</v>
      </c>
      <c r="H43" s="117">
        <v>0.625</v>
      </c>
      <c r="I43" s="117">
        <v>0.88888888888888884</v>
      </c>
      <c r="J43" s="119">
        <v>0.2638888888888889</v>
      </c>
      <c r="K43" s="116">
        <v>42402.625578703701</v>
      </c>
      <c r="L43" s="116">
        <v>42402.888726851852</v>
      </c>
      <c r="M43" s="117">
        <v>0</v>
      </c>
      <c r="N43" s="115">
        <v>0</v>
      </c>
      <c r="O43" s="115">
        <v>0</v>
      </c>
      <c r="P43" s="104">
        <f t="shared" si="0"/>
        <v>15</v>
      </c>
      <c r="Q43" s="104">
        <f t="shared" si="1"/>
        <v>0</v>
      </c>
      <c r="R43" s="104">
        <f t="shared" si="2"/>
        <v>21</v>
      </c>
      <c r="S43" s="104">
        <f t="shared" si="3"/>
        <v>19</v>
      </c>
      <c r="T43" s="104" t="str">
        <f t="shared" si="9"/>
        <v/>
      </c>
      <c r="U43" s="13">
        <f t="shared" si="5"/>
        <v>0.625</v>
      </c>
      <c r="V43" s="13">
        <f t="shared" si="6"/>
        <v>0.8881944444444444</v>
      </c>
    </row>
    <row r="44" spans="1:22" x14ac:dyDescent="0.25">
      <c r="A44" s="118">
        <v>42402</v>
      </c>
      <c r="B44" s="115" t="s">
        <v>122</v>
      </c>
      <c r="C44" s="115" t="s">
        <v>111</v>
      </c>
      <c r="D44" s="115" t="s">
        <v>112</v>
      </c>
      <c r="E44" s="115" t="s">
        <v>113</v>
      </c>
      <c r="F44" s="115" t="s">
        <v>118</v>
      </c>
      <c r="G44" s="115">
        <v>92217</v>
      </c>
      <c r="H44" s="117">
        <v>0.625</v>
      </c>
      <c r="I44" s="117">
        <v>0.88888888888888884</v>
      </c>
      <c r="J44" s="119">
        <v>0.2638888888888889</v>
      </c>
      <c r="K44" s="116">
        <v>42402.628125000003</v>
      </c>
      <c r="L44" s="116">
        <v>42402.888923611114</v>
      </c>
      <c r="M44" s="117">
        <v>3.7384259259259263E-3</v>
      </c>
      <c r="N44" s="115">
        <v>23</v>
      </c>
      <c r="O44" s="115">
        <v>0</v>
      </c>
      <c r="P44" s="104">
        <f t="shared" si="0"/>
        <v>15</v>
      </c>
      <c r="Q44" s="104">
        <f t="shared" si="1"/>
        <v>4</v>
      </c>
      <c r="R44" s="104">
        <f t="shared" si="2"/>
        <v>21</v>
      </c>
      <c r="S44" s="104">
        <f t="shared" si="3"/>
        <v>20</v>
      </c>
      <c r="T44" s="104" t="str">
        <f t="shared" si="9"/>
        <v/>
      </c>
      <c r="U44" s="13">
        <f t="shared" si="5"/>
        <v>0.62777777777777777</v>
      </c>
      <c r="V44" s="13">
        <f t="shared" si="6"/>
        <v>0.88888888888888884</v>
      </c>
    </row>
    <row r="45" spans="1:22" x14ac:dyDescent="0.25">
      <c r="A45" s="118">
        <v>42402</v>
      </c>
      <c r="B45" s="115" t="s">
        <v>122</v>
      </c>
      <c r="C45" s="115" t="s">
        <v>111</v>
      </c>
      <c r="D45" s="115" t="s">
        <v>112</v>
      </c>
      <c r="E45" s="115" t="s">
        <v>113</v>
      </c>
      <c r="F45" s="115" t="s">
        <v>24</v>
      </c>
      <c r="G45" s="115">
        <v>92092</v>
      </c>
      <c r="H45" s="117">
        <v>0.36805555555555558</v>
      </c>
      <c r="I45" s="117">
        <v>0.63194444444444442</v>
      </c>
      <c r="J45" s="119">
        <v>0.2638888888888889</v>
      </c>
      <c r="K45" s="116">
        <v>42402.364155092589</v>
      </c>
      <c r="L45" s="116">
        <v>42402.625057870369</v>
      </c>
      <c r="M45" s="117">
        <v>0</v>
      </c>
      <c r="N45" s="115">
        <v>0</v>
      </c>
      <c r="O45" s="115">
        <v>0</v>
      </c>
      <c r="P45" s="104">
        <f t="shared" si="0"/>
        <v>8</v>
      </c>
      <c r="Q45" s="104">
        <f t="shared" si="1"/>
        <v>44</v>
      </c>
      <c r="R45" s="104">
        <f t="shared" si="2"/>
        <v>15</v>
      </c>
      <c r="S45" s="104">
        <f t="shared" si="3"/>
        <v>0</v>
      </c>
      <c r="T45" s="104" t="str">
        <f t="shared" si="9"/>
        <v/>
      </c>
      <c r="U45" s="13">
        <f t="shared" si="5"/>
        <v>0.36388888888888887</v>
      </c>
      <c r="V45" s="13">
        <f t="shared" si="6"/>
        <v>0.625</v>
      </c>
    </row>
    <row r="46" spans="1:22" x14ac:dyDescent="0.25">
      <c r="A46" s="128">
        <v>42403</v>
      </c>
      <c r="B46" s="125" t="s">
        <v>123</v>
      </c>
      <c r="C46" s="125" t="s">
        <v>111</v>
      </c>
      <c r="D46" s="125" t="s">
        <v>112</v>
      </c>
      <c r="E46" s="125" t="s">
        <v>113</v>
      </c>
      <c r="F46" s="125" t="s">
        <v>103</v>
      </c>
      <c r="G46" s="125">
        <v>95061</v>
      </c>
      <c r="H46" s="127">
        <v>0.3611111111111111</v>
      </c>
      <c r="I46" s="127">
        <v>0.625</v>
      </c>
      <c r="J46" s="129">
        <v>0.2638888888888889</v>
      </c>
      <c r="K46" s="126">
        <v>42403.625613425924</v>
      </c>
      <c r="L46" s="126">
        <v>42403.889097222222</v>
      </c>
      <c r="M46" s="127">
        <v>3.0439814814814821E-3</v>
      </c>
      <c r="N46" s="125">
        <v>22</v>
      </c>
      <c r="O46" s="125">
        <v>0</v>
      </c>
      <c r="P46" s="114">
        <f t="shared" si="0"/>
        <v>15</v>
      </c>
      <c r="Q46" s="114">
        <f t="shared" si="1"/>
        <v>0</v>
      </c>
      <c r="R46" s="114">
        <f t="shared" si="2"/>
        <v>21</v>
      </c>
      <c r="S46" s="114">
        <f t="shared" si="3"/>
        <v>20</v>
      </c>
      <c r="T46" s="114" t="str">
        <f t="shared" ref="T46:T66" si="10">IF(DAY(K46)=DAY(L46),"","ERRO")</f>
        <v/>
      </c>
      <c r="U46" s="13">
        <f t="shared" si="5"/>
        <v>0.625</v>
      </c>
      <c r="V46" s="13">
        <f t="shared" si="6"/>
        <v>0.88888888888888884</v>
      </c>
    </row>
    <row r="47" spans="1:22" x14ac:dyDescent="0.25">
      <c r="A47" s="128">
        <v>42403</v>
      </c>
      <c r="B47" s="125" t="s">
        <v>123</v>
      </c>
      <c r="C47" s="125" t="s">
        <v>111</v>
      </c>
      <c r="D47" s="125" t="s">
        <v>112</v>
      </c>
      <c r="E47" s="125" t="s">
        <v>113</v>
      </c>
      <c r="F47" s="125" t="s">
        <v>98</v>
      </c>
      <c r="G47" s="125">
        <v>92137</v>
      </c>
      <c r="H47" s="127">
        <v>0.3611111111111111</v>
      </c>
      <c r="I47" s="127">
        <v>0.625</v>
      </c>
      <c r="J47" s="129">
        <v>0.2638888888888889</v>
      </c>
      <c r="K47" s="126">
        <v>42403.361342592594</v>
      </c>
      <c r="L47" s="126">
        <v>42403.625138888892</v>
      </c>
      <c r="M47" s="127">
        <v>3.425925925925926E-3</v>
      </c>
      <c r="N47" s="125">
        <v>25</v>
      </c>
      <c r="O47" s="125">
        <v>0</v>
      </c>
      <c r="P47" s="114">
        <f t="shared" si="0"/>
        <v>8</v>
      </c>
      <c r="Q47" s="114">
        <f t="shared" si="1"/>
        <v>40</v>
      </c>
      <c r="R47" s="114">
        <f t="shared" si="2"/>
        <v>15</v>
      </c>
      <c r="S47" s="114">
        <f t="shared" si="3"/>
        <v>0</v>
      </c>
      <c r="T47" s="114" t="str">
        <f t="shared" si="10"/>
        <v/>
      </c>
      <c r="U47" s="13">
        <f t="shared" si="5"/>
        <v>0.3611111111111111</v>
      </c>
      <c r="V47" s="13">
        <f t="shared" si="6"/>
        <v>0.625</v>
      </c>
    </row>
    <row r="48" spans="1:22" x14ac:dyDescent="0.25">
      <c r="A48" s="128">
        <v>42403</v>
      </c>
      <c r="B48" s="125" t="s">
        <v>123</v>
      </c>
      <c r="C48" s="125" t="s">
        <v>111</v>
      </c>
      <c r="D48" s="125" t="s">
        <v>112</v>
      </c>
      <c r="E48" s="125" t="s">
        <v>113</v>
      </c>
      <c r="F48" s="125" t="s">
        <v>25</v>
      </c>
      <c r="G48" s="125">
        <v>95005</v>
      </c>
      <c r="H48" s="127">
        <v>0.58333333333333337</v>
      </c>
      <c r="I48" s="127">
        <v>0.84722222222222221</v>
      </c>
      <c r="J48" s="129">
        <v>0.2638888888888889</v>
      </c>
      <c r="K48" s="126">
        <v>42403.583935185183</v>
      </c>
      <c r="L48" s="126">
        <v>42403.847291666665</v>
      </c>
      <c r="M48" s="127">
        <v>4.31712962962963E-3</v>
      </c>
      <c r="N48" s="125">
        <v>15</v>
      </c>
      <c r="O48" s="125">
        <v>0</v>
      </c>
      <c r="P48" s="114">
        <f t="shared" si="0"/>
        <v>14</v>
      </c>
      <c r="Q48" s="114">
        <f t="shared" si="1"/>
        <v>0</v>
      </c>
      <c r="R48" s="114">
        <f t="shared" si="2"/>
        <v>20</v>
      </c>
      <c r="S48" s="114">
        <f t="shared" si="3"/>
        <v>20</v>
      </c>
      <c r="T48" s="114" t="str">
        <f t="shared" si="10"/>
        <v/>
      </c>
      <c r="U48" s="13">
        <f t="shared" si="5"/>
        <v>0.58333333333333337</v>
      </c>
      <c r="V48" s="13">
        <f t="shared" si="6"/>
        <v>0.84722222222222221</v>
      </c>
    </row>
    <row r="49" spans="1:22" x14ac:dyDescent="0.25">
      <c r="A49" s="128">
        <v>42403</v>
      </c>
      <c r="B49" s="125" t="s">
        <v>123</v>
      </c>
      <c r="C49" s="125" t="s">
        <v>111</v>
      </c>
      <c r="D49" s="125" t="s">
        <v>112</v>
      </c>
      <c r="E49" s="125" t="s">
        <v>113</v>
      </c>
      <c r="F49" s="125" t="s">
        <v>18</v>
      </c>
      <c r="G49" s="125">
        <v>92120</v>
      </c>
      <c r="H49" s="127">
        <v>0.36805555555555558</v>
      </c>
      <c r="I49" s="127">
        <v>0.63194444444444442</v>
      </c>
      <c r="J49" s="129">
        <v>0.2638888888888889</v>
      </c>
      <c r="K49" s="126">
        <v>42403.361562500002</v>
      </c>
      <c r="L49" s="126">
        <v>42403.625150462962</v>
      </c>
      <c r="M49" s="127">
        <v>0</v>
      </c>
      <c r="N49" s="125">
        <v>0</v>
      </c>
      <c r="O49" s="125">
        <v>0</v>
      </c>
      <c r="P49" s="114">
        <f t="shared" si="0"/>
        <v>8</v>
      </c>
      <c r="Q49" s="114">
        <f t="shared" si="1"/>
        <v>40</v>
      </c>
      <c r="R49" s="114">
        <f t="shared" si="2"/>
        <v>15</v>
      </c>
      <c r="S49" s="114">
        <f t="shared" si="3"/>
        <v>0</v>
      </c>
      <c r="T49" s="114" t="str">
        <f t="shared" si="10"/>
        <v/>
      </c>
      <c r="U49" s="13">
        <f t="shared" si="5"/>
        <v>0.3611111111111111</v>
      </c>
      <c r="V49" s="13">
        <f t="shared" si="6"/>
        <v>0.625</v>
      </c>
    </row>
    <row r="50" spans="1:22" x14ac:dyDescent="0.25">
      <c r="A50" s="128">
        <v>42403</v>
      </c>
      <c r="B50" s="125" t="s">
        <v>123</v>
      </c>
      <c r="C50" s="125" t="s">
        <v>111</v>
      </c>
      <c r="D50" s="125" t="s">
        <v>112</v>
      </c>
      <c r="E50" s="125" t="s">
        <v>113</v>
      </c>
      <c r="F50" s="125" t="s">
        <v>19</v>
      </c>
      <c r="G50" s="125">
        <v>95173</v>
      </c>
      <c r="H50" s="127">
        <v>0.4861111111111111</v>
      </c>
      <c r="I50" s="127">
        <v>0.75</v>
      </c>
      <c r="J50" s="129">
        <v>0.2638888888888889</v>
      </c>
      <c r="K50" s="126">
        <v>42403.372256944444</v>
      </c>
      <c r="L50" s="126">
        <v>42403.625081018516</v>
      </c>
      <c r="M50" s="127">
        <v>3.8425925925925923E-3</v>
      </c>
      <c r="N50" s="125">
        <v>21</v>
      </c>
      <c r="O50" s="125">
        <v>0</v>
      </c>
      <c r="P50" s="114">
        <f t="shared" si="0"/>
        <v>8</v>
      </c>
      <c r="Q50" s="114">
        <f t="shared" si="1"/>
        <v>56</v>
      </c>
      <c r="R50" s="114">
        <f t="shared" si="2"/>
        <v>15</v>
      </c>
      <c r="S50" s="114">
        <f t="shared" si="3"/>
        <v>0</v>
      </c>
      <c r="T50" s="114" t="str">
        <f t="shared" si="10"/>
        <v/>
      </c>
      <c r="U50" s="13">
        <f t="shared" si="5"/>
        <v>0.37222222222222223</v>
      </c>
      <c r="V50" s="13">
        <f t="shared" si="6"/>
        <v>0.625</v>
      </c>
    </row>
    <row r="51" spans="1:22" x14ac:dyDescent="0.25">
      <c r="A51" s="128">
        <v>42403</v>
      </c>
      <c r="B51" s="125" t="s">
        <v>123</v>
      </c>
      <c r="C51" s="125" t="s">
        <v>111</v>
      </c>
      <c r="D51" s="125" t="s">
        <v>112</v>
      </c>
      <c r="E51" s="125" t="s">
        <v>113</v>
      </c>
      <c r="F51" s="125" t="s">
        <v>20</v>
      </c>
      <c r="G51" s="125">
        <v>92055</v>
      </c>
      <c r="H51" s="127">
        <v>0.36805555555555558</v>
      </c>
      <c r="I51" s="127">
        <v>0.63194444444444442</v>
      </c>
      <c r="J51" s="129">
        <v>0.2638888888888889</v>
      </c>
      <c r="K51" s="126">
        <v>42403.319722222222</v>
      </c>
      <c r="L51" s="126">
        <v>42403.583344907405</v>
      </c>
      <c r="M51" s="127">
        <v>2.0254629629629629E-3</v>
      </c>
      <c r="N51" s="125">
        <v>28</v>
      </c>
      <c r="O51" s="125">
        <v>0</v>
      </c>
      <c r="P51" s="114">
        <f t="shared" si="0"/>
        <v>7</v>
      </c>
      <c r="Q51" s="114">
        <f t="shared" si="1"/>
        <v>40</v>
      </c>
      <c r="R51" s="114">
        <f t="shared" si="2"/>
        <v>14</v>
      </c>
      <c r="S51" s="114">
        <f t="shared" si="3"/>
        <v>0</v>
      </c>
      <c r="T51" s="114" t="str">
        <f t="shared" si="10"/>
        <v/>
      </c>
      <c r="U51" s="13">
        <f t="shared" si="5"/>
        <v>0.31944444444444448</v>
      </c>
      <c r="V51" s="13">
        <f t="shared" si="6"/>
        <v>0.58333333333333337</v>
      </c>
    </row>
    <row r="52" spans="1:22" x14ac:dyDescent="0.25">
      <c r="A52" s="128">
        <v>42403</v>
      </c>
      <c r="B52" s="125" t="s">
        <v>123</v>
      </c>
      <c r="C52" s="125" t="s">
        <v>111</v>
      </c>
      <c r="D52" s="125" t="s">
        <v>112</v>
      </c>
      <c r="E52" s="125" t="s">
        <v>113</v>
      </c>
      <c r="F52" s="125" t="s">
        <v>26</v>
      </c>
      <c r="G52" s="125">
        <v>92065</v>
      </c>
      <c r="H52" s="127">
        <v>0.625</v>
      </c>
      <c r="I52" s="127">
        <v>0.88888888888888884</v>
      </c>
      <c r="J52" s="129">
        <v>0.2638888888888889</v>
      </c>
      <c r="K52" s="126">
        <v>42403.625231481485</v>
      </c>
      <c r="L52" s="126">
        <v>42403.889039351852</v>
      </c>
      <c r="M52" s="127">
        <v>0</v>
      </c>
      <c r="N52" s="125">
        <v>0</v>
      </c>
      <c r="O52" s="125">
        <v>0</v>
      </c>
      <c r="P52" s="114">
        <f t="shared" si="0"/>
        <v>15</v>
      </c>
      <c r="Q52" s="114">
        <f t="shared" si="1"/>
        <v>0</v>
      </c>
      <c r="R52" s="114">
        <f t="shared" si="2"/>
        <v>21</v>
      </c>
      <c r="S52" s="114">
        <f t="shared" si="3"/>
        <v>20</v>
      </c>
      <c r="T52" s="114" t="str">
        <f t="shared" si="10"/>
        <v/>
      </c>
      <c r="U52" s="13">
        <f t="shared" si="5"/>
        <v>0.625</v>
      </c>
      <c r="V52" s="13">
        <f t="shared" si="6"/>
        <v>0.88888888888888884</v>
      </c>
    </row>
    <row r="53" spans="1:22" x14ac:dyDescent="0.25">
      <c r="A53" s="128">
        <v>42403</v>
      </c>
      <c r="B53" s="125" t="s">
        <v>123</v>
      </c>
      <c r="C53" s="125" t="s">
        <v>111</v>
      </c>
      <c r="D53" s="125" t="s">
        <v>112</v>
      </c>
      <c r="E53" s="125" t="s">
        <v>113</v>
      </c>
      <c r="F53" s="125" t="s">
        <v>21</v>
      </c>
      <c r="G53" s="125">
        <v>92125</v>
      </c>
      <c r="H53" s="127">
        <v>0.36805555555555558</v>
      </c>
      <c r="I53" s="127">
        <v>0.63194444444444442</v>
      </c>
      <c r="J53" s="129">
        <v>0.2638888888888889</v>
      </c>
      <c r="K53" s="126">
        <v>42403.361585648148</v>
      </c>
      <c r="L53" s="126">
        <v>42403.625011574077</v>
      </c>
      <c r="M53" s="127">
        <v>2.8587962962962963E-3</v>
      </c>
      <c r="N53" s="125">
        <v>29</v>
      </c>
      <c r="O53" s="125">
        <v>1</v>
      </c>
      <c r="P53" s="114">
        <f t="shared" si="0"/>
        <v>8</v>
      </c>
      <c r="Q53" s="114">
        <f t="shared" si="1"/>
        <v>40</v>
      </c>
      <c r="R53" s="114">
        <f t="shared" si="2"/>
        <v>15</v>
      </c>
      <c r="S53" s="114">
        <f t="shared" si="3"/>
        <v>0</v>
      </c>
      <c r="T53" s="114" t="str">
        <f t="shared" si="10"/>
        <v/>
      </c>
      <c r="U53" s="13">
        <f t="shared" si="5"/>
        <v>0.3611111111111111</v>
      </c>
      <c r="V53" s="13">
        <f t="shared" si="6"/>
        <v>0.625</v>
      </c>
    </row>
    <row r="54" spans="1:22" x14ac:dyDescent="0.25">
      <c r="A54" s="128">
        <v>42403</v>
      </c>
      <c r="B54" s="125" t="s">
        <v>123</v>
      </c>
      <c r="C54" s="125" t="s">
        <v>111</v>
      </c>
      <c r="D54" s="125" t="s">
        <v>112</v>
      </c>
      <c r="E54" s="125" t="s">
        <v>113</v>
      </c>
      <c r="F54" s="125" t="s">
        <v>114</v>
      </c>
      <c r="G54" s="125">
        <v>95618</v>
      </c>
      <c r="H54" s="127">
        <v>0.33333333333333331</v>
      </c>
      <c r="I54" s="127">
        <v>0.59722222222222221</v>
      </c>
      <c r="J54" s="129">
        <v>0.2638888888888889</v>
      </c>
      <c r="K54" s="125"/>
      <c r="L54" s="125"/>
      <c r="M54" s="127">
        <v>0</v>
      </c>
      <c r="N54" s="125">
        <v>0</v>
      </c>
      <c r="O54" s="125">
        <v>0</v>
      </c>
      <c r="P54" s="114" t="str">
        <f t="shared" si="0"/>
        <v/>
      </c>
      <c r="Q54" s="114" t="str">
        <f t="shared" si="1"/>
        <v/>
      </c>
      <c r="R54" s="114" t="str">
        <f t="shared" si="2"/>
        <v/>
      </c>
      <c r="S54" s="114" t="str">
        <f t="shared" si="3"/>
        <v/>
      </c>
      <c r="T54" s="114" t="str">
        <f t="shared" si="10"/>
        <v/>
      </c>
      <c r="U54" s="13" t="str">
        <f t="shared" si="5"/>
        <v/>
      </c>
      <c r="V54" s="13" t="str">
        <f t="shared" si="6"/>
        <v/>
      </c>
    </row>
    <row r="55" spans="1:22" x14ac:dyDescent="0.25">
      <c r="A55" s="128">
        <v>42403</v>
      </c>
      <c r="B55" s="125" t="s">
        <v>123</v>
      </c>
      <c r="C55" s="125" t="s">
        <v>111</v>
      </c>
      <c r="D55" s="125" t="s">
        <v>112</v>
      </c>
      <c r="E55" s="125" t="s">
        <v>113</v>
      </c>
      <c r="F55" s="125" t="s">
        <v>107</v>
      </c>
      <c r="G55" s="125">
        <v>92200</v>
      </c>
      <c r="H55" s="127">
        <v>0.625</v>
      </c>
      <c r="I55" s="127">
        <v>0.88888888888888884</v>
      </c>
      <c r="J55" s="129">
        <v>0.2638888888888889</v>
      </c>
      <c r="K55" s="126">
        <v>42403.625231481485</v>
      </c>
      <c r="L55" s="126">
        <v>42403.88925925926</v>
      </c>
      <c r="M55" s="127">
        <v>0</v>
      </c>
      <c r="N55" s="125">
        <v>0</v>
      </c>
      <c r="O55" s="125">
        <v>0</v>
      </c>
      <c r="P55" s="114">
        <f t="shared" si="0"/>
        <v>15</v>
      </c>
      <c r="Q55" s="114">
        <f t="shared" si="1"/>
        <v>0</v>
      </c>
      <c r="R55" s="114">
        <f t="shared" si="2"/>
        <v>21</v>
      </c>
      <c r="S55" s="114">
        <f t="shared" si="3"/>
        <v>20</v>
      </c>
      <c r="T55" s="114" t="str">
        <f t="shared" si="10"/>
        <v/>
      </c>
      <c r="U55" s="13">
        <f t="shared" si="5"/>
        <v>0.625</v>
      </c>
      <c r="V55" s="13">
        <f t="shared" si="6"/>
        <v>0.88888888888888884</v>
      </c>
    </row>
    <row r="56" spans="1:22" x14ac:dyDescent="0.25">
      <c r="A56" s="128">
        <v>42403</v>
      </c>
      <c r="B56" s="125" t="s">
        <v>123</v>
      </c>
      <c r="C56" s="125" t="s">
        <v>111</v>
      </c>
      <c r="D56" s="125" t="s">
        <v>112</v>
      </c>
      <c r="E56" s="125" t="s">
        <v>113</v>
      </c>
      <c r="F56" s="125" t="s">
        <v>88</v>
      </c>
      <c r="G56" s="125">
        <v>93247</v>
      </c>
      <c r="H56" s="127">
        <v>0.33333333333333331</v>
      </c>
      <c r="I56" s="127">
        <v>0.59722222222222221</v>
      </c>
      <c r="J56" s="129">
        <v>0.2638888888888889</v>
      </c>
      <c r="K56" s="125"/>
      <c r="L56" s="125"/>
      <c r="M56" s="127">
        <v>0</v>
      </c>
      <c r="N56" s="125">
        <v>0</v>
      </c>
      <c r="O56" s="125">
        <v>0</v>
      </c>
      <c r="P56" s="114" t="str">
        <f t="shared" si="0"/>
        <v/>
      </c>
      <c r="Q56" s="114" t="str">
        <f t="shared" si="1"/>
        <v/>
      </c>
      <c r="R56" s="114" t="str">
        <f t="shared" si="2"/>
        <v/>
      </c>
      <c r="S56" s="114" t="str">
        <f t="shared" si="3"/>
        <v/>
      </c>
      <c r="T56" s="114" t="str">
        <f t="shared" si="10"/>
        <v/>
      </c>
      <c r="U56" s="13" t="str">
        <f t="shared" si="5"/>
        <v/>
      </c>
      <c r="V56" s="13" t="str">
        <f t="shared" si="6"/>
        <v/>
      </c>
    </row>
    <row r="57" spans="1:22" x14ac:dyDescent="0.25">
      <c r="A57" s="128">
        <v>42403</v>
      </c>
      <c r="B57" s="125" t="s">
        <v>123</v>
      </c>
      <c r="C57" s="125" t="s">
        <v>111</v>
      </c>
      <c r="D57" s="125" t="s">
        <v>112</v>
      </c>
      <c r="E57" s="125" t="s">
        <v>113</v>
      </c>
      <c r="F57" s="125" t="s">
        <v>115</v>
      </c>
      <c r="G57" s="125">
        <v>92136</v>
      </c>
      <c r="H57" s="127">
        <v>0.3611111111111111</v>
      </c>
      <c r="I57" s="127">
        <v>0.625</v>
      </c>
      <c r="J57" s="129">
        <v>0.2638888888888889</v>
      </c>
      <c r="K57" s="126">
        <v>42403.361909722225</v>
      </c>
      <c r="L57" s="126">
        <v>42403.625092592592</v>
      </c>
      <c r="M57" s="127">
        <v>3.2870370370370367E-3</v>
      </c>
      <c r="N57" s="125">
        <v>26</v>
      </c>
      <c r="O57" s="125">
        <v>0</v>
      </c>
      <c r="P57" s="114">
        <f t="shared" si="0"/>
        <v>8</v>
      </c>
      <c r="Q57" s="114">
        <f t="shared" si="1"/>
        <v>41</v>
      </c>
      <c r="R57" s="114">
        <f t="shared" si="2"/>
        <v>15</v>
      </c>
      <c r="S57" s="114">
        <f t="shared" si="3"/>
        <v>0</v>
      </c>
      <c r="T57" s="114" t="str">
        <f t="shared" si="10"/>
        <v/>
      </c>
      <c r="U57" s="13">
        <f t="shared" si="5"/>
        <v>0.36180555555555555</v>
      </c>
      <c r="V57" s="13">
        <f t="shared" si="6"/>
        <v>0.625</v>
      </c>
    </row>
    <row r="58" spans="1:22" x14ac:dyDescent="0.25">
      <c r="A58" s="128">
        <v>42403</v>
      </c>
      <c r="B58" s="125" t="s">
        <v>123</v>
      </c>
      <c r="C58" s="125" t="s">
        <v>111</v>
      </c>
      <c r="D58" s="125" t="s">
        <v>112</v>
      </c>
      <c r="E58" s="125" t="s">
        <v>113</v>
      </c>
      <c r="F58" s="125" t="s">
        <v>23</v>
      </c>
      <c r="G58" s="125">
        <v>92044</v>
      </c>
      <c r="H58" s="127">
        <v>0.33333333333333331</v>
      </c>
      <c r="I58" s="127">
        <v>0.59722222222222221</v>
      </c>
      <c r="J58" s="129">
        <v>0.2638888888888889</v>
      </c>
      <c r="K58" s="126">
        <v>42403.322592592594</v>
      </c>
      <c r="L58" s="126">
        <v>42403.583402777775</v>
      </c>
      <c r="M58" s="127">
        <v>0</v>
      </c>
      <c r="N58" s="125">
        <v>0</v>
      </c>
      <c r="O58" s="125">
        <v>0</v>
      </c>
      <c r="P58" s="114">
        <f t="shared" si="0"/>
        <v>7</v>
      </c>
      <c r="Q58" s="114">
        <f t="shared" si="1"/>
        <v>44</v>
      </c>
      <c r="R58" s="114">
        <f t="shared" si="2"/>
        <v>14</v>
      </c>
      <c r="S58" s="114">
        <f t="shared" si="3"/>
        <v>0</v>
      </c>
      <c r="T58" s="114" t="str">
        <f t="shared" si="10"/>
        <v/>
      </c>
      <c r="U58" s="13">
        <f t="shared" si="5"/>
        <v>0.32222222222222224</v>
      </c>
      <c r="V58" s="13">
        <f t="shared" si="6"/>
        <v>0.58333333333333337</v>
      </c>
    </row>
    <row r="59" spans="1:22" x14ac:dyDescent="0.25">
      <c r="A59" s="128">
        <v>42403</v>
      </c>
      <c r="B59" s="125" t="s">
        <v>123</v>
      </c>
      <c r="C59" s="125" t="s">
        <v>111</v>
      </c>
      <c r="D59" s="125" t="s">
        <v>112</v>
      </c>
      <c r="E59" s="125" t="s">
        <v>113</v>
      </c>
      <c r="F59" s="125" t="s">
        <v>27</v>
      </c>
      <c r="G59" s="125">
        <v>93346</v>
      </c>
      <c r="H59" s="127">
        <v>0.625</v>
      </c>
      <c r="I59" s="127">
        <v>0.88888888888888884</v>
      </c>
      <c r="J59" s="129">
        <v>0.2638888888888889</v>
      </c>
      <c r="K59" s="126">
        <v>42403.641898148147</v>
      </c>
      <c r="L59" s="126">
        <v>42403.88894675926</v>
      </c>
      <c r="M59" s="127">
        <v>3.6921296296296298E-3</v>
      </c>
      <c r="N59" s="125">
        <v>17</v>
      </c>
      <c r="O59" s="125">
        <v>0</v>
      </c>
      <c r="P59" s="114">
        <f t="shared" si="0"/>
        <v>15</v>
      </c>
      <c r="Q59" s="114">
        <f t="shared" si="1"/>
        <v>24</v>
      </c>
      <c r="R59" s="114">
        <f t="shared" si="2"/>
        <v>21</v>
      </c>
      <c r="S59" s="114">
        <f t="shared" si="3"/>
        <v>20</v>
      </c>
      <c r="T59" s="114" t="str">
        <f t="shared" si="10"/>
        <v/>
      </c>
      <c r="U59" s="13">
        <f t="shared" si="5"/>
        <v>0.64166666666666672</v>
      </c>
      <c r="V59" s="13">
        <f t="shared" si="6"/>
        <v>0.88888888888888884</v>
      </c>
    </row>
    <row r="60" spans="1:22" x14ac:dyDescent="0.25">
      <c r="A60" s="128">
        <v>42403</v>
      </c>
      <c r="B60" s="125" t="s">
        <v>123</v>
      </c>
      <c r="C60" s="125" t="s">
        <v>111</v>
      </c>
      <c r="D60" s="125" t="s">
        <v>112</v>
      </c>
      <c r="E60" s="125" t="s">
        <v>113</v>
      </c>
      <c r="F60" s="125" t="s">
        <v>28</v>
      </c>
      <c r="G60" s="125">
        <v>93528</v>
      </c>
      <c r="H60" s="127">
        <v>0.61805555555555558</v>
      </c>
      <c r="I60" s="127">
        <v>0.88194444444444453</v>
      </c>
      <c r="J60" s="129">
        <v>0.2638888888888889</v>
      </c>
      <c r="K60" s="126">
        <v>42403.615648148145</v>
      </c>
      <c r="L60" s="126">
        <v>42403.882106481484</v>
      </c>
      <c r="M60" s="127">
        <v>3.4490740740740745E-3</v>
      </c>
      <c r="N60" s="125">
        <v>15</v>
      </c>
      <c r="O60" s="125">
        <v>0</v>
      </c>
      <c r="P60" s="114">
        <f t="shared" si="0"/>
        <v>14</v>
      </c>
      <c r="Q60" s="114">
        <f t="shared" si="1"/>
        <v>46</v>
      </c>
      <c r="R60" s="114">
        <f t="shared" si="2"/>
        <v>21</v>
      </c>
      <c r="S60" s="114">
        <f t="shared" si="3"/>
        <v>10</v>
      </c>
      <c r="T60" s="114" t="str">
        <f t="shared" si="10"/>
        <v/>
      </c>
      <c r="U60" s="13">
        <f t="shared" si="5"/>
        <v>0.61527777777777781</v>
      </c>
      <c r="V60" s="13">
        <f t="shared" si="6"/>
        <v>0.88194444444444453</v>
      </c>
    </row>
    <row r="61" spans="1:22" x14ac:dyDescent="0.25">
      <c r="A61" s="128">
        <v>42403</v>
      </c>
      <c r="B61" s="125" t="s">
        <v>123</v>
      </c>
      <c r="C61" s="125" t="s">
        <v>111</v>
      </c>
      <c r="D61" s="125" t="s">
        <v>112</v>
      </c>
      <c r="E61" s="125" t="s">
        <v>113</v>
      </c>
      <c r="F61" s="125" t="s">
        <v>105</v>
      </c>
      <c r="G61" s="125">
        <v>95049</v>
      </c>
      <c r="H61" s="127">
        <v>0.625</v>
      </c>
      <c r="I61" s="127">
        <v>0.88888888888888884</v>
      </c>
      <c r="J61" s="129">
        <v>0.2638888888888889</v>
      </c>
      <c r="K61" s="126">
        <v>42403.583611111113</v>
      </c>
      <c r="L61" s="126">
        <v>42403.847314814811</v>
      </c>
      <c r="M61" s="127">
        <v>3.2407407407407406E-3</v>
      </c>
      <c r="N61" s="125">
        <v>20</v>
      </c>
      <c r="O61" s="125">
        <v>0</v>
      </c>
      <c r="P61" s="114">
        <f t="shared" si="0"/>
        <v>14</v>
      </c>
      <c r="Q61" s="114">
        <f t="shared" si="1"/>
        <v>0</v>
      </c>
      <c r="R61" s="114">
        <f t="shared" si="2"/>
        <v>20</v>
      </c>
      <c r="S61" s="114">
        <f t="shared" si="3"/>
        <v>20</v>
      </c>
      <c r="T61" s="114" t="str">
        <f t="shared" si="10"/>
        <v/>
      </c>
      <c r="U61" s="13">
        <f t="shared" si="5"/>
        <v>0.58333333333333337</v>
      </c>
      <c r="V61" s="13">
        <f t="shared" si="6"/>
        <v>0.84722222222222221</v>
      </c>
    </row>
    <row r="62" spans="1:22" x14ac:dyDescent="0.25">
      <c r="A62" s="128">
        <v>42403</v>
      </c>
      <c r="B62" s="125" t="s">
        <v>123</v>
      </c>
      <c r="C62" s="125" t="s">
        <v>111</v>
      </c>
      <c r="D62" s="125" t="s">
        <v>112</v>
      </c>
      <c r="E62" s="125" t="s">
        <v>113</v>
      </c>
      <c r="F62" s="125" t="s">
        <v>117</v>
      </c>
      <c r="G62" s="125">
        <v>92214</v>
      </c>
      <c r="H62" s="127">
        <v>0.3611111111111111</v>
      </c>
      <c r="I62" s="127">
        <v>0.625</v>
      </c>
      <c r="J62" s="129">
        <v>0.2638888888888889</v>
      </c>
      <c r="K62" s="126">
        <v>42403.361770833333</v>
      </c>
      <c r="L62" s="126">
        <v>42403.625081018516</v>
      </c>
      <c r="M62" s="127">
        <v>3.4027777777777784E-3</v>
      </c>
      <c r="N62" s="125">
        <v>26</v>
      </c>
      <c r="O62" s="125">
        <v>0</v>
      </c>
      <c r="P62" s="114">
        <f t="shared" si="0"/>
        <v>8</v>
      </c>
      <c r="Q62" s="114">
        <f t="shared" si="1"/>
        <v>40</v>
      </c>
      <c r="R62" s="114">
        <f t="shared" si="2"/>
        <v>15</v>
      </c>
      <c r="S62" s="114">
        <f t="shared" si="3"/>
        <v>0</v>
      </c>
      <c r="T62" s="114" t="str">
        <f t="shared" si="10"/>
        <v/>
      </c>
      <c r="U62" s="13">
        <f t="shared" si="5"/>
        <v>0.3611111111111111</v>
      </c>
      <c r="V62" s="13">
        <f t="shared" si="6"/>
        <v>0.625</v>
      </c>
    </row>
    <row r="63" spans="1:22" x14ac:dyDescent="0.25">
      <c r="A63" s="128">
        <v>42403</v>
      </c>
      <c r="B63" s="125" t="s">
        <v>123</v>
      </c>
      <c r="C63" s="125" t="s">
        <v>111</v>
      </c>
      <c r="D63" s="125" t="s">
        <v>112</v>
      </c>
      <c r="E63" s="125" t="s">
        <v>113</v>
      </c>
      <c r="F63" s="125" t="s">
        <v>29</v>
      </c>
      <c r="G63" s="125">
        <v>92031</v>
      </c>
      <c r="H63" s="127">
        <v>0.58333333333333337</v>
      </c>
      <c r="I63" s="127">
        <v>0.84722222222222221</v>
      </c>
      <c r="J63" s="129">
        <v>0.2638888888888889</v>
      </c>
      <c r="K63" s="126">
        <v>42403.583402777775</v>
      </c>
      <c r="L63" s="126">
        <v>42403.847430555557</v>
      </c>
      <c r="M63" s="127">
        <v>3.2870370370370367E-3</v>
      </c>
      <c r="N63" s="125">
        <v>17</v>
      </c>
      <c r="O63" s="125">
        <v>1</v>
      </c>
      <c r="P63" s="114">
        <f t="shared" si="0"/>
        <v>14</v>
      </c>
      <c r="Q63" s="114">
        <f t="shared" si="1"/>
        <v>0</v>
      </c>
      <c r="R63" s="114">
        <f t="shared" si="2"/>
        <v>20</v>
      </c>
      <c r="S63" s="114">
        <f t="shared" si="3"/>
        <v>20</v>
      </c>
      <c r="T63" s="114" t="str">
        <f t="shared" si="10"/>
        <v/>
      </c>
      <c r="U63" s="13">
        <f t="shared" si="5"/>
        <v>0.58333333333333337</v>
      </c>
      <c r="V63" s="13">
        <f t="shared" si="6"/>
        <v>0.84722222222222221</v>
      </c>
    </row>
    <row r="64" spans="1:22" x14ac:dyDescent="0.25">
      <c r="A64" s="128">
        <v>42403</v>
      </c>
      <c r="B64" s="125" t="s">
        <v>123</v>
      </c>
      <c r="C64" s="125" t="s">
        <v>111</v>
      </c>
      <c r="D64" s="125" t="s">
        <v>112</v>
      </c>
      <c r="E64" s="125" t="s">
        <v>113</v>
      </c>
      <c r="F64" s="125" t="s">
        <v>30</v>
      </c>
      <c r="G64" s="125">
        <v>92030</v>
      </c>
      <c r="H64" s="127">
        <v>0.625</v>
      </c>
      <c r="I64" s="127">
        <v>0.88888888888888884</v>
      </c>
      <c r="J64" s="129">
        <v>0.2638888888888889</v>
      </c>
      <c r="K64" s="126">
        <v>42403.626932870371</v>
      </c>
      <c r="L64" s="126">
        <v>42403.889039351852</v>
      </c>
      <c r="M64" s="127">
        <v>0</v>
      </c>
      <c r="N64" s="125">
        <v>0</v>
      </c>
      <c r="O64" s="125">
        <v>0</v>
      </c>
      <c r="P64" s="114">
        <f t="shared" si="0"/>
        <v>15</v>
      </c>
      <c r="Q64" s="114">
        <f t="shared" si="1"/>
        <v>2</v>
      </c>
      <c r="R64" s="114">
        <f t="shared" si="2"/>
        <v>21</v>
      </c>
      <c r="S64" s="114">
        <f t="shared" si="3"/>
        <v>20</v>
      </c>
      <c r="T64" s="114" t="str">
        <f t="shared" si="10"/>
        <v/>
      </c>
      <c r="U64" s="13">
        <f t="shared" si="5"/>
        <v>0.62638888888888888</v>
      </c>
      <c r="V64" s="13">
        <f t="shared" si="6"/>
        <v>0.88888888888888884</v>
      </c>
    </row>
    <row r="65" spans="1:22" x14ac:dyDescent="0.25">
      <c r="A65" s="128">
        <v>42403</v>
      </c>
      <c r="B65" s="125" t="s">
        <v>123</v>
      </c>
      <c r="C65" s="125" t="s">
        <v>111</v>
      </c>
      <c r="D65" s="125" t="s">
        <v>112</v>
      </c>
      <c r="E65" s="125" t="s">
        <v>113</v>
      </c>
      <c r="F65" s="125" t="s">
        <v>118</v>
      </c>
      <c r="G65" s="125">
        <v>92217</v>
      </c>
      <c r="H65" s="127">
        <v>0.625</v>
      </c>
      <c r="I65" s="127">
        <v>0.88888888888888884</v>
      </c>
      <c r="J65" s="129">
        <v>0.2638888888888889</v>
      </c>
      <c r="K65" s="126">
        <v>42403.625914351855</v>
      </c>
      <c r="L65" s="126">
        <v>42403.888958333337</v>
      </c>
      <c r="M65" s="127">
        <v>2.9745370370370373E-3</v>
      </c>
      <c r="N65" s="125">
        <v>19</v>
      </c>
      <c r="O65" s="125">
        <v>0</v>
      </c>
      <c r="P65" s="114">
        <f t="shared" si="0"/>
        <v>15</v>
      </c>
      <c r="Q65" s="114">
        <f t="shared" si="1"/>
        <v>1</v>
      </c>
      <c r="R65" s="114">
        <f t="shared" si="2"/>
        <v>21</v>
      </c>
      <c r="S65" s="114">
        <f t="shared" si="3"/>
        <v>20</v>
      </c>
      <c r="T65" s="114" t="str">
        <f t="shared" si="10"/>
        <v/>
      </c>
      <c r="U65" s="13">
        <f t="shared" si="5"/>
        <v>0.62569444444444444</v>
      </c>
      <c r="V65" s="13">
        <f t="shared" si="6"/>
        <v>0.88888888888888884</v>
      </c>
    </row>
    <row r="66" spans="1:22" x14ac:dyDescent="0.25">
      <c r="A66" s="128">
        <v>42403</v>
      </c>
      <c r="B66" s="125" t="s">
        <v>123</v>
      </c>
      <c r="C66" s="125" t="s">
        <v>111</v>
      </c>
      <c r="D66" s="125" t="s">
        <v>112</v>
      </c>
      <c r="E66" s="125" t="s">
        <v>113</v>
      </c>
      <c r="F66" s="125" t="s">
        <v>24</v>
      </c>
      <c r="G66" s="125">
        <v>92092</v>
      </c>
      <c r="H66" s="127">
        <v>0.36805555555555558</v>
      </c>
      <c r="I66" s="127">
        <v>0.63194444444444442</v>
      </c>
      <c r="J66" s="129">
        <v>0.2638888888888889</v>
      </c>
      <c r="K66" s="126">
        <v>42403.361388888887</v>
      </c>
      <c r="L66" s="126">
        <v>42403.62835648148</v>
      </c>
      <c r="M66" s="127">
        <v>0</v>
      </c>
      <c r="N66" s="125">
        <v>0</v>
      </c>
      <c r="O66" s="125">
        <v>0</v>
      </c>
      <c r="P66" s="114">
        <f t="shared" ref="P66:P130" si="11">IF($K66="","",HOUR($K66))</f>
        <v>8</v>
      </c>
      <c r="Q66" s="114">
        <f t="shared" ref="Q66:Q130" si="12">IF($K66="","",MINUTE($K66))</f>
        <v>40</v>
      </c>
      <c r="R66" s="114">
        <f t="shared" ref="R66:R130" si="13">IF($L66="","",HOUR($L66))</f>
        <v>15</v>
      </c>
      <c r="S66" s="114">
        <f t="shared" ref="S66:S130" si="14">IF($L66="","",MINUTE($L66))</f>
        <v>4</v>
      </c>
      <c r="T66" s="114" t="str">
        <f t="shared" si="10"/>
        <v/>
      </c>
      <c r="U66" s="13">
        <f t="shared" ref="U66:U130" si="15">IFERROR(TIME($P66,$Q66,0),"")</f>
        <v>0.3611111111111111</v>
      </c>
      <c r="V66" s="13">
        <f t="shared" ref="V66:V130" si="16">IFERROR(TIME($R66,$S66,0),"")</f>
        <v>0.62777777777777777</v>
      </c>
    </row>
    <row r="67" spans="1:22" x14ac:dyDescent="0.25">
      <c r="A67" s="138">
        <v>42404</v>
      </c>
      <c r="B67" s="135" t="s">
        <v>124</v>
      </c>
      <c r="C67" s="135" t="s">
        <v>111</v>
      </c>
      <c r="D67" s="135" t="s">
        <v>112</v>
      </c>
      <c r="E67" s="135" t="s">
        <v>113</v>
      </c>
      <c r="F67" s="135" t="s">
        <v>103</v>
      </c>
      <c r="G67" s="135">
        <v>95061</v>
      </c>
      <c r="H67" s="137">
        <v>0.3611111111111111</v>
      </c>
      <c r="I67" s="137">
        <v>0.625</v>
      </c>
      <c r="J67" s="139">
        <v>0.2638888888888889</v>
      </c>
      <c r="K67" s="136">
        <v>42404.625752314816</v>
      </c>
      <c r="L67" s="136">
        <v>42404.888923611114</v>
      </c>
      <c r="M67" s="137">
        <v>2.4768518518518516E-3</v>
      </c>
      <c r="N67" s="135">
        <v>28</v>
      </c>
      <c r="O67" s="135">
        <v>0</v>
      </c>
      <c r="P67" s="124">
        <f t="shared" si="11"/>
        <v>15</v>
      </c>
      <c r="Q67" s="124">
        <f t="shared" si="12"/>
        <v>1</v>
      </c>
      <c r="R67" s="124">
        <f t="shared" si="13"/>
        <v>21</v>
      </c>
      <c r="S67" s="124">
        <f t="shared" si="14"/>
        <v>20</v>
      </c>
      <c r="T67" s="124" t="str">
        <f t="shared" ref="T67:T87" si="17">IF(DAY(K67)=DAY(L67),"","ERRO")</f>
        <v/>
      </c>
      <c r="U67" s="13">
        <f t="shared" si="15"/>
        <v>0.62569444444444444</v>
      </c>
      <c r="V67" s="13">
        <f t="shared" si="16"/>
        <v>0.88888888888888884</v>
      </c>
    </row>
    <row r="68" spans="1:22" x14ac:dyDescent="0.25">
      <c r="A68" s="138">
        <v>42404</v>
      </c>
      <c r="B68" s="135" t="s">
        <v>124</v>
      </c>
      <c r="C68" s="135" t="s">
        <v>111</v>
      </c>
      <c r="D68" s="135" t="s">
        <v>112</v>
      </c>
      <c r="E68" s="135" t="s">
        <v>113</v>
      </c>
      <c r="F68" s="135" t="s">
        <v>98</v>
      </c>
      <c r="G68" s="135">
        <v>92137</v>
      </c>
      <c r="H68" s="137">
        <v>0.3611111111111111</v>
      </c>
      <c r="I68" s="137">
        <v>0.625</v>
      </c>
      <c r="J68" s="139">
        <v>0.2638888888888889</v>
      </c>
      <c r="K68" s="136">
        <v>42404.361284722225</v>
      </c>
      <c r="L68" s="136">
        <v>42404.625023148146</v>
      </c>
      <c r="M68" s="137">
        <v>3.6921296296296298E-3</v>
      </c>
      <c r="N68" s="135">
        <v>23</v>
      </c>
      <c r="O68" s="135">
        <v>0</v>
      </c>
      <c r="P68" s="124">
        <f t="shared" si="11"/>
        <v>8</v>
      </c>
      <c r="Q68" s="124">
        <f t="shared" si="12"/>
        <v>40</v>
      </c>
      <c r="R68" s="124">
        <f t="shared" si="13"/>
        <v>15</v>
      </c>
      <c r="S68" s="124">
        <f t="shared" si="14"/>
        <v>0</v>
      </c>
      <c r="T68" s="124" t="str">
        <f t="shared" si="17"/>
        <v/>
      </c>
      <c r="U68" s="13">
        <f t="shared" si="15"/>
        <v>0.3611111111111111</v>
      </c>
      <c r="V68" s="13">
        <f t="shared" si="16"/>
        <v>0.625</v>
      </c>
    </row>
    <row r="69" spans="1:22" x14ac:dyDescent="0.25">
      <c r="A69" s="138">
        <v>42404</v>
      </c>
      <c r="B69" s="135" t="s">
        <v>124</v>
      </c>
      <c r="C69" s="135" t="s">
        <v>111</v>
      </c>
      <c r="D69" s="135" t="s">
        <v>112</v>
      </c>
      <c r="E69" s="135" t="s">
        <v>113</v>
      </c>
      <c r="F69" s="135" t="s">
        <v>25</v>
      </c>
      <c r="G69" s="135">
        <v>95005</v>
      </c>
      <c r="H69" s="137">
        <v>0.58333333333333337</v>
      </c>
      <c r="I69" s="137">
        <v>0.84722222222222221</v>
      </c>
      <c r="J69" s="139">
        <v>0.2638888888888889</v>
      </c>
      <c r="K69" s="136">
        <v>42404.583773148152</v>
      </c>
      <c r="L69" s="136">
        <v>42404.847361111111</v>
      </c>
      <c r="M69" s="137">
        <v>4.0856481481481481E-3</v>
      </c>
      <c r="N69" s="135">
        <v>19</v>
      </c>
      <c r="O69" s="135">
        <v>0</v>
      </c>
      <c r="P69" s="124">
        <f t="shared" si="11"/>
        <v>14</v>
      </c>
      <c r="Q69" s="124">
        <f t="shared" si="12"/>
        <v>0</v>
      </c>
      <c r="R69" s="124">
        <f t="shared" si="13"/>
        <v>20</v>
      </c>
      <c r="S69" s="124">
        <f t="shared" si="14"/>
        <v>20</v>
      </c>
      <c r="T69" s="124" t="str">
        <f t="shared" si="17"/>
        <v/>
      </c>
      <c r="U69" s="13">
        <f t="shared" si="15"/>
        <v>0.58333333333333337</v>
      </c>
      <c r="V69" s="13">
        <f t="shared" si="16"/>
        <v>0.84722222222222221</v>
      </c>
    </row>
    <row r="70" spans="1:22" x14ac:dyDescent="0.25">
      <c r="A70" s="138">
        <v>42404</v>
      </c>
      <c r="B70" s="135" t="s">
        <v>124</v>
      </c>
      <c r="C70" s="135" t="s">
        <v>111</v>
      </c>
      <c r="D70" s="135" t="s">
        <v>112</v>
      </c>
      <c r="E70" s="135" t="s">
        <v>113</v>
      </c>
      <c r="F70" s="135" t="s">
        <v>18</v>
      </c>
      <c r="G70" s="135">
        <v>92120</v>
      </c>
      <c r="H70" s="137">
        <v>0.36805555555555558</v>
      </c>
      <c r="I70" s="137">
        <v>0.63194444444444442</v>
      </c>
      <c r="J70" s="139">
        <v>0.2638888888888889</v>
      </c>
      <c r="K70" s="136">
        <v>42404.361527777779</v>
      </c>
      <c r="L70" s="136">
        <v>42404.625104166669</v>
      </c>
      <c r="M70" s="137">
        <v>0</v>
      </c>
      <c r="N70" s="135">
        <v>0</v>
      </c>
      <c r="O70" s="135">
        <v>0</v>
      </c>
      <c r="P70" s="124">
        <f t="shared" si="11"/>
        <v>8</v>
      </c>
      <c r="Q70" s="124">
        <f t="shared" si="12"/>
        <v>40</v>
      </c>
      <c r="R70" s="124">
        <f t="shared" si="13"/>
        <v>15</v>
      </c>
      <c r="S70" s="124">
        <f t="shared" si="14"/>
        <v>0</v>
      </c>
      <c r="T70" s="124" t="str">
        <f t="shared" si="17"/>
        <v/>
      </c>
      <c r="U70" s="13">
        <f t="shared" si="15"/>
        <v>0.3611111111111111</v>
      </c>
      <c r="V70" s="13">
        <f t="shared" si="16"/>
        <v>0.625</v>
      </c>
    </row>
    <row r="71" spans="1:22" x14ac:dyDescent="0.25">
      <c r="A71" s="138">
        <v>42404</v>
      </c>
      <c r="B71" s="135" t="s">
        <v>124</v>
      </c>
      <c r="C71" s="135" t="s">
        <v>111</v>
      </c>
      <c r="D71" s="135" t="s">
        <v>112</v>
      </c>
      <c r="E71" s="135" t="s">
        <v>113</v>
      </c>
      <c r="F71" s="135" t="s">
        <v>19</v>
      </c>
      <c r="G71" s="135">
        <v>95173</v>
      </c>
      <c r="H71" s="137">
        <v>0.4861111111111111</v>
      </c>
      <c r="I71" s="137">
        <v>0.75</v>
      </c>
      <c r="J71" s="139">
        <v>0.2638888888888889</v>
      </c>
      <c r="K71" s="136">
        <v>42404.416296296295</v>
      </c>
      <c r="L71" s="136">
        <v>42404.625057870369</v>
      </c>
      <c r="M71" s="137">
        <v>2.8935185185185188E-3</v>
      </c>
      <c r="N71" s="135">
        <v>19</v>
      </c>
      <c r="O71" s="135">
        <v>0</v>
      </c>
      <c r="P71" s="124">
        <f t="shared" si="11"/>
        <v>9</v>
      </c>
      <c r="Q71" s="124">
        <f t="shared" si="12"/>
        <v>59</v>
      </c>
      <c r="R71" s="124">
        <f t="shared" si="13"/>
        <v>15</v>
      </c>
      <c r="S71" s="124">
        <f t="shared" si="14"/>
        <v>0</v>
      </c>
      <c r="T71" s="124" t="str">
        <f t="shared" si="17"/>
        <v/>
      </c>
      <c r="U71" s="13">
        <f t="shared" si="15"/>
        <v>0.41597222222222219</v>
      </c>
      <c r="V71" s="13">
        <f t="shared" si="16"/>
        <v>0.625</v>
      </c>
    </row>
    <row r="72" spans="1:22" x14ac:dyDescent="0.25">
      <c r="A72" s="138">
        <v>42404</v>
      </c>
      <c r="B72" s="135" t="s">
        <v>124</v>
      </c>
      <c r="C72" s="135" t="s">
        <v>111</v>
      </c>
      <c r="D72" s="135" t="s">
        <v>112</v>
      </c>
      <c r="E72" s="135" t="s">
        <v>113</v>
      </c>
      <c r="F72" s="135" t="s">
        <v>20</v>
      </c>
      <c r="G72" s="135">
        <v>92055</v>
      </c>
      <c r="H72" s="137">
        <v>0.36805555555555558</v>
      </c>
      <c r="I72" s="137">
        <v>0.63194444444444442</v>
      </c>
      <c r="J72" s="139">
        <v>0.2638888888888889</v>
      </c>
      <c r="K72" s="136">
        <v>42404.31958333333</v>
      </c>
      <c r="L72" s="136">
        <v>42404.583726851852</v>
      </c>
      <c r="M72" s="137">
        <v>2.0601851851851853E-3</v>
      </c>
      <c r="N72" s="135">
        <v>27</v>
      </c>
      <c r="O72" s="135">
        <v>0</v>
      </c>
      <c r="P72" s="124">
        <f t="shared" si="11"/>
        <v>7</v>
      </c>
      <c r="Q72" s="124">
        <f t="shared" si="12"/>
        <v>40</v>
      </c>
      <c r="R72" s="124">
        <f t="shared" si="13"/>
        <v>14</v>
      </c>
      <c r="S72" s="124">
        <f t="shared" si="14"/>
        <v>0</v>
      </c>
      <c r="T72" s="124" t="str">
        <f t="shared" si="17"/>
        <v/>
      </c>
      <c r="U72" s="13">
        <f t="shared" si="15"/>
        <v>0.31944444444444448</v>
      </c>
      <c r="V72" s="13">
        <f t="shared" si="16"/>
        <v>0.58333333333333337</v>
      </c>
    </row>
    <row r="73" spans="1:22" x14ac:dyDescent="0.25">
      <c r="A73" s="138">
        <v>42404</v>
      </c>
      <c r="B73" s="135" t="s">
        <v>124</v>
      </c>
      <c r="C73" s="135" t="s">
        <v>111</v>
      </c>
      <c r="D73" s="135" t="s">
        <v>112</v>
      </c>
      <c r="E73" s="135" t="s">
        <v>113</v>
      </c>
      <c r="F73" s="135" t="s">
        <v>26</v>
      </c>
      <c r="G73" s="135">
        <v>92065</v>
      </c>
      <c r="H73" s="137">
        <v>0.625</v>
      </c>
      <c r="I73" s="137">
        <v>0.88888888888888884</v>
      </c>
      <c r="J73" s="139">
        <v>0.2638888888888889</v>
      </c>
      <c r="K73" s="136">
        <v>42404.625937500001</v>
      </c>
      <c r="L73" s="136">
        <v>42404.889131944445</v>
      </c>
      <c r="M73" s="137">
        <v>2.6620370370370374E-3</v>
      </c>
      <c r="N73" s="135">
        <v>4</v>
      </c>
      <c r="O73" s="135">
        <v>0</v>
      </c>
      <c r="P73" s="124">
        <f t="shared" si="11"/>
        <v>15</v>
      </c>
      <c r="Q73" s="124">
        <f t="shared" si="12"/>
        <v>1</v>
      </c>
      <c r="R73" s="124">
        <f t="shared" si="13"/>
        <v>21</v>
      </c>
      <c r="S73" s="124">
        <f t="shared" si="14"/>
        <v>20</v>
      </c>
      <c r="T73" s="124" t="str">
        <f t="shared" si="17"/>
        <v/>
      </c>
      <c r="U73" s="13">
        <f t="shared" si="15"/>
        <v>0.62569444444444444</v>
      </c>
      <c r="V73" s="13">
        <f t="shared" si="16"/>
        <v>0.88888888888888884</v>
      </c>
    </row>
    <row r="74" spans="1:22" x14ac:dyDescent="0.25">
      <c r="A74" s="138">
        <v>42404</v>
      </c>
      <c r="B74" s="135" t="s">
        <v>124</v>
      </c>
      <c r="C74" s="135" t="s">
        <v>111</v>
      </c>
      <c r="D74" s="135" t="s">
        <v>112</v>
      </c>
      <c r="E74" s="135" t="s">
        <v>113</v>
      </c>
      <c r="F74" s="135" t="s">
        <v>21</v>
      </c>
      <c r="G74" s="135">
        <v>92125</v>
      </c>
      <c r="H74" s="137">
        <v>0.36805555555555558</v>
      </c>
      <c r="I74" s="137">
        <v>0.63194444444444442</v>
      </c>
      <c r="J74" s="139">
        <v>0.2638888888888889</v>
      </c>
      <c r="K74" s="136">
        <v>42404.416747685187</v>
      </c>
      <c r="L74" s="136">
        <v>42404.625011574077</v>
      </c>
      <c r="M74" s="137">
        <v>2.5462962962962961E-3</v>
      </c>
      <c r="N74" s="135">
        <v>21</v>
      </c>
      <c r="O74" s="135">
        <v>0</v>
      </c>
      <c r="P74" s="124">
        <f t="shared" si="11"/>
        <v>10</v>
      </c>
      <c r="Q74" s="124">
        <f t="shared" si="12"/>
        <v>0</v>
      </c>
      <c r="R74" s="124">
        <f t="shared" si="13"/>
        <v>15</v>
      </c>
      <c r="S74" s="124">
        <f t="shared" si="14"/>
        <v>0</v>
      </c>
      <c r="T74" s="124" t="str">
        <f t="shared" si="17"/>
        <v/>
      </c>
      <c r="U74" s="13">
        <f t="shared" si="15"/>
        <v>0.41666666666666669</v>
      </c>
      <c r="V74" s="13">
        <f t="shared" si="16"/>
        <v>0.625</v>
      </c>
    </row>
    <row r="75" spans="1:22" x14ac:dyDescent="0.25">
      <c r="A75" s="138">
        <v>42404</v>
      </c>
      <c r="B75" s="135" t="s">
        <v>124</v>
      </c>
      <c r="C75" s="135" t="s">
        <v>111</v>
      </c>
      <c r="D75" s="135" t="s">
        <v>112</v>
      </c>
      <c r="E75" s="135" t="s">
        <v>113</v>
      </c>
      <c r="F75" s="135" t="s">
        <v>114</v>
      </c>
      <c r="G75" s="135">
        <v>95618</v>
      </c>
      <c r="H75" s="137">
        <v>0.33333333333333331</v>
      </c>
      <c r="I75" s="137">
        <v>0.59722222222222221</v>
      </c>
      <c r="J75" s="139">
        <v>0.2638888888888889</v>
      </c>
      <c r="K75" s="135"/>
      <c r="L75" s="135"/>
      <c r="M75" s="137">
        <v>0</v>
      </c>
      <c r="N75" s="135">
        <v>0</v>
      </c>
      <c r="O75" s="135">
        <v>0</v>
      </c>
      <c r="P75" s="124" t="str">
        <f t="shared" si="11"/>
        <v/>
      </c>
      <c r="Q75" s="124" t="str">
        <f t="shared" si="12"/>
        <v/>
      </c>
      <c r="R75" s="124" t="str">
        <f t="shared" si="13"/>
        <v/>
      </c>
      <c r="S75" s="124" t="str">
        <f t="shared" si="14"/>
        <v/>
      </c>
      <c r="T75" s="124" t="str">
        <f t="shared" si="17"/>
        <v/>
      </c>
      <c r="U75" s="13" t="str">
        <f t="shared" si="15"/>
        <v/>
      </c>
      <c r="V75" s="13" t="str">
        <f t="shared" si="16"/>
        <v/>
      </c>
    </row>
    <row r="76" spans="1:22" x14ac:dyDescent="0.25">
      <c r="A76" s="138">
        <v>42404</v>
      </c>
      <c r="B76" s="135" t="s">
        <v>124</v>
      </c>
      <c r="C76" s="135" t="s">
        <v>111</v>
      </c>
      <c r="D76" s="135" t="s">
        <v>112</v>
      </c>
      <c r="E76" s="135" t="s">
        <v>113</v>
      </c>
      <c r="F76" s="135" t="s">
        <v>107</v>
      </c>
      <c r="G76" s="135">
        <v>92200</v>
      </c>
      <c r="H76" s="137">
        <v>0.625</v>
      </c>
      <c r="I76" s="137">
        <v>0.88888888888888884</v>
      </c>
      <c r="J76" s="139">
        <v>0.2638888888888889</v>
      </c>
      <c r="K76" s="136">
        <v>42404.625208333331</v>
      </c>
      <c r="L76" s="136">
        <v>42404.888923611114</v>
      </c>
      <c r="M76" s="137">
        <v>0</v>
      </c>
      <c r="N76" s="135">
        <v>0</v>
      </c>
      <c r="O76" s="135">
        <v>0</v>
      </c>
      <c r="P76" s="124">
        <f t="shared" si="11"/>
        <v>15</v>
      </c>
      <c r="Q76" s="124">
        <f t="shared" si="12"/>
        <v>0</v>
      </c>
      <c r="R76" s="124">
        <f t="shared" si="13"/>
        <v>21</v>
      </c>
      <c r="S76" s="124">
        <f t="shared" si="14"/>
        <v>20</v>
      </c>
      <c r="T76" s="124" t="str">
        <f t="shared" si="17"/>
        <v/>
      </c>
      <c r="U76" s="13">
        <f t="shared" si="15"/>
        <v>0.625</v>
      </c>
      <c r="V76" s="13">
        <f t="shared" si="16"/>
        <v>0.88888888888888884</v>
      </c>
    </row>
    <row r="77" spans="1:22" x14ac:dyDescent="0.25">
      <c r="A77" s="138">
        <v>42404</v>
      </c>
      <c r="B77" s="135" t="s">
        <v>124</v>
      </c>
      <c r="C77" s="135" t="s">
        <v>111</v>
      </c>
      <c r="D77" s="135" t="s">
        <v>112</v>
      </c>
      <c r="E77" s="135" t="s">
        <v>113</v>
      </c>
      <c r="F77" s="135" t="s">
        <v>88</v>
      </c>
      <c r="G77" s="135">
        <v>93247</v>
      </c>
      <c r="H77" s="137">
        <v>0.33333333333333331</v>
      </c>
      <c r="I77" s="137">
        <v>0.59722222222222221</v>
      </c>
      <c r="J77" s="139">
        <v>0.2638888888888889</v>
      </c>
      <c r="K77" s="135"/>
      <c r="L77" s="135"/>
      <c r="M77" s="137">
        <v>0</v>
      </c>
      <c r="N77" s="135">
        <v>0</v>
      </c>
      <c r="O77" s="135">
        <v>0</v>
      </c>
      <c r="P77" s="124" t="str">
        <f t="shared" si="11"/>
        <v/>
      </c>
      <c r="Q77" s="124" t="str">
        <f t="shared" si="12"/>
        <v/>
      </c>
      <c r="R77" s="124" t="str">
        <f t="shared" si="13"/>
        <v/>
      </c>
      <c r="S77" s="124" t="str">
        <f t="shared" si="14"/>
        <v/>
      </c>
      <c r="T77" s="124" t="str">
        <f t="shared" si="17"/>
        <v/>
      </c>
      <c r="U77" s="13" t="str">
        <f t="shared" si="15"/>
        <v/>
      </c>
      <c r="V77" s="13" t="str">
        <f t="shared" si="16"/>
        <v/>
      </c>
    </row>
    <row r="78" spans="1:22" x14ac:dyDescent="0.25">
      <c r="A78" s="138">
        <v>42404</v>
      </c>
      <c r="B78" s="135" t="s">
        <v>124</v>
      </c>
      <c r="C78" s="135" t="s">
        <v>111</v>
      </c>
      <c r="D78" s="135" t="s">
        <v>112</v>
      </c>
      <c r="E78" s="135" t="s">
        <v>113</v>
      </c>
      <c r="F78" s="135" t="s">
        <v>115</v>
      </c>
      <c r="G78" s="135">
        <v>92136</v>
      </c>
      <c r="H78" s="137">
        <v>0.3611111111111111</v>
      </c>
      <c r="I78" s="137">
        <v>0.625</v>
      </c>
      <c r="J78" s="139">
        <v>0.2638888888888889</v>
      </c>
      <c r="K78" s="136">
        <v>42404.395462962966</v>
      </c>
      <c r="L78" s="136">
        <v>42404.628738425927</v>
      </c>
      <c r="M78" s="137">
        <v>4.108796296296297E-3</v>
      </c>
      <c r="N78" s="135">
        <v>18</v>
      </c>
      <c r="O78" s="135">
        <v>5</v>
      </c>
      <c r="P78" s="124">
        <f t="shared" si="11"/>
        <v>9</v>
      </c>
      <c r="Q78" s="124">
        <f t="shared" si="12"/>
        <v>29</v>
      </c>
      <c r="R78" s="124">
        <f t="shared" si="13"/>
        <v>15</v>
      </c>
      <c r="S78" s="124">
        <f t="shared" si="14"/>
        <v>5</v>
      </c>
      <c r="T78" s="124" t="str">
        <f t="shared" si="17"/>
        <v/>
      </c>
      <c r="U78" s="13">
        <f t="shared" si="15"/>
        <v>0.39513888888888887</v>
      </c>
      <c r="V78" s="13">
        <f t="shared" si="16"/>
        <v>0.62847222222222221</v>
      </c>
    </row>
    <row r="79" spans="1:22" x14ac:dyDescent="0.25">
      <c r="A79" s="138">
        <v>42404</v>
      </c>
      <c r="B79" s="135" t="s">
        <v>124</v>
      </c>
      <c r="C79" s="135" t="s">
        <v>111</v>
      </c>
      <c r="D79" s="135" t="s">
        <v>112</v>
      </c>
      <c r="E79" s="135" t="s">
        <v>113</v>
      </c>
      <c r="F79" s="135" t="s">
        <v>23</v>
      </c>
      <c r="G79" s="135">
        <v>92044</v>
      </c>
      <c r="H79" s="137">
        <v>0.33333333333333331</v>
      </c>
      <c r="I79" s="137">
        <v>0.59722222222222221</v>
      </c>
      <c r="J79" s="139">
        <v>0.2638888888888889</v>
      </c>
      <c r="K79" s="136">
        <v>42404.322025462963</v>
      </c>
      <c r="L79" s="136">
        <v>42404.583391203705</v>
      </c>
      <c r="M79" s="137">
        <v>0</v>
      </c>
      <c r="N79" s="135">
        <v>0</v>
      </c>
      <c r="O79" s="135">
        <v>0</v>
      </c>
      <c r="P79" s="124">
        <f t="shared" si="11"/>
        <v>7</v>
      </c>
      <c r="Q79" s="124">
        <f t="shared" si="12"/>
        <v>43</v>
      </c>
      <c r="R79" s="124">
        <f t="shared" si="13"/>
        <v>14</v>
      </c>
      <c r="S79" s="124">
        <f t="shared" si="14"/>
        <v>0</v>
      </c>
      <c r="T79" s="124" t="str">
        <f t="shared" si="17"/>
        <v/>
      </c>
      <c r="U79" s="13">
        <f t="shared" si="15"/>
        <v>0.3215277777777778</v>
      </c>
      <c r="V79" s="13">
        <f t="shared" si="16"/>
        <v>0.58333333333333337</v>
      </c>
    </row>
    <row r="80" spans="1:22" x14ac:dyDescent="0.25">
      <c r="A80" s="138">
        <v>42404</v>
      </c>
      <c r="B80" s="135" t="s">
        <v>124</v>
      </c>
      <c r="C80" s="135" t="s">
        <v>111</v>
      </c>
      <c r="D80" s="135" t="s">
        <v>112</v>
      </c>
      <c r="E80" s="135" t="s">
        <v>113</v>
      </c>
      <c r="F80" s="135" t="s">
        <v>27</v>
      </c>
      <c r="G80" s="135">
        <v>93346</v>
      </c>
      <c r="H80" s="137">
        <v>0.625</v>
      </c>
      <c r="I80" s="137">
        <v>0.88888888888888884</v>
      </c>
      <c r="J80" s="139">
        <v>0.2638888888888889</v>
      </c>
      <c r="K80" s="136">
        <v>42404.627962962964</v>
      </c>
      <c r="L80" s="136">
        <v>42404.888935185183</v>
      </c>
      <c r="M80" s="137">
        <v>2.8819444444444444E-3</v>
      </c>
      <c r="N80" s="135">
        <v>23</v>
      </c>
      <c r="O80" s="135">
        <v>0</v>
      </c>
      <c r="P80" s="124">
        <f t="shared" si="11"/>
        <v>15</v>
      </c>
      <c r="Q80" s="124">
        <f t="shared" si="12"/>
        <v>4</v>
      </c>
      <c r="R80" s="124">
        <f t="shared" si="13"/>
        <v>21</v>
      </c>
      <c r="S80" s="124">
        <f t="shared" si="14"/>
        <v>20</v>
      </c>
      <c r="T80" s="124" t="str">
        <f t="shared" si="17"/>
        <v/>
      </c>
      <c r="U80" s="13">
        <f t="shared" si="15"/>
        <v>0.62777777777777777</v>
      </c>
      <c r="V80" s="13">
        <f t="shared" si="16"/>
        <v>0.88888888888888884</v>
      </c>
    </row>
    <row r="81" spans="1:22" x14ac:dyDescent="0.25">
      <c r="A81" s="138">
        <v>42404</v>
      </c>
      <c r="B81" s="135" t="s">
        <v>124</v>
      </c>
      <c r="C81" s="135" t="s">
        <v>111</v>
      </c>
      <c r="D81" s="135" t="s">
        <v>112</v>
      </c>
      <c r="E81" s="135" t="s">
        <v>113</v>
      </c>
      <c r="F81" s="135" t="s">
        <v>28</v>
      </c>
      <c r="G81" s="135">
        <v>93528</v>
      </c>
      <c r="H81" s="137">
        <v>0.61805555555555558</v>
      </c>
      <c r="I81" s="137">
        <v>0.88194444444444453</v>
      </c>
      <c r="J81" s="139">
        <v>0.2638888888888889</v>
      </c>
      <c r="K81" s="136">
        <v>42404.61822916667</v>
      </c>
      <c r="L81" s="136">
        <v>42404.882002314815</v>
      </c>
      <c r="M81" s="137">
        <v>3.414351851851852E-3</v>
      </c>
      <c r="N81" s="135">
        <v>15</v>
      </c>
      <c r="O81" s="135">
        <v>0</v>
      </c>
      <c r="P81" s="124">
        <f t="shared" si="11"/>
        <v>14</v>
      </c>
      <c r="Q81" s="124">
        <f t="shared" si="12"/>
        <v>50</v>
      </c>
      <c r="R81" s="124">
        <f t="shared" si="13"/>
        <v>21</v>
      </c>
      <c r="S81" s="124">
        <f t="shared" si="14"/>
        <v>10</v>
      </c>
      <c r="T81" s="124" t="str">
        <f t="shared" si="17"/>
        <v/>
      </c>
      <c r="U81" s="13">
        <f t="shared" si="15"/>
        <v>0.61805555555555558</v>
      </c>
      <c r="V81" s="13">
        <f t="shared" si="16"/>
        <v>0.88194444444444453</v>
      </c>
    </row>
    <row r="82" spans="1:22" x14ac:dyDescent="0.25">
      <c r="A82" s="138">
        <v>42404</v>
      </c>
      <c r="B82" s="135" t="s">
        <v>124</v>
      </c>
      <c r="C82" s="135" t="s">
        <v>111</v>
      </c>
      <c r="D82" s="135" t="s">
        <v>112</v>
      </c>
      <c r="E82" s="135" t="s">
        <v>113</v>
      </c>
      <c r="F82" s="135" t="s">
        <v>105</v>
      </c>
      <c r="G82" s="135">
        <v>95049</v>
      </c>
      <c r="H82" s="137">
        <v>0.625</v>
      </c>
      <c r="I82" s="137">
        <v>0.88888888888888884</v>
      </c>
      <c r="J82" s="139">
        <v>0.2638888888888889</v>
      </c>
      <c r="K82" s="136">
        <v>42404.58353009259</v>
      </c>
      <c r="L82" s="136">
        <v>42404.847303240742</v>
      </c>
      <c r="M82" s="137">
        <v>2.5347222222222221E-3</v>
      </c>
      <c r="N82" s="135">
        <v>16</v>
      </c>
      <c r="O82" s="135">
        <v>0</v>
      </c>
      <c r="P82" s="124">
        <f t="shared" si="11"/>
        <v>14</v>
      </c>
      <c r="Q82" s="124">
        <f t="shared" si="12"/>
        <v>0</v>
      </c>
      <c r="R82" s="124">
        <f t="shared" si="13"/>
        <v>20</v>
      </c>
      <c r="S82" s="124">
        <f t="shared" si="14"/>
        <v>20</v>
      </c>
      <c r="T82" s="124" t="str">
        <f t="shared" si="17"/>
        <v/>
      </c>
      <c r="U82" s="13">
        <f t="shared" si="15"/>
        <v>0.58333333333333337</v>
      </c>
      <c r="V82" s="13">
        <f t="shared" si="16"/>
        <v>0.84722222222222221</v>
      </c>
    </row>
    <row r="83" spans="1:22" x14ac:dyDescent="0.25">
      <c r="A83" s="138">
        <v>42404</v>
      </c>
      <c r="B83" s="135" t="s">
        <v>124</v>
      </c>
      <c r="C83" s="135" t="s">
        <v>111</v>
      </c>
      <c r="D83" s="135" t="s">
        <v>112</v>
      </c>
      <c r="E83" s="135" t="s">
        <v>113</v>
      </c>
      <c r="F83" s="135" t="s">
        <v>117</v>
      </c>
      <c r="G83" s="135">
        <v>92214</v>
      </c>
      <c r="H83" s="137">
        <v>0.3611111111111111</v>
      </c>
      <c r="I83" s="137">
        <v>0.625</v>
      </c>
      <c r="J83" s="139">
        <v>0.2638888888888889</v>
      </c>
      <c r="K83" s="136">
        <v>42404.361168981479</v>
      </c>
      <c r="L83" s="136">
        <v>42404.625023148146</v>
      </c>
      <c r="M83" s="137">
        <v>4.8611111111111112E-3</v>
      </c>
      <c r="N83" s="135">
        <v>22</v>
      </c>
      <c r="O83" s="135">
        <v>0</v>
      </c>
      <c r="P83" s="124">
        <f t="shared" si="11"/>
        <v>8</v>
      </c>
      <c r="Q83" s="124">
        <f t="shared" si="12"/>
        <v>40</v>
      </c>
      <c r="R83" s="124">
        <f t="shared" si="13"/>
        <v>15</v>
      </c>
      <c r="S83" s="124">
        <f t="shared" si="14"/>
        <v>0</v>
      </c>
      <c r="T83" s="124" t="str">
        <f t="shared" si="17"/>
        <v/>
      </c>
      <c r="U83" s="13">
        <f t="shared" si="15"/>
        <v>0.3611111111111111</v>
      </c>
      <c r="V83" s="13">
        <f t="shared" si="16"/>
        <v>0.625</v>
      </c>
    </row>
    <row r="84" spans="1:22" x14ac:dyDescent="0.25">
      <c r="A84" s="138">
        <v>42404</v>
      </c>
      <c r="B84" s="135" t="s">
        <v>124</v>
      </c>
      <c r="C84" s="135" t="s">
        <v>111</v>
      </c>
      <c r="D84" s="135" t="s">
        <v>112</v>
      </c>
      <c r="E84" s="135" t="s">
        <v>113</v>
      </c>
      <c r="F84" s="135" t="s">
        <v>29</v>
      </c>
      <c r="G84" s="135">
        <v>92031</v>
      </c>
      <c r="H84" s="137">
        <v>0.58333333333333337</v>
      </c>
      <c r="I84" s="137">
        <v>0.84722222222222221</v>
      </c>
      <c r="J84" s="139">
        <v>0.2638888888888889</v>
      </c>
      <c r="K84" s="136">
        <v>42404.583402777775</v>
      </c>
      <c r="L84" s="136">
        <v>42404.847430555557</v>
      </c>
      <c r="M84" s="137">
        <v>2.7430555555555559E-3</v>
      </c>
      <c r="N84" s="135">
        <v>21</v>
      </c>
      <c r="O84" s="135">
        <v>0</v>
      </c>
      <c r="P84" s="124">
        <f t="shared" si="11"/>
        <v>14</v>
      </c>
      <c r="Q84" s="124">
        <f t="shared" si="12"/>
        <v>0</v>
      </c>
      <c r="R84" s="124">
        <f t="shared" si="13"/>
        <v>20</v>
      </c>
      <c r="S84" s="124">
        <f t="shared" si="14"/>
        <v>20</v>
      </c>
      <c r="T84" s="124" t="str">
        <f t="shared" si="17"/>
        <v/>
      </c>
      <c r="U84" s="13">
        <f t="shared" si="15"/>
        <v>0.58333333333333337</v>
      </c>
      <c r="V84" s="13">
        <f t="shared" si="16"/>
        <v>0.84722222222222221</v>
      </c>
    </row>
    <row r="85" spans="1:22" x14ac:dyDescent="0.25">
      <c r="A85" s="138">
        <v>42404</v>
      </c>
      <c r="B85" s="135" t="s">
        <v>124</v>
      </c>
      <c r="C85" s="135" t="s">
        <v>111</v>
      </c>
      <c r="D85" s="135" t="s">
        <v>112</v>
      </c>
      <c r="E85" s="135" t="s">
        <v>113</v>
      </c>
      <c r="F85" s="135" t="s">
        <v>30</v>
      </c>
      <c r="G85" s="135">
        <v>92030</v>
      </c>
      <c r="H85" s="137">
        <v>0.625</v>
      </c>
      <c r="I85" s="137">
        <v>0.88888888888888884</v>
      </c>
      <c r="J85" s="139">
        <v>0.2638888888888889</v>
      </c>
      <c r="K85" s="136">
        <v>42404.626793981479</v>
      </c>
      <c r="L85" s="136">
        <v>42404.889270833337</v>
      </c>
      <c r="M85" s="137">
        <v>0</v>
      </c>
      <c r="N85" s="135">
        <v>0</v>
      </c>
      <c r="O85" s="135">
        <v>0</v>
      </c>
      <c r="P85" s="124">
        <f t="shared" si="11"/>
        <v>15</v>
      </c>
      <c r="Q85" s="124">
        <f t="shared" si="12"/>
        <v>2</v>
      </c>
      <c r="R85" s="124">
        <f t="shared" si="13"/>
        <v>21</v>
      </c>
      <c r="S85" s="124">
        <f t="shared" si="14"/>
        <v>20</v>
      </c>
      <c r="T85" s="124" t="str">
        <f t="shared" si="17"/>
        <v/>
      </c>
      <c r="U85" s="13">
        <f t="shared" si="15"/>
        <v>0.62638888888888888</v>
      </c>
      <c r="V85" s="13">
        <f t="shared" si="16"/>
        <v>0.88888888888888884</v>
      </c>
    </row>
    <row r="86" spans="1:22" x14ac:dyDescent="0.25">
      <c r="A86" s="138">
        <v>42404</v>
      </c>
      <c r="B86" s="135" t="s">
        <v>124</v>
      </c>
      <c r="C86" s="135" t="s">
        <v>111</v>
      </c>
      <c r="D86" s="135" t="s">
        <v>112</v>
      </c>
      <c r="E86" s="135" t="s">
        <v>113</v>
      </c>
      <c r="F86" s="135" t="s">
        <v>118</v>
      </c>
      <c r="G86" s="135">
        <v>92217</v>
      </c>
      <c r="H86" s="137">
        <v>0.625</v>
      </c>
      <c r="I86" s="137">
        <v>0.88888888888888884</v>
      </c>
      <c r="J86" s="139">
        <v>0.2638888888888889</v>
      </c>
      <c r="K86" s="136">
        <v>42404.743773148148</v>
      </c>
      <c r="L86" s="136">
        <v>42404.888923611114</v>
      </c>
      <c r="M86" s="137">
        <v>4.9305555555555552E-3</v>
      </c>
      <c r="N86" s="135">
        <v>9</v>
      </c>
      <c r="O86" s="135">
        <v>0</v>
      </c>
      <c r="P86" s="124">
        <f t="shared" si="11"/>
        <v>17</v>
      </c>
      <c r="Q86" s="124">
        <f t="shared" si="12"/>
        <v>51</v>
      </c>
      <c r="R86" s="124">
        <f t="shared" si="13"/>
        <v>21</v>
      </c>
      <c r="S86" s="124">
        <f t="shared" si="14"/>
        <v>20</v>
      </c>
      <c r="T86" s="124" t="str">
        <f t="shared" si="17"/>
        <v/>
      </c>
      <c r="U86" s="13">
        <f t="shared" si="15"/>
        <v>0.74375000000000002</v>
      </c>
      <c r="V86" s="13">
        <f t="shared" si="16"/>
        <v>0.88888888888888884</v>
      </c>
    </row>
    <row r="87" spans="1:22" x14ac:dyDescent="0.25">
      <c r="A87" s="138">
        <v>42404</v>
      </c>
      <c r="B87" s="135" t="s">
        <v>124</v>
      </c>
      <c r="C87" s="135" t="s">
        <v>111</v>
      </c>
      <c r="D87" s="135" t="s">
        <v>112</v>
      </c>
      <c r="E87" s="135" t="s">
        <v>113</v>
      </c>
      <c r="F87" s="135" t="s">
        <v>24</v>
      </c>
      <c r="G87" s="135">
        <v>92092</v>
      </c>
      <c r="H87" s="137">
        <v>0.36805555555555558</v>
      </c>
      <c r="I87" s="137">
        <v>0.63194444444444442</v>
      </c>
      <c r="J87" s="139">
        <v>0.2638888888888889</v>
      </c>
      <c r="K87" s="136">
        <v>42404.425486111111</v>
      </c>
      <c r="L87" s="136">
        <v>42404.626377314817</v>
      </c>
      <c r="M87" s="137">
        <v>0</v>
      </c>
      <c r="N87" s="135">
        <v>0</v>
      </c>
      <c r="O87" s="135">
        <v>0</v>
      </c>
      <c r="P87" s="124">
        <f t="shared" si="11"/>
        <v>10</v>
      </c>
      <c r="Q87" s="124">
        <f t="shared" si="12"/>
        <v>12</v>
      </c>
      <c r="R87" s="124">
        <f t="shared" si="13"/>
        <v>15</v>
      </c>
      <c r="S87" s="124">
        <f t="shared" si="14"/>
        <v>1</v>
      </c>
      <c r="T87" s="124" t="str">
        <f t="shared" si="17"/>
        <v/>
      </c>
      <c r="U87" s="13">
        <f t="shared" si="15"/>
        <v>0.42499999999999999</v>
      </c>
      <c r="V87" s="13">
        <f t="shared" si="16"/>
        <v>0.62569444444444444</v>
      </c>
    </row>
    <row r="88" spans="1:22" x14ac:dyDescent="0.25">
      <c r="A88" s="152">
        <v>42405</v>
      </c>
      <c r="B88" s="149" t="s">
        <v>125</v>
      </c>
      <c r="C88" s="149" t="s">
        <v>111</v>
      </c>
      <c r="D88" s="149" t="s">
        <v>112</v>
      </c>
      <c r="E88" s="149" t="s">
        <v>113</v>
      </c>
      <c r="F88" s="149" t="s">
        <v>103</v>
      </c>
      <c r="G88" s="149">
        <v>95061</v>
      </c>
      <c r="H88" s="151">
        <v>0.625</v>
      </c>
      <c r="I88" s="151">
        <v>0.88888888888888884</v>
      </c>
      <c r="J88" s="153">
        <v>0.2638888888888889</v>
      </c>
      <c r="K88" s="150">
        <v>42405.625590277778</v>
      </c>
      <c r="L88" s="150">
        <v>42405.889016203706</v>
      </c>
      <c r="M88" s="151">
        <v>3.6805555555555554E-3</v>
      </c>
      <c r="N88" s="149">
        <v>16</v>
      </c>
      <c r="O88" s="149">
        <v>0</v>
      </c>
      <c r="P88" s="134">
        <f t="shared" si="11"/>
        <v>15</v>
      </c>
      <c r="Q88" s="134">
        <f t="shared" si="12"/>
        <v>0</v>
      </c>
      <c r="R88" s="134">
        <f t="shared" si="13"/>
        <v>21</v>
      </c>
      <c r="S88" s="134">
        <f t="shared" si="14"/>
        <v>20</v>
      </c>
      <c r="T88" s="134" t="str">
        <f t="shared" ref="T88:T129" si="18">IF(DAY(K88)=DAY(L88),"","ERRO")</f>
        <v/>
      </c>
      <c r="U88" s="13">
        <f t="shared" si="15"/>
        <v>0.625</v>
      </c>
      <c r="V88" s="13">
        <f t="shared" si="16"/>
        <v>0.88888888888888884</v>
      </c>
    </row>
    <row r="89" spans="1:22" x14ac:dyDescent="0.25">
      <c r="A89" s="152">
        <v>42406</v>
      </c>
      <c r="B89" s="149" t="s">
        <v>126</v>
      </c>
      <c r="C89" s="149" t="s">
        <v>111</v>
      </c>
      <c r="D89" s="149" t="s">
        <v>112</v>
      </c>
      <c r="E89" s="149" t="s">
        <v>113</v>
      </c>
      <c r="F89" s="149" t="s">
        <v>103</v>
      </c>
      <c r="G89" s="149">
        <v>95061</v>
      </c>
      <c r="H89" s="151">
        <v>0.625</v>
      </c>
      <c r="I89" s="151">
        <v>0.88888888888888884</v>
      </c>
      <c r="J89" s="153">
        <v>0.2638888888888889</v>
      </c>
      <c r="K89" s="150">
        <v>42406.625219907408</v>
      </c>
      <c r="L89" s="150">
        <v>42406.888993055552</v>
      </c>
      <c r="M89" s="151">
        <v>1.7939814814814815E-3</v>
      </c>
      <c r="N89" s="149">
        <v>11</v>
      </c>
      <c r="O89" s="149">
        <v>0</v>
      </c>
      <c r="P89" s="134">
        <f t="shared" si="11"/>
        <v>15</v>
      </c>
      <c r="Q89" s="134">
        <f t="shared" si="12"/>
        <v>0</v>
      </c>
      <c r="R89" s="134">
        <f t="shared" si="13"/>
        <v>21</v>
      </c>
      <c r="S89" s="134">
        <f t="shared" si="14"/>
        <v>20</v>
      </c>
      <c r="T89" s="134" t="str">
        <f t="shared" si="18"/>
        <v/>
      </c>
      <c r="U89" s="13">
        <f t="shared" si="15"/>
        <v>0.625</v>
      </c>
      <c r="V89" s="13">
        <f t="shared" si="16"/>
        <v>0.88888888888888884</v>
      </c>
    </row>
    <row r="90" spans="1:22" x14ac:dyDescent="0.25">
      <c r="A90" s="152">
        <v>42405</v>
      </c>
      <c r="B90" s="149" t="s">
        <v>125</v>
      </c>
      <c r="C90" s="149" t="s">
        <v>111</v>
      </c>
      <c r="D90" s="149" t="s">
        <v>112</v>
      </c>
      <c r="E90" s="149" t="s">
        <v>113</v>
      </c>
      <c r="F90" s="149" t="s">
        <v>98</v>
      </c>
      <c r="G90" s="149">
        <v>92137</v>
      </c>
      <c r="H90" s="151">
        <v>0.3611111111111111</v>
      </c>
      <c r="I90" s="151">
        <v>0.625</v>
      </c>
      <c r="J90" s="153">
        <v>0.2638888888888889</v>
      </c>
      <c r="K90" s="150">
        <v>42405.362500000003</v>
      </c>
      <c r="L90" s="150">
        <v>42405.625081018516</v>
      </c>
      <c r="M90" s="151">
        <v>4.7685185185185183E-3</v>
      </c>
      <c r="N90" s="149">
        <v>15</v>
      </c>
      <c r="O90" s="149">
        <v>0</v>
      </c>
      <c r="P90" s="134">
        <f t="shared" si="11"/>
        <v>8</v>
      </c>
      <c r="Q90" s="134">
        <f t="shared" si="12"/>
        <v>42</v>
      </c>
      <c r="R90" s="134">
        <f t="shared" si="13"/>
        <v>15</v>
      </c>
      <c r="S90" s="134">
        <f t="shared" si="14"/>
        <v>0</v>
      </c>
      <c r="T90" s="134" t="str">
        <f t="shared" si="18"/>
        <v/>
      </c>
      <c r="U90" s="13">
        <f t="shared" si="15"/>
        <v>0.36249999999999999</v>
      </c>
      <c r="V90" s="13">
        <f t="shared" si="16"/>
        <v>0.625</v>
      </c>
    </row>
    <row r="91" spans="1:22" x14ac:dyDescent="0.25">
      <c r="A91" s="152">
        <v>42406</v>
      </c>
      <c r="B91" s="149" t="s">
        <v>126</v>
      </c>
      <c r="C91" s="149" t="s">
        <v>111</v>
      </c>
      <c r="D91" s="149" t="s">
        <v>112</v>
      </c>
      <c r="E91" s="149" t="s">
        <v>113</v>
      </c>
      <c r="F91" s="149" t="s">
        <v>98</v>
      </c>
      <c r="G91" s="149">
        <v>92137</v>
      </c>
      <c r="H91" s="151">
        <v>0.3611111111111111</v>
      </c>
      <c r="I91" s="151">
        <v>0.625</v>
      </c>
      <c r="J91" s="153">
        <v>0.2638888888888889</v>
      </c>
      <c r="K91" s="150">
        <v>42406.384409722225</v>
      </c>
      <c r="L91" s="150">
        <v>42406.625081018516</v>
      </c>
      <c r="M91" s="151">
        <v>4.6296296296296302E-3</v>
      </c>
      <c r="N91" s="149">
        <v>10</v>
      </c>
      <c r="O91" s="149">
        <v>0</v>
      </c>
      <c r="P91" s="134">
        <f t="shared" si="11"/>
        <v>9</v>
      </c>
      <c r="Q91" s="134">
        <f t="shared" si="12"/>
        <v>13</v>
      </c>
      <c r="R91" s="134">
        <f t="shared" si="13"/>
        <v>15</v>
      </c>
      <c r="S91" s="134">
        <f t="shared" si="14"/>
        <v>0</v>
      </c>
      <c r="T91" s="134" t="str">
        <f t="shared" si="18"/>
        <v/>
      </c>
      <c r="U91" s="13">
        <f t="shared" si="15"/>
        <v>0.3840277777777778</v>
      </c>
      <c r="V91" s="13">
        <f t="shared" si="16"/>
        <v>0.625</v>
      </c>
    </row>
    <row r="92" spans="1:22" x14ac:dyDescent="0.25">
      <c r="A92" s="152">
        <v>42406</v>
      </c>
      <c r="B92" s="149" t="s">
        <v>126</v>
      </c>
      <c r="C92" s="149" t="s">
        <v>111</v>
      </c>
      <c r="D92" s="149" t="s">
        <v>112</v>
      </c>
      <c r="E92" s="149" t="s">
        <v>113</v>
      </c>
      <c r="F92" s="149" t="s">
        <v>25</v>
      </c>
      <c r="G92" s="149">
        <v>95005</v>
      </c>
      <c r="H92" s="151">
        <v>0.58333333333333337</v>
      </c>
      <c r="I92" s="151">
        <v>0.84722222222222221</v>
      </c>
      <c r="J92" s="153">
        <v>0.2638888888888889</v>
      </c>
      <c r="K92" s="150">
        <v>42406.612916666665</v>
      </c>
      <c r="L92" s="150">
        <v>42406.847303240742</v>
      </c>
      <c r="M92" s="151">
        <v>3.7615740740740739E-3</v>
      </c>
      <c r="N92" s="149">
        <v>9</v>
      </c>
      <c r="O92" s="149">
        <v>0</v>
      </c>
      <c r="P92" s="134">
        <f t="shared" si="11"/>
        <v>14</v>
      </c>
      <c r="Q92" s="134">
        <f t="shared" si="12"/>
        <v>42</v>
      </c>
      <c r="R92" s="134">
        <f t="shared" si="13"/>
        <v>20</v>
      </c>
      <c r="S92" s="134">
        <f t="shared" si="14"/>
        <v>20</v>
      </c>
      <c r="T92" s="134" t="str">
        <f t="shared" si="18"/>
        <v/>
      </c>
      <c r="U92" s="13">
        <f t="shared" si="15"/>
        <v>0.61249999999999993</v>
      </c>
      <c r="V92" s="13">
        <f t="shared" si="16"/>
        <v>0.84722222222222221</v>
      </c>
    </row>
    <row r="93" spans="1:22" x14ac:dyDescent="0.25">
      <c r="A93" s="152">
        <v>42405</v>
      </c>
      <c r="B93" s="149" t="s">
        <v>125</v>
      </c>
      <c r="C93" s="149" t="s">
        <v>111</v>
      </c>
      <c r="D93" s="149" t="s">
        <v>112</v>
      </c>
      <c r="E93" s="149" t="s">
        <v>113</v>
      </c>
      <c r="F93" s="149" t="s">
        <v>25</v>
      </c>
      <c r="G93" s="149">
        <v>95005</v>
      </c>
      <c r="H93" s="151">
        <v>0.58333333333333337</v>
      </c>
      <c r="I93" s="151">
        <v>0.84722222222222221</v>
      </c>
      <c r="J93" s="153">
        <v>0.2638888888888889</v>
      </c>
      <c r="K93" s="149"/>
      <c r="L93" s="149"/>
      <c r="M93" s="151">
        <v>0</v>
      </c>
      <c r="N93" s="149">
        <v>0</v>
      </c>
      <c r="O93" s="149">
        <v>0</v>
      </c>
      <c r="P93" s="134" t="str">
        <f t="shared" si="11"/>
        <v/>
      </c>
      <c r="Q93" s="134" t="str">
        <f t="shared" si="12"/>
        <v/>
      </c>
      <c r="R93" s="134" t="str">
        <f t="shared" si="13"/>
        <v/>
      </c>
      <c r="S93" s="134" t="str">
        <f t="shared" si="14"/>
        <v/>
      </c>
      <c r="T93" s="134" t="str">
        <f t="shared" si="18"/>
        <v/>
      </c>
      <c r="U93" s="13" t="str">
        <f t="shared" si="15"/>
        <v/>
      </c>
      <c r="V93" s="13" t="str">
        <f t="shared" si="16"/>
        <v/>
      </c>
    </row>
    <row r="94" spans="1:22" x14ac:dyDescent="0.25">
      <c r="A94" s="152">
        <v>42405</v>
      </c>
      <c r="B94" s="149" t="s">
        <v>125</v>
      </c>
      <c r="C94" s="149" t="s">
        <v>111</v>
      </c>
      <c r="D94" s="149" t="s">
        <v>112</v>
      </c>
      <c r="E94" s="149" t="s">
        <v>113</v>
      </c>
      <c r="F94" s="149" t="s">
        <v>18</v>
      </c>
      <c r="G94" s="149">
        <v>92120</v>
      </c>
      <c r="H94" s="151">
        <v>0.36805555555555558</v>
      </c>
      <c r="I94" s="151">
        <v>0.63194444444444442</v>
      </c>
      <c r="J94" s="153">
        <v>0.2638888888888889</v>
      </c>
      <c r="K94" s="150">
        <v>42405.361539351848</v>
      </c>
      <c r="L94" s="150">
        <v>42405.625335648147</v>
      </c>
      <c r="M94" s="151">
        <v>0</v>
      </c>
      <c r="N94" s="149">
        <v>0</v>
      </c>
      <c r="O94" s="149">
        <v>0</v>
      </c>
      <c r="P94" s="134">
        <f t="shared" si="11"/>
        <v>8</v>
      </c>
      <c r="Q94" s="134">
        <f t="shared" si="12"/>
        <v>40</v>
      </c>
      <c r="R94" s="134">
        <f t="shared" si="13"/>
        <v>15</v>
      </c>
      <c r="S94" s="134">
        <f t="shared" si="14"/>
        <v>0</v>
      </c>
      <c r="T94" s="134" t="str">
        <f t="shared" si="18"/>
        <v/>
      </c>
      <c r="U94" s="13">
        <f t="shared" si="15"/>
        <v>0.3611111111111111</v>
      </c>
      <c r="V94" s="13">
        <f t="shared" si="16"/>
        <v>0.625</v>
      </c>
    </row>
    <row r="95" spans="1:22" x14ac:dyDescent="0.25">
      <c r="A95" s="152">
        <v>42406</v>
      </c>
      <c r="B95" s="149" t="s">
        <v>126</v>
      </c>
      <c r="C95" s="149" t="s">
        <v>111</v>
      </c>
      <c r="D95" s="149" t="s">
        <v>112</v>
      </c>
      <c r="E95" s="149" t="s">
        <v>113</v>
      </c>
      <c r="F95" s="149" t="s">
        <v>18</v>
      </c>
      <c r="G95" s="149">
        <v>92120</v>
      </c>
      <c r="H95" s="151">
        <v>0.36805555555555558</v>
      </c>
      <c r="I95" s="151">
        <v>0.63194444444444442</v>
      </c>
      <c r="J95" s="153">
        <v>0.2638888888888889</v>
      </c>
      <c r="K95" s="150">
        <v>42406.361400462964</v>
      </c>
      <c r="L95" s="150">
        <v>42406.625023148146</v>
      </c>
      <c r="M95" s="151">
        <v>0</v>
      </c>
      <c r="N95" s="149">
        <v>0</v>
      </c>
      <c r="O95" s="149">
        <v>0</v>
      </c>
      <c r="P95" s="134">
        <f t="shared" si="11"/>
        <v>8</v>
      </c>
      <c r="Q95" s="134">
        <f t="shared" si="12"/>
        <v>40</v>
      </c>
      <c r="R95" s="134">
        <f t="shared" si="13"/>
        <v>15</v>
      </c>
      <c r="S95" s="134">
        <f t="shared" si="14"/>
        <v>0</v>
      </c>
      <c r="T95" s="134" t="str">
        <f t="shared" si="18"/>
        <v/>
      </c>
      <c r="U95" s="13">
        <f t="shared" si="15"/>
        <v>0.3611111111111111</v>
      </c>
      <c r="V95" s="13">
        <f t="shared" si="16"/>
        <v>0.625</v>
      </c>
    </row>
    <row r="96" spans="1:22" x14ac:dyDescent="0.25">
      <c r="A96" s="152">
        <v>42406</v>
      </c>
      <c r="B96" s="149" t="s">
        <v>126</v>
      </c>
      <c r="C96" s="149" t="s">
        <v>111</v>
      </c>
      <c r="D96" s="149" t="s">
        <v>112</v>
      </c>
      <c r="E96" s="149" t="s">
        <v>113</v>
      </c>
      <c r="F96" s="149" t="s">
        <v>19</v>
      </c>
      <c r="G96" s="149">
        <v>95173</v>
      </c>
      <c r="H96" s="151">
        <v>0.4861111111111111</v>
      </c>
      <c r="I96" s="151">
        <v>0.75</v>
      </c>
      <c r="J96" s="153">
        <v>0.2638888888888889</v>
      </c>
      <c r="K96" s="150">
        <v>42406.374884259261</v>
      </c>
      <c r="L96" s="150">
        <v>42406.625104166669</v>
      </c>
      <c r="M96" s="151">
        <v>2.0486111111111113E-3</v>
      </c>
      <c r="N96" s="149">
        <v>12</v>
      </c>
      <c r="O96" s="149">
        <v>0</v>
      </c>
      <c r="P96" s="134">
        <f t="shared" si="11"/>
        <v>8</v>
      </c>
      <c r="Q96" s="134">
        <f t="shared" si="12"/>
        <v>59</v>
      </c>
      <c r="R96" s="134">
        <f t="shared" si="13"/>
        <v>15</v>
      </c>
      <c r="S96" s="134">
        <f t="shared" si="14"/>
        <v>0</v>
      </c>
      <c r="T96" s="134" t="str">
        <f t="shared" si="18"/>
        <v/>
      </c>
      <c r="U96" s="13">
        <f t="shared" si="15"/>
        <v>0.3743055555555555</v>
      </c>
      <c r="V96" s="13">
        <f t="shared" si="16"/>
        <v>0.625</v>
      </c>
    </row>
    <row r="97" spans="1:22" x14ac:dyDescent="0.25">
      <c r="A97" s="152">
        <v>42405</v>
      </c>
      <c r="B97" s="149" t="s">
        <v>125</v>
      </c>
      <c r="C97" s="149" t="s">
        <v>111</v>
      </c>
      <c r="D97" s="149" t="s">
        <v>112</v>
      </c>
      <c r="E97" s="149" t="s">
        <v>113</v>
      </c>
      <c r="F97" s="149" t="s">
        <v>19</v>
      </c>
      <c r="G97" s="149">
        <v>95173</v>
      </c>
      <c r="H97" s="151">
        <v>0.4861111111111111</v>
      </c>
      <c r="I97" s="151">
        <v>0.75</v>
      </c>
      <c r="J97" s="153">
        <v>0.2638888888888889</v>
      </c>
      <c r="K97" s="150">
        <v>42405.369722222225</v>
      </c>
      <c r="L97" s="150">
        <v>42405.625104166669</v>
      </c>
      <c r="M97" s="151">
        <v>2.685185185185185E-3</v>
      </c>
      <c r="N97" s="149">
        <v>27</v>
      </c>
      <c r="O97" s="149">
        <v>1</v>
      </c>
      <c r="P97" s="134">
        <f t="shared" si="11"/>
        <v>8</v>
      </c>
      <c r="Q97" s="134">
        <f t="shared" si="12"/>
        <v>52</v>
      </c>
      <c r="R97" s="134">
        <f t="shared" si="13"/>
        <v>15</v>
      </c>
      <c r="S97" s="134">
        <f t="shared" si="14"/>
        <v>0</v>
      </c>
      <c r="T97" s="134" t="str">
        <f t="shared" si="18"/>
        <v/>
      </c>
      <c r="U97" s="13">
        <f t="shared" si="15"/>
        <v>0.36944444444444446</v>
      </c>
      <c r="V97" s="13">
        <f t="shared" si="16"/>
        <v>0.625</v>
      </c>
    </row>
    <row r="98" spans="1:22" x14ac:dyDescent="0.25">
      <c r="A98" s="152">
        <v>42405</v>
      </c>
      <c r="B98" s="149" t="s">
        <v>125</v>
      </c>
      <c r="C98" s="149" t="s">
        <v>111</v>
      </c>
      <c r="D98" s="149" t="s">
        <v>112</v>
      </c>
      <c r="E98" s="149" t="s">
        <v>113</v>
      </c>
      <c r="F98" s="149" t="s">
        <v>20</v>
      </c>
      <c r="G98" s="149">
        <v>92055</v>
      </c>
      <c r="H98" s="151">
        <v>0.36805555555555558</v>
      </c>
      <c r="I98" s="151">
        <v>0.63194444444444442</v>
      </c>
      <c r="J98" s="153">
        <v>0.2638888888888889</v>
      </c>
      <c r="K98" s="150">
        <v>42405.319618055553</v>
      </c>
      <c r="L98" s="150">
        <v>42405.583414351851</v>
      </c>
      <c r="M98" s="151">
        <v>2.4189814814814816E-3</v>
      </c>
      <c r="N98" s="149">
        <v>17</v>
      </c>
      <c r="O98" s="149">
        <v>0</v>
      </c>
      <c r="P98" s="134">
        <f t="shared" si="11"/>
        <v>7</v>
      </c>
      <c r="Q98" s="134">
        <f t="shared" si="12"/>
        <v>40</v>
      </c>
      <c r="R98" s="134">
        <f t="shared" si="13"/>
        <v>14</v>
      </c>
      <c r="S98" s="134">
        <f t="shared" si="14"/>
        <v>0</v>
      </c>
      <c r="T98" s="134" t="str">
        <f t="shared" si="18"/>
        <v/>
      </c>
      <c r="U98" s="13">
        <f t="shared" si="15"/>
        <v>0.31944444444444448</v>
      </c>
      <c r="V98" s="13">
        <f t="shared" si="16"/>
        <v>0.58333333333333337</v>
      </c>
    </row>
    <row r="99" spans="1:22" x14ac:dyDescent="0.25">
      <c r="A99" s="152">
        <v>42406</v>
      </c>
      <c r="B99" s="149" t="s">
        <v>126</v>
      </c>
      <c r="C99" s="149" t="s">
        <v>111</v>
      </c>
      <c r="D99" s="149" t="s">
        <v>112</v>
      </c>
      <c r="E99" s="149" t="s">
        <v>113</v>
      </c>
      <c r="F99" s="149" t="s">
        <v>20</v>
      </c>
      <c r="G99" s="149">
        <v>92055</v>
      </c>
      <c r="H99" s="151">
        <v>0.36805555555555558</v>
      </c>
      <c r="I99" s="151">
        <v>0.63194444444444442</v>
      </c>
      <c r="J99" s="153">
        <v>0.2638888888888889</v>
      </c>
      <c r="K99" s="150">
        <v>42406.319675925923</v>
      </c>
      <c r="L99" s="150">
        <v>42406.583344907405</v>
      </c>
      <c r="M99" s="151">
        <v>0</v>
      </c>
      <c r="N99" s="149">
        <v>0</v>
      </c>
      <c r="O99" s="149">
        <v>0</v>
      </c>
      <c r="P99" s="134">
        <f t="shared" si="11"/>
        <v>7</v>
      </c>
      <c r="Q99" s="134">
        <f t="shared" si="12"/>
        <v>40</v>
      </c>
      <c r="R99" s="134">
        <f t="shared" si="13"/>
        <v>14</v>
      </c>
      <c r="S99" s="134">
        <f t="shared" si="14"/>
        <v>0</v>
      </c>
      <c r="T99" s="134" t="str">
        <f t="shared" si="18"/>
        <v/>
      </c>
      <c r="U99" s="13">
        <f t="shared" si="15"/>
        <v>0.31944444444444448</v>
      </c>
      <c r="V99" s="13">
        <f t="shared" si="16"/>
        <v>0.58333333333333337</v>
      </c>
    </row>
    <row r="100" spans="1:22" x14ac:dyDescent="0.25">
      <c r="A100" s="152">
        <v>42406</v>
      </c>
      <c r="B100" s="149" t="s">
        <v>126</v>
      </c>
      <c r="C100" s="149" t="s">
        <v>111</v>
      </c>
      <c r="D100" s="149" t="s">
        <v>112</v>
      </c>
      <c r="E100" s="149" t="s">
        <v>113</v>
      </c>
      <c r="F100" s="149" t="s">
        <v>26</v>
      </c>
      <c r="G100" s="149">
        <v>92065</v>
      </c>
      <c r="H100" s="151">
        <v>0.625</v>
      </c>
      <c r="I100" s="151">
        <v>0.88888888888888884</v>
      </c>
      <c r="J100" s="153">
        <v>0.2638888888888889</v>
      </c>
      <c r="K100" s="150">
        <v>42406.625520833331</v>
      </c>
      <c r="L100" s="150">
        <v>42406.889062499999</v>
      </c>
      <c r="M100" s="151">
        <v>0</v>
      </c>
      <c r="N100" s="149">
        <v>0</v>
      </c>
      <c r="O100" s="149">
        <v>0</v>
      </c>
      <c r="P100" s="134">
        <f t="shared" si="11"/>
        <v>15</v>
      </c>
      <c r="Q100" s="134">
        <f t="shared" si="12"/>
        <v>0</v>
      </c>
      <c r="R100" s="134">
        <f t="shared" si="13"/>
        <v>21</v>
      </c>
      <c r="S100" s="134">
        <f t="shared" si="14"/>
        <v>20</v>
      </c>
      <c r="T100" s="134" t="str">
        <f t="shared" si="18"/>
        <v/>
      </c>
      <c r="U100" s="13">
        <f t="shared" si="15"/>
        <v>0.625</v>
      </c>
      <c r="V100" s="13">
        <f t="shared" si="16"/>
        <v>0.88888888888888884</v>
      </c>
    </row>
    <row r="101" spans="1:22" x14ac:dyDescent="0.25">
      <c r="A101" s="152">
        <v>42405</v>
      </c>
      <c r="B101" s="149" t="s">
        <v>125</v>
      </c>
      <c r="C101" s="149" t="s">
        <v>111</v>
      </c>
      <c r="D101" s="149" t="s">
        <v>112</v>
      </c>
      <c r="E101" s="149" t="s">
        <v>113</v>
      </c>
      <c r="F101" s="149" t="s">
        <v>26</v>
      </c>
      <c r="G101" s="149">
        <v>92065</v>
      </c>
      <c r="H101" s="151">
        <v>0.625</v>
      </c>
      <c r="I101" s="151">
        <v>0.88888888888888884</v>
      </c>
      <c r="J101" s="153">
        <v>0.2638888888888889</v>
      </c>
      <c r="K101" s="150">
        <v>42405.631238425929</v>
      </c>
      <c r="L101" s="150">
        <v>42405.889166666668</v>
      </c>
      <c r="M101" s="151">
        <v>0</v>
      </c>
      <c r="N101" s="149">
        <v>0</v>
      </c>
      <c r="O101" s="149">
        <v>0</v>
      </c>
      <c r="P101" s="134">
        <f t="shared" si="11"/>
        <v>15</v>
      </c>
      <c r="Q101" s="134">
        <f t="shared" si="12"/>
        <v>8</v>
      </c>
      <c r="R101" s="134">
        <f t="shared" si="13"/>
        <v>21</v>
      </c>
      <c r="S101" s="134">
        <f t="shared" si="14"/>
        <v>20</v>
      </c>
      <c r="T101" s="134" t="str">
        <f t="shared" si="18"/>
        <v/>
      </c>
      <c r="U101" s="13">
        <f t="shared" si="15"/>
        <v>0.63055555555555554</v>
      </c>
      <c r="V101" s="13">
        <f t="shared" si="16"/>
        <v>0.88888888888888884</v>
      </c>
    </row>
    <row r="102" spans="1:22" x14ac:dyDescent="0.25">
      <c r="A102" s="152">
        <v>42405</v>
      </c>
      <c r="B102" s="149" t="s">
        <v>125</v>
      </c>
      <c r="C102" s="149" t="s">
        <v>111</v>
      </c>
      <c r="D102" s="149" t="s">
        <v>112</v>
      </c>
      <c r="E102" s="149" t="s">
        <v>113</v>
      </c>
      <c r="F102" s="149" t="s">
        <v>21</v>
      </c>
      <c r="G102" s="149">
        <v>92125</v>
      </c>
      <c r="H102" s="151">
        <v>0.36805555555555558</v>
      </c>
      <c r="I102" s="151">
        <v>0.63194444444444442</v>
      </c>
      <c r="J102" s="153">
        <v>0.2638888888888889</v>
      </c>
      <c r="K102" s="150">
        <v>42405.361574074072</v>
      </c>
      <c r="L102" s="150">
        <v>42405.627395833333</v>
      </c>
      <c r="M102" s="151">
        <v>2.4074074074074076E-3</v>
      </c>
      <c r="N102" s="149">
        <v>30</v>
      </c>
      <c r="O102" s="149">
        <v>0</v>
      </c>
      <c r="P102" s="134">
        <f t="shared" si="11"/>
        <v>8</v>
      </c>
      <c r="Q102" s="134">
        <f t="shared" si="12"/>
        <v>40</v>
      </c>
      <c r="R102" s="134">
        <f t="shared" si="13"/>
        <v>15</v>
      </c>
      <c r="S102" s="134">
        <f t="shared" si="14"/>
        <v>3</v>
      </c>
      <c r="T102" s="134" t="str">
        <f t="shared" si="18"/>
        <v/>
      </c>
      <c r="U102" s="13">
        <f t="shared" si="15"/>
        <v>0.3611111111111111</v>
      </c>
      <c r="V102" s="13">
        <f t="shared" si="16"/>
        <v>0.62708333333333333</v>
      </c>
    </row>
    <row r="103" spans="1:22" x14ac:dyDescent="0.25">
      <c r="A103" s="152">
        <v>42406</v>
      </c>
      <c r="B103" s="149" t="s">
        <v>126</v>
      </c>
      <c r="C103" s="149" t="s">
        <v>111</v>
      </c>
      <c r="D103" s="149" t="s">
        <v>112</v>
      </c>
      <c r="E103" s="149" t="s">
        <v>113</v>
      </c>
      <c r="F103" s="149" t="s">
        <v>21</v>
      </c>
      <c r="G103" s="149">
        <v>92125</v>
      </c>
      <c r="H103" s="151">
        <v>0.36805555555555558</v>
      </c>
      <c r="I103" s="151">
        <v>0.63194444444444442</v>
      </c>
      <c r="J103" s="153">
        <v>0.2638888888888889</v>
      </c>
      <c r="K103" s="150">
        <v>42406.361504629633</v>
      </c>
      <c r="L103" s="150">
        <v>42406.625011574077</v>
      </c>
      <c r="M103" s="151">
        <v>3.8541666666666668E-3</v>
      </c>
      <c r="N103" s="149">
        <v>12</v>
      </c>
      <c r="O103" s="149">
        <v>0</v>
      </c>
      <c r="P103" s="134">
        <f t="shared" si="11"/>
        <v>8</v>
      </c>
      <c r="Q103" s="134">
        <f t="shared" si="12"/>
        <v>40</v>
      </c>
      <c r="R103" s="134">
        <f t="shared" si="13"/>
        <v>15</v>
      </c>
      <c r="S103" s="134">
        <f t="shared" si="14"/>
        <v>0</v>
      </c>
      <c r="T103" s="134" t="str">
        <f t="shared" si="18"/>
        <v/>
      </c>
      <c r="U103" s="13">
        <f t="shared" si="15"/>
        <v>0.3611111111111111</v>
      </c>
      <c r="V103" s="13">
        <f t="shared" si="16"/>
        <v>0.625</v>
      </c>
    </row>
    <row r="104" spans="1:22" x14ac:dyDescent="0.25">
      <c r="A104" s="152">
        <v>42406</v>
      </c>
      <c r="B104" s="149" t="s">
        <v>126</v>
      </c>
      <c r="C104" s="149" t="s">
        <v>111</v>
      </c>
      <c r="D104" s="149" t="s">
        <v>112</v>
      </c>
      <c r="E104" s="149" t="s">
        <v>113</v>
      </c>
      <c r="F104" s="149" t="s">
        <v>114</v>
      </c>
      <c r="G104" s="149">
        <v>95618</v>
      </c>
      <c r="H104" s="151">
        <v>0.33333333333333331</v>
      </c>
      <c r="I104" s="151">
        <v>0.59722222222222221</v>
      </c>
      <c r="J104" s="153">
        <v>0.2638888888888889</v>
      </c>
      <c r="K104" s="149"/>
      <c r="L104" s="149"/>
      <c r="M104" s="151">
        <v>0</v>
      </c>
      <c r="N104" s="149">
        <v>0</v>
      </c>
      <c r="O104" s="149">
        <v>0</v>
      </c>
      <c r="P104" s="134" t="str">
        <f t="shared" si="11"/>
        <v/>
      </c>
      <c r="Q104" s="134" t="str">
        <f t="shared" si="12"/>
        <v/>
      </c>
      <c r="R104" s="134" t="str">
        <f t="shared" si="13"/>
        <v/>
      </c>
      <c r="S104" s="134" t="str">
        <f t="shared" si="14"/>
        <v/>
      </c>
      <c r="T104" s="134" t="str">
        <f t="shared" si="18"/>
        <v/>
      </c>
      <c r="U104" s="13" t="str">
        <f t="shared" si="15"/>
        <v/>
      </c>
      <c r="V104" s="13" t="str">
        <f t="shared" si="16"/>
        <v/>
      </c>
    </row>
    <row r="105" spans="1:22" x14ac:dyDescent="0.25">
      <c r="A105" s="152">
        <v>42405</v>
      </c>
      <c r="B105" s="149" t="s">
        <v>125</v>
      </c>
      <c r="C105" s="149" t="s">
        <v>111</v>
      </c>
      <c r="D105" s="149" t="s">
        <v>112</v>
      </c>
      <c r="E105" s="149" t="s">
        <v>113</v>
      </c>
      <c r="F105" s="149" t="s">
        <v>114</v>
      </c>
      <c r="G105" s="149">
        <v>95618</v>
      </c>
      <c r="H105" s="151">
        <v>0.33333333333333331</v>
      </c>
      <c r="I105" s="151">
        <v>0.59722222222222221</v>
      </c>
      <c r="J105" s="153">
        <v>0.2638888888888889</v>
      </c>
      <c r="K105" s="149"/>
      <c r="L105" s="149"/>
      <c r="M105" s="151">
        <v>0</v>
      </c>
      <c r="N105" s="149">
        <v>0</v>
      </c>
      <c r="O105" s="149">
        <v>0</v>
      </c>
      <c r="P105" s="134" t="str">
        <f t="shared" si="11"/>
        <v/>
      </c>
      <c r="Q105" s="134" t="str">
        <f t="shared" si="12"/>
        <v/>
      </c>
      <c r="R105" s="134" t="str">
        <f t="shared" si="13"/>
        <v/>
      </c>
      <c r="S105" s="134" t="str">
        <f t="shared" si="14"/>
        <v/>
      </c>
      <c r="T105" s="134" t="str">
        <f t="shared" si="18"/>
        <v/>
      </c>
      <c r="U105" s="13" t="str">
        <f t="shared" si="15"/>
        <v/>
      </c>
      <c r="V105" s="13" t="str">
        <f t="shared" si="16"/>
        <v/>
      </c>
    </row>
    <row r="106" spans="1:22" x14ac:dyDescent="0.25">
      <c r="A106" s="152">
        <v>42405</v>
      </c>
      <c r="B106" s="149" t="s">
        <v>125</v>
      </c>
      <c r="C106" s="149" t="s">
        <v>111</v>
      </c>
      <c r="D106" s="149" t="s">
        <v>112</v>
      </c>
      <c r="E106" s="149" t="s">
        <v>113</v>
      </c>
      <c r="F106" s="149" t="s">
        <v>107</v>
      </c>
      <c r="G106" s="149">
        <v>92200</v>
      </c>
      <c r="H106" s="151">
        <v>0.625</v>
      </c>
      <c r="I106" s="151">
        <v>0.88888888888888884</v>
      </c>
      <c r="J106" s="153">
        <v>0.2638888888888889</v>
      </c>
      <c r="K106" s="150">
        <v>42405.625567129631</v>
      </c>
      <c r="L106" s="150">
        <v>42405.888969907406</v>
      </c>
      <c r="M106" s="151">
        <v>0</v>
      </c>
      <c r="N106" s="149">
        <v>0</v>
      </c>
      <c r="O106" s="149">
        <v>0</v>
      </c>
      <c r="P106" s="134">
        <f t="shared" si="11"/>
        <v>15</v>
      </c>
      <c r="Q106" s="134">
        <f t="shared" si="12"/>
        <v>0</v>
      </c>
      <c r="R106" s="134">
        <f t="shared" si="13"/>
        <v>21</v>
      </c>
      <c r="S106" s="134">
        <f t="shared" si="14"/>
        <v>20</v>
      </c>
      <c r="T106" s="134" t="str">
        <f t="shared" si="18"/>
        <v/>
      </c>
      <c r="U106" s="13">
        <f t="shared" si="15"/>
        <v>0.625</v>
      </c>
      <c r="V106" s="13">
        <f t="shared" si="16"/>
        <v>0.88888888888888884</v>
      </c>
    </row>
    <row r="107" spans="1:22" x14ac:dyDescent="0.25">
      <c r="A107" s="152">
        <v>42406</v>
      </c>
      <c r="B107" s="149" t="s">
        <v>126</v>
      </c>
      <c r="C107" s="149" t="s">
        <v>111</v>
      </c>
      <c r="D107" s="149" t="s">
        <v>112</v>
      </c>
      <c r="E107" s="149" t="s">
        <v>113</v>
      </c>
      <c r="F107" s="149" t="s">
        <v>107</v>
      </c>
      <c r="G107" s="149">
        <v>92200</v>
      </c>
      <c r="H107" s="151">
        <v>0.625</v>
      </c>
      <c r="I107" s="151">
        <v>0.88888888888888884</v>
      </c>
      <c r="J107" s="153">
        <v>0.2638888888888889</v>
      </c>
      <c r="K107" s="150">
        <v>42406.625601851854</v>
      </c>
      <c r="L107" s="150">
        <v>42406.889016203706</v>
      </c>
      <c r="M107" s="151">
        <v>0</v>
      </c>
      <c r="N107" s="149">
        <v>0</v>
      </c>
      <c r="O107" s="149">
        <v>0</v>
      </c>
      <c r="P107" s="134">
        <f t="shared" si="11"/>
        <v>15</v>
      </c>
      <c r="Q107" s="134">
        <f t="shared" si="12"/>
        <v>0</v>
      </c>
      <c r="R107" s="134">
        <f t="shared" si="13"/>
        <v>21</v>
      </c>
      <c r="S107" s="134">
        <f t="shared" si="14"/>
        <v>20</v>
      </c>
      <c r="T107" s="134" t="str">
        <f t="shared" si="18"/>
        <v/>
      </c>
      <c r="U107" s="13">
        <f t="shared" si="15"/>
        <v>0.625</v>
      </c>
      <c r="V107" s="13">
        <f t="shared" si="16"/>
        <v>0.88888888888888884</v>
      </c>
    </row>
    <row r="108" spans="1:22" x14ac:dyDescent="0.25">
      <c r="A108" s="152">
        <v>42406</v>
      </c>
      <c r="B108" s="149" t="s">
        <v>126</v>
      </c>
      <c r="C108" s="149" t="s">
        <v>111</v>
      </c>
      <c r="D108" s="149" t="s">
        <v>112</v>
      </c>
      <c r="E108" s="149" t="s">
        <v>113</v>
      </c>
      <c r="F108" s="149" t="s">
        <v>88</v>
      </c>
      <c r="G108" s="149">
        <v>93247</v>
      </c>
      <c r="H108" s="151">
        <v>0.33333333333333331</v>
      </c>
      <c r="I108" s="151">
        <v>0.59722222222222221</v>
      </c>
      <c r="J108" s="153">
        <v>0.2638888888888889</v>
      </c>
      <c r="K108" s="149"/>
      <c r="L108" s="149"/>
      <c r="M108" s="151">
        <v>0</v>
      </c>
      <c r="N108" s="149">
        <v>0</v>
      </c>
      <c r="O108" s="149">
        <v>0</v>
      </c>
      <c r="P108" s="134" t="str">
        <f t="shared" si="11"/>
        <v/>
      </c>
      <c r="Q108" s="134" t="str">
        <f t="shared" si="12"/>
        <v/>
      </c>
      <c r="R108" s="134" t="str">
        <f t="shared" si="13"/>
        <v/>
      </c>
      <c r="S108" s="134" t="str">
        <f t="shared" si="14"/>
        <v/>
      </c>
      <c r="T108" s="134" t="str">
        <f t="shared" si="18"/>
        <v/>
      </c>
      <c r="U108" s="13" t="str">
        <f t="shared" si="15"/>
        <v/>
      </c>
      <c r="V108" s="13" t="str">
        <f t="shared" si="16"/>
        <v/>
      </c>
    </row>
    <row r="109" spans="1:22" x14ac:dyDescent="0.25">
      <c r="A109" s="152">
        <v>42405</v>
      </c>
      <c r="B109" s="149" t="s">
        <v>125</v>
      </c>
      <c r="C109" s="149" t="s">
        <v>111</v>
      </c>
      <c r="D109" s="149" t="s">
        <v>112</v>
      </c>
      <c r="E109" s="149" t="s">
        <v>113</v>
      </c>
      <c r="F109" s="149" t="s">
        <v>88</v>
      </c>
      <c r="G109" s="149">
        <v>93247</v>
      </c>
      <c r="H109" s="151">
        <v>0.33333333333333331</v>
      </c>
      <c r="I109" s="151">
        <v>0.59722222222222221</v>
      </c>
      <c r="J109" s="153">
        <v>0.2638888888888889</v>
      </c>
      <c r="K109" s="149"/>
      <c r="L109" s="149"/>
      <c r="M109" s="151">
        <v>0</v>
      </c>
      <c r="N109" s="149">
        <v>0</v>
      </c>
      <c r="O109" s="149">
        <v>0</v>
      </c>
      <c r="P109" s="134" t="str">
        <f t="shared" si="11"/>
        <v/>
      </c>
      <c r="Q109" s="134" t="str">
        <f t="shared" si="12"/>
        <v/>
      </c>
      <c r="R109" s="134" t="str">
        <f t="shared" si="13"/>
        <v/>
      </c>
      <c r="S109" s="134" t="str">
        <f t="shared" si="14"/>
        <v/>
      </c>
      <c r="T109" s="134" t="str">
        <f t="shared" si="18"/>
        <v/>
      </c>
      <c r="U109" s="13" t="str">
        <f t="shared" si="15"/>
        <v/>
      </c>
      <c r="V109" s="13" t="str">
        <f t="shared" si="16"/>
        <v/>
      </c>
    </row>
    <row r="110" spans="1:22" x14ac:dyDescent="0.25">
      <c r="A110" s="152">
        <v>42405</v>
      </c>
      <c r="B110" s="149" t="s">
        <v>125</v>
      </c>
      <c r="C110" s="149" t="s">
        <v>111</v>
      </c>
      <c r="D110" s="149" t="s">
        <v>112</v>
      </c>
      <c r="E110" s="149" t="s">
        <v>113</v>
      </c>
      <c r="F110" s="149" t="s">
        <v>115</v>
      </c>
      <c r="G110" s="149">
        <v>92136</v>
      </c>
      <c r="H110" s="151">
        <v>0.3611111111111111</v>
      </c>
      <c r="I110" s="151">
        <v>0.625</v>
      </c>
      <c r="J110" s="153">
        <v>0.2638888888888889</v>
      </c>
      <c r="K110" s="150">
        <v>42405.361504629633</v>
      </c>
      <c r="L110" s="150">
        <v>42405.625092592592</v>
      </c>
      <c r="M110" s="151">
        <v>3.1944444444444442E-3</v>
      </c>
      <c r="N110" s="149">
        <v>29</v>
      </c>
      <c r="O110" s="149">
        <v>0</v>
      </c>
      <c r="P110" s="134">
        <f t="shared" si="11"/>
        <v>8</v>
      </c>
      <c r="Q110" s="134">
        <f t="shared" si="12"/>
        <v>40</v>
      </c>
      <c r="R110" s="134">
        <f t="shared" si="13"/>
        <v>15</v>
      </c>
      <c r="S110" s="134">
        <f t="shared" si="14"/>
        <v>0</v>
      </c>
      <c r="T110" s="134" t="str">
        <f t="shared" si="18"/>
        <v/>
      </c>
      <c r="U110" s="13">
        <f t="shared" si="15"/>
        <v>0.3611111111111111</v>
      </c>
      <c r="V110" s="13">
        <f t="shared" si="16"/>
        <v>0.625</v>
      </c>
    </row>
    <row r="111" spans="1:22" x14ac:dyDescent="0.25">
      <c r="A111" s="152">
        <v>42406</v>
      </c>
      <c r="B111" s="149" t="s">
        <v>126</v>
      </c>
      <c r="C111" s="149" t="s">
        <v>111</v>
      </c>
      <c r="D111" s="149" t="s">
        <v>112</v>
      </c>
      <c r="E111" s="149" t="s">
        <v>113</v>
      </c>
      <c r="F111" s="149" t="s">
        <v>115</v>
      </c>
      <c r="G111" s="149">
        <v>92136</v>
      </c>
      <c r="H111" s="151">
        <v>0.3611111111111111</v>
      </c>
      <c r="I111" s="151">
        <v>0.625</v>
      </c>
      <c r="J111" s="153">
        <v>0.2638888888888889</v>
      </c>
      <c r="K111" s="150">
        <v>42406.361273148148</v>
      </c>
      <c r="L111" s="150">
        <v>42406.625023148146</v>
      </c>
      <c r="M111" s="151">
        <v>4.0624999999999993E-3</v>
      </c>
      <c r="N111" s="149">
        <v>15</v>
      </c>
      <c r="O111" s="149">
        <v>0</v>
      </c>
      <c r="P111" s="134">
        <f t="shared" si="11"/>
        <v>8</v>
      </c>
      <c r="Q111" s="134">
        <f t="shared" si="12"/>
        <v>40</v>
      </c>
      <c r="R111" s="134">
        <f t="shared" si="13"/>
        <v>15</v>
      </c>
      <c r="S111" s="134">
        <f t="shared" si="14"/>
        <v>0</v>
      </c>
      <c r="T111" s="134" t="str">
        <f t="shared" si="18"/>
        <v/>
      </c>
      <c r="U111" s="13">
        <f t="shared" si="15"/>
        <v>0.3611111111111111</v>
      </c>
      <c r="V111" s="13">
        <f t="shared" si="16"/>
        <v>0.625</v>
      </c>
    </row>
    <row r="112" spans="1:22" x14ac:dyDescent="0.25">
      <c r="A112" s="152">
        <v>42406</v>
      </c>
      <c r="B112" s="149" t="s">
        <v>126</v>
      </c>
      <c r="C112" s="149" t="s">
        <v>111</v>
      </c>
      <c r="D112" s="149" t="s">
        <v>112</v>
      </c>
      <c r="E112" s="149" t="s">
        <v>113</v>
      </c>
      <c r="F112" s="149" t="s">
        <v>23</v>
      </c>
      <c r="G112" s="149">
        <v>92044</v>
      </c>
      <c r="H112" s="151">
        <v>0.33333333333333331</v>
      </c>
      <c r="I112" s="151">
        <v>0.59722222222222221</v>
      </c>
      <c r="J112" s="153">
        <v>0.2638888888888889</v>
      </c>
      <c r="K112" s="150">
        <v>42406.317986111113</v>
      </c>
      <c r="L112" s="150">
        <v>42406.583437499998</v>
      </c>
      <c r="M112" s="151">
        <v>0</v>
      </c>
      <c r="N112" s="149">
        <v>0</v>
      </c>
      <c r="O112" s="149">
        <v>0</v>
      </c>
      <c r="P112" s="134">
        <f t="shared" si="11"/>
        <v>7</v>
      </c>
      <c r="Q112" s="134">
        <f t="shared" si="12"/>
        <v>37</v>
      </c>
      <c r="R112" s="134">
        <f t="shared" si="13"/>
        <v>14</v>
      </c>
      <c r="S112" s="134">
        <f t="shared" si="14"/>
        <v>0</v>
      </c>
      <c r="T112" s="134" t="str">
        <f t="shared" si="18"/>
        <v/>
      </c>
      <c r="U112" s="13">
        <f t="shared" si="15"/>
        <v>0.31736111111111115</v>
      </c>
      <c r="V112" s="13">
        <f t="shared" si="16"/>
        <v>0.58333333333333337</v>
      </c>
    </row>
    <row r="113" spans="1:22" x14ac:dyDescent="0.25">
      <c r="A113" s="152">
        <v>42405</v>
      </c>
      <c r="B113" s="149" t="s">
        <v>125</v>
      </c>
      <c r="C113" s="149" t="s">
        <v>111</v>
      </c>
      <c r="D113" s="149" t="s">
        <v>112</v>
      </c>
      <c r="E113" s="149" t="s">
        <v>113</v>
      </c>
      <c r="F113" s="149" t="s">
        <v>23</v>
      </c>
      <c r="G113" s="149">
        <v>92044</v>
      </c>
      <c r="H113" s="151">
        <v>0.33333333333333331</v>
      </c>
      <c r="I113" s="151">
        <v>0.59722222222222221</v>
      </c>
      <c r="J113" s="153">
        <v>0.2638888888888889</v>
      </c>
      <c r="K113" s="150">
        <v>42405.320960648147</v>
      </c>
      <c r="L113" s="150">
        <v>42405.583391203705</v>
      </c>
      <c r="M113" s="151">
        <v>0</v>
      </c>
      <c r="N113" s="149">
        <v>0</v>
      </c>
      <c r="O113" s="149">
        <v>0</v>
      </c>
      <c r="P113" s="134">
        <f t="shared" si="11"/>
        <v>7</v>
      </c>
      <c r="Q113" s="134">
        <f t="shared" si="12"/>
        <v>42</v>
      </c>
      <c r="R113" s="134">
        <f t="shared" si="13"/>
        <v>14</v>
      </c>
      <c r="S113" s="134">
        <f t="shared" si="14"/>
        <v>0</v>
      </c>
      <c r="T113" s="134" t="str">
        <f t="shared" si="18"/>
        <v/>
      </c>
      <c r="U113" s="13">
        <f t="shared" si="15"/>
        <v>0.32083333333333336</v>
      </c>
      <c r="V113" s="13">
        <f t="shared" si="16"/>
        <v>0.58333333333333337</v>
      </c>
    </row>
    <row r="114" spans="1:22" x14ac:dyDescent="0.25">
      <c r="A114" s="152">
        <v>42405</v>
      </c>
      <c r="B114" s="149" t="s">
        <v>125</v>
      </c>
      <c r="C114" s="149" t="s">
        <v>111</v>
      </c>
      <c r="D114" s="149" t="s">
        <v>112</v>
      </c>
      <c r="E114" s="149" t="s">
        <v>113</v>
      </c>
      <c r="F114" s="149" t="s">
        <v>27</v>
      </c>
      <c r="G114" s="149">
        <v>93346</v>
      </c>
      <c r="H114" s="151">
        <v>0.625</v>
      </c>
      <c r="I114" s="151">
        <v>0.88888888888888884</v>
      </c>
      <c r="J114" s="153">
        <v>0.2638888888888889</v>
      </c>
      <c r="K114" s="150">
        <v>42405.628240740742</v>
      </c>
      <c r="L114" s="150">
        <v>42405.888923611114</v>
      </c>
      <c r="M114" s="151">
        <v>2.627314814814815E-3</v>
      </c>
      <c r="N114" s="149">
        <v>19</v>
      </c>
      <c r="O114" s="149">
        <v>0</v>
      </c>
      <c r="P114" s="134">
        <f t="shared" si="11"/>
        <v>15</v>
      </c>
      <c r="Q114" s="134">
        <f t="shared" si="12"/>
        <v>4</v>
      </c>
      <c r="R114" s="134">
        <f t="shared" si="13"/>
        <v>21</v>
      </c>
      <c r="S114" s="134">
        <f t="shared" si="14"/>
        <v>20</v>
      </c>
      <c r="T114" s="134" t="str">
        <f t="shared" si="18"/>
        <v/>
      </c>
      <c r="U114" s="13">
        <f t="shared" si="15"/>
        <v>0.62777777777777777</v>
      </c>
      <c r="V114" s="13">
        <f t="shared" si="16"/>
        <v>0.88888888888888884</v>
      </c>
    </row>
    <row r="115" spans="1:22" x14ac:dyDescent="0.25">
      <c r="A115" s="152">
        <v>42406</v>
      </c>
      <c r="B115" s="149" t="s">
        <v>126</v>
      </c>
      <c r="C115" s="149" t="s">
        <v>111</v>
      </c>
      <c r="D115" s="149" t="s">
        <v>112</v>
      </c>
      <c r="E115" s="149" t="s">
        <v>113</v>
      </c>
      <c r="F115" s="149" t="s">
        <v>27</v>
      </c>
      <c r="G115" s="149">
        <v>93346</v>
      </c>
      <c r="H115" s="151">
        <v>0.625</v>
      </c>
      <c r="I115" s="151">
        <v>0.88888888888888884</v>
      </c>
      <c r="J115" s="153">
        <v>0.2638888888888889</v>
      </c>
      <c r="K115" s="150">
        <v>42406.631296296298</v>
      </c>
      <c r="L115" s="150">
        <v>42406.889224537037</v>
      </c>
      <c r="M115" s="151">
        <v>2.685185185185185E-3</v>
      </c>
      <c r="N115" s="149">
        <v>9</v>
      </c>
      <c r="O115" s="149">
        <v>0</v>
      </c>
      <c r="P115" s="134">
        <f t="shared" si="11"/>
        <v>15</v>
      </c>
      <c r="Q115" s="134">
        <f t="shared" si="12"/>
        <v>9</v>
      </c>
      <c r="R115" s="134">
        <f t="shared" si="13"/>
        <v>21</v>
      </c>
      <c r="S115" s="134">
        <f t="shared" si="14"/>
        <v>20</v>
      </c>
      <c r="T115" s="134" t="str">
        <f t="shared" si="18"/>
        <v/>
      </c>
      <c r="U115" s="13">
        <f t="shared" si="15"/>
        <v>0.63124999999999998</v>
      </c>
      <c r="V115" s="13">
        <f t="shared" si="16"/>
        <v>0.88888888888888884</v>
      </c>
    </row>
    <row r="116" spans="1:22" x14ac:dyDescent="0.25">
      <c r="A116" s="152">
        <v>42406</v>
      </c>
      <c r="B116" s="149" t="s">
        <v>126</v>
      </c>
      <c r="C116" s="149" t="s">
        <v>111</v>
      </c>
      <c r="D116" s="149" t="s">
        <v>112</v>
      </c>
      <c r="E116" s="149" t="s">
        <v>113</v>
      </c>
      <c r="F116" s="149" t="s">
        <v>28</v>
      </c>
      <c r="G116" s="149">
        <v>93528</v>
      </c>
      <c r="H116" s="151">
        <v>0.61805555555555558</v>
      </c>
      <c r="I116" s="151">
        <v>0.88194444444444453</v>
      </c>
      <c r="J116" s="153">
        <v>0.2638888888888889</v>
      </c>
      <c r="K116" s="150">
        <v>42406.617743055554</v>
      </c>
      <c r="L116" s="150">
        <v>42406.882060185184</v>
      </c>
      <c r="M116" s="151">
        <v>1.9212962962962962E-3</v>
      </c>
      <c r="N116" s="149">
        <v>2</v>
      </c>
      <c r="O116" s="149">
        <v>0</v>
      </c>
      <c r="P116" s="134">
        <f t="shared" si="11"/>
        <v>14</v>
      </c>
      <c r="Q116" s="134">
        <f t="shared" si="12"/>
        <v>49</v>
      </c>
      <c r="R116" s="134">
        <f t="shared" si="13"/>
        <v>21</v>
      </c>
      <c r="S116" s="134">
        <f t="shared" si="14"/>
        <v>10</v>
      </c>
      <c r="T116" s="134" t="str">
        <f t="shared" si="18"/>
        <v/>
      </c>
      <c r="U116" s="13">
        <f t="shared" si="15"/>
        <v>0.61736111111111114</v>
      </c>
      <c r="V116" s="13">
        <f t="shared" si="16"/>
        <v>0.88194444444444453</v>
      </c>
    </row>
    <row r="117" spans="1:22" x14ac:dyDescent="0.25">
      <c r="A117" s="152">
        <v>42405</v>
      </c>
      <c r="B117" s="149" t="s">
        <v>125</v>
      </c>
      <c r="C117" s="149" t="s">
        <v>111</v>
      </c>
      <c r="D117" s="149" t="s">
        <v>112</v>
      </c>
      <c r="E117" s="149" t="s">
        <v>113</v>
      </c>
      <c r="F117" s="149" t="s">
        <v>28</v>
      </c>
      <c r="G117" s="149">
        <v>93528</v>
      </c>
      <c r="H117" s="151">
        <v>0.61805555555555558</v>
      </c>
      <c r="I117" s="151">
        <v>0.88194444444444453</v>
      </c>
      <c r="J117" s="153">
        <v>0.2638888888888889</v>
      </c>
      <c r="K117" s="150">
        <v>42405.619537037041</v>
      </c>
      <c r="L117" s="150">
        <v>42405.881990740738</v>
      </c>
      <c r="M117" s="151">
        <v>4.9884259259259265E-3</v>
      </c>
      <c r="N117" s="149">
        <v>11</v>
      </c>
      <c r="O117" s="149">
        <v>0</v>
      </c>
      <c r="P117" s="134">
        <f t="shared" si="11"/>
        <v>14</v>
      </c>
      <c r="Q117" s="134">
        <f t="shared" si="12"/>
        <v>52</v>
      </c>
      <c r="R117" s="134">
        <f t="shared" si="13"/>
        <v>21</v>
      </c>
      <c r="S117" s="134">
        <f t="shared" si="14"/>
        <v>10</v>
      </c>
      <c r="T117" s="134" t="str">
        <f t="shared" si="18"/>
        <v/>
      </c>
      <c r="U117" s="13">
        <f t="shared" si="15"/>
        <v>0.61944444444444446</v>
      </c>
      <c r="V117" s="13">
        <f t="shared" si="16"/>
        <v>0.88194444444444453</v>
      </c>
    </row>
    <row r="118" spans="1:22" x14ac:dyDescent="0.25">
      <c r="A118" s="152">
        <v>42405</v>
      </c>
      <c r="B118" s="149" t="s">
        <v>125</v>
      </c>
      <c r="C118" s="149" t="s">
        <v>111</v>
      </c>
      <c r="D118" s="149" t="s">
        <v>112</v>
      </c>
      <c r="E118" s="149" t="s">
        <v>113</v>
      </c>
      <c r="F118" s="149" t="s">
        <v>105</v>
      </c>
      <c r="G118" s="149">
        <v>95049</v>
      </c>
      <c r="H118" s="151">
        <v>0.625</v>
      </c>
      <c r="I118" s="151">
        <v>0.88888888888888884</v>
      </c>
      <c r="J118" s="153">
        <v>0.2638888888888889</v>
      </c>
      <c r="K118" s="150">
        <v>42405.583599537036</v>
      </c>
      <c r="L118" s="150">
        <v>42405.847453703704</v>
      </c>
      <c r="M118" s="151">
        <v>1.8981481481481482E-3</v>
      </c>
      <c r="N118" s="149">
        <v>20</v>
      </c>
      <c r="O118" s="149">
        <v>0</v>
      </c>
      <c r="P118" s="134">
        <f t="shared" si="11"/>
        <v>14</v>
      </c>
      <c r="Q118" s="134">
        <f t="shared" si="12"/>
        <v>0</v>
      </c>
      <c r="R118" s="134">
        <f t="shared" si="13"/>
        <v>20</v>
      </c>
      <c r="S118" s="134">
        <f t="shared" si="14"/>
        <v>20</v>
      </c>
      <c r="T118" s="134" t="str">
        <f t="shared" si="18"/>
        <v/>
      </c>
      <c r="U118" s="13">
        <f t="shared" si="15"/>
        <v>0.58333333333333337</v>
      </c>
      <c r="V118" s="13">
        <f t="shared" si="16"/>
        <v>0.84722222222222221</v>
      </c>
    </row>
    <row r="119" spans="1:22" x14ac:dyDescent="0.25">
      <c r="A119" s="152">
        <v>42406</v>
      </c>
      <c r="B119" s="149" t="s">
        <v>126</v>
      </c>
      <c r="C119" s="149" t="s">
        <v>111</v>
      </c>
      <c r="D119" s="149" t="s">
        <v>112</v>
      </c>
      <c r="E119" s="149" t="s">
        <v>113</v>
      </c>
      <c r="F119" s="149" t="s">
        <v>105</v>
      </c>
      <c r="G119" s="149">
        <v>95049</v>
      </c>
      <c r="H119" s="151">
        <v>0.625</v>
      </c>
      <c r="I119" s="151">
        <v>0.88888888888888884</v>
      </c>
      <c r="J119" s="153">
        <v>0.2638888888888889</v>
      </c>
      <c r="K119" s="150">
        <v>42406.582418981481</v>
      </c>
      <c r="L119" s="150">
        <v>42406.847256944442</v>
      </c>
      <c r="M119" s="151">
        <v>1.8402777777777777E-3</v>
      </c>
      <c r="N119" s="149">
        <v>2</v>
      </c>
      <c r="O119" s="149">
        <v>0</v>
      </c>
      <c r="P119" s="134">
        <f t="shared" si="11"/>
        <v>13</v>
      </c>
      <c r="Q119" s="134">
        <f t="shared" si="12"/>
        <v>58</v>
      </c>
      <c r="R119" s="134">
        <f t="shared" si="13"/>
        <v>20</v>
      </c>
      <c r="S119" s="134">
        <f t="shared" si="14"/>
        <v>20</v>
      </c>
      <c r="T119" s="134" t="str">
        <f t="shared" si="18"/>
        <v/>
      </c>
      <c r="U119" s="13">
        <f t="shared" si="15"/>
        <v>0.58194444444444449</v>
      </c>
      <c r="V119" s="13">
        <f t="shared" si="16"/>
        <v>0.84722222222222221</v>
      </c>
    </row>
    <row r="120" spans="1:22" x14ac:dyDescent="0.25">
      <c r="A120" s="152">
        <v>42405</v>
      </c>
      <c r="B120" s="149" t="s">
        <v>125</v>
      </c>
      <c r="C120" s="149" t="s">
        <v>111</v>
      </c>
      <c r="D120" s="149" t="s">
        <v>112</v>
      </c>
      <c r="E120" s="149" t="s">
        <v>113</v>
      </c>
      <c r="F120" s="149" t="s">
        <v>117</v>
      </c>
      <c r="G120" s="149">
        <v>92214</v>
      </c>
      <c r="H120" s="151">
        <v>0.3611111111111111</v>
      </c>
      <c r="I120" s="151">
        <v>0.625</v>
      </c>
      <c r="J120" s="153">
        <v>0.2638888888888889</v>
      </c>
      <c r="K120" s="150">
        <v>42405.36141203704</v>
      </c>
      <c r="L120" s="150">
        <v>42405.625034722223</v>
      </c>
      <c r="M120" s="151">
        <v>3.3217592592592591E-3</v>
      </c>
      <c r="N120" s="149">
        <v>26</v>
      </c>
      <c r="O120" s="149">
        <v>0</v>
      </c>
      <c r="P120" s="134">
        <f t="shared" si="11"/>
        <v>8</v>
      </c>
      <c r="Q120" s="134">
        <f t="shared" si="12"/>
        <v>40</v>
      </c>
      <c r="R120" s="134">
        <f t="shared" si="13"/>
        <v>15</v>
      </c>
      <c r="S120" s="134">
        <f t="shared" si="14"/>
        <v>0</v>
      </c>
      <c r="T120" s="134" t="str">
        <f t="shared" si="18"/>
        <v/>
      </c>
      <c r="U120" s="13">
        <f t="shared" si="15"/>
        <v>0.3611111111111111</v>
      </c>
      <c r="V120" s="13">
        <f t="shared" si="16"/>
        <v>0.625</v>
      </c>
    </row>
    <row r="121" spans="1:22" x14ac:dyDescent="0.25">
      <c r="A121" s="152">
        <v>42406</v>
      </c>
      <c r="B121" s="149" t="s">
        <v>126</v>
      </c>
      <c r="C121" s="149" t="s">
        <v>111</v>
      </c>
      <c r="D121" s="149" t="s">
        <v>112</v>
      </c>
      <c r="E121" s="149" t="s">
        <v>113</v>
      </c>
      <c r="F121" s="149" t="s">
        <v>117</v>
      </c>
      <c r="G121" s="149">
        <v>92214</v>
      </c>
      <c r="H121" s="151">
        <v>0.3611111111111111</v>
      </c>
      <c r="I121" s="151">
        <v>0.625</v>
      </c>
      <c r="J121" s="153">
        <v>0.2638888888888889</v>
      </c>
      <c r="K121" s="150">
        <v>42406.361192129632</v>
      </c>
      <c r="L121" s="150">
        <v>42406.625023148146</v>
      </c>
      <c r="M121" s="151">
        <v>2.9398148148148148E-3</v>
      </c>
      <c r="N121" s="149">
        <v>12</v>
      </c>
      <c r="O121" s="149">
        <v>0</v>
      </c>
      <c r="P121" s="134">
        <f t="shared" si="11"/>
        <v>8</v>
      </c>
      <c r="Q121" s="134">
        <f t="shared" si="12"/>
        <v>40</v>
      </c>
      <c r="R121" s="134">
        <f t="shared" si="13"/>
        <v>15</v>
      </c>
      <c r="S121" s="134">
        <f t="shared" si="14"/>
        <v>0</v>
      </c>
      <c r="T121" s="134" t="str">
        <f t="shared" si="18"/>
        <v/>
      </c>
      <c r="U121" s="13">
        <f t="shared" si="15"/>
        <v>0.3611111111111111</v>
      </c>
      <c r="V121" s="13">
        <f t="shared" si="16"/>
        <v>0.625</v>
      </c>
    </row>
    <row r="122" spans="1:22" x14ac:dyDescent="0.25">
      <c r="A122" s="152">
        <v>42406</v>
      </c>
      <c r="B122" s="149" t="s">
        <v>126</v>
      </c>
      <c r="C122" s="149" t="s">
        <v>111</v>
      </c>
      <c r="D122" s="149" t="s">
        <v>112</v>
      </c>
      <c r="E122" s="149" t="s">
        <v>113</v>
      </c>
      <c r="F122" s="149" t="s">
        <v>29</v>
      </c>
      <c r="G122" s="149">
        <v>92031</v>
      </c>
      <c r="H122" s="151">
        <v>0.58333333333333337</v>
      </c>
      <c r="I122" s="151">
        <v>0.84722222222222221</v>
      </c>
      <c r="J122" s="153">
        <v>0.2638888888888889</v>
      </c>
      <c r="K122" s="150">
        <v>42406.585601851853</v>
      </c>
      <c r="L122" s="150">
        <v>42406.847268518519</v>
      </c>
      <c r="M122" s="151">
        <v>0</v>
      </c>
      <c r="N122" s="149">
        <v>0</v>
      </c>
      <c r="O122" s="149">
        <v>0</v>
      </c>
      <c r="P122" s="134">
        <f t="shared" si="11"/>
        <v>14</v>
      </c>
      <c r="Q122" s="134">
        <f t="shared" si="12"/>
        <v>3</v>
      </c>
      <c r="R122" s="134">
        <f t="shared" si="13"/>
        <v>20</v>
      </c>
      <c r="S122" s="134">
        <f t="shared" si="14"/>
        <v>20</v>
      </c>
      <c r="T122" s="134" t="str">
        <f t="shared" si="18"/>
        <v/>
      </c>
      <c r="U122" s="13">
        <f t="shared" si="15"/>
        <v>0.5854166666666667</v>
      </c>
      <c r="V122" s="13">
        <f t="shared" si="16"/>
        <v>0.84722222222222221</v>
      </c>
    </row>
    <row r="123" spans="1:22" x14ac:dyDescent="0.25">
      <c r="A123" s="152">
        <v>42405</v>
      </c>
      <c r="B123" s="149" t="s">
        <v>125</v>
      </c>
      <c r="C123" s="149" t="s">
        <v>111</v>
      </c>
      <c r="D123" s="149" t="s">
        <v>112</v>
      </c>
      <c r="E123" s="149" t="s">
        <v>113</v>
      </c>
      <c r="F123" s="149" t="s">
        <v>29</v>
      </c>
      <c r="G123" s="149">
        <v>92031</v>
      </c>
      <c r="H123" s="151">
        <v>0.58333333333333337</v>
      </c>
      <c r="I123" s="151">
        <v>0.84722222222222221</v>
      </c>
      <c r="J123" s="153">
        <v>0.2638888888888889</v>
      </c>
      <c r="K123" s="150">
        <v>42405.583935185183</v>
      </c>
      <c r="L123" s="150">
        <v>42405.848043981481</v>
      </c>
      <c r="M123" s="151">
        <v>2.1527777777777778E-3</v>
      </c>
      <c r="N123" s="149">
        <v>17</v>
      </c>
      <c r="O123" s="149">
        <v>0</v>
      </c>
      <c r="P123" s="134">
        <f t="shared" si="11"/>
        <v>14</v>
      </c>
      <c r="Q123" s="134">
        <f t="shared" si="12"/>
        <v>0</v>
      </c>
      <c r="R123" s="134">
        <f t="shared" si="13"/>
        <v>20</v>
      </c>
      <c r="S123" s="134">
        <f t="shared" si="14"/>
        <v>21</v>
      </c>
      <c r="T123" s="134" t="str">
        <f t="shared" si="18"/>
        <v/>
      </c>
      <c r="U123" s="13">
        <f t="shared" si="15"/>
        <v>0.58333333333333337</v>
      </c>
      <c r="V123" s="13">
        <f t="shared" si="16"/>
        <v>0.84791666666666676</v>
      </c>
    </row>
    <row r="124" spans="1:22" x14ac:dyDescent="0.25">
      <c r="A124" s="152">
        <v>42405</v>
      </c>
      <c r="B124" s="149" t="s">
        <v>125</v>
      </c>
      <c r="C124" s="149" t="s">
        <v>111</v>
      </c>
      <c r="D124" s="149" t="s">
        <v>112</v>
      </c>
      <c r="E124" s="149" t="s">
        <v>113</v>
      </c>
      <c r="F124" s="149" t="s">
        <v>30</v>
      </c>
      <c r="G124" s="149">
        <v>92030</v>
      </c>
      <c r="H124" s="151">
        <v>0.625</v>
      </c>
      <c r="I124" s="151">
        <v>0.88888888888888884</v>
      </c>
      <c r="J124" s="153">
        <v>0.2638888888888889</v>
      </c>
      <c r="K124" s="150">
        <v>42405.621886574074</v>
      </c>
      <c r="L124" s="150">
        <v>42405.888969907406</v>
      </c>
      <c r="M124" s="151">
        <v>0</v>
      </c>
      <c r="N124" s="149">
        <v>0</v>
      </c>
      <c r="O124" s="149">
        <v>0</v>
      </c>
      <c r="P124" s="134">
        <f t="shared" si="11"/>
        <v>14</v>
      </c>
      <c r="Q124" s="134">
        <f t="shared" si="12"/>
        <v>55</v>
      </c>
      <c r="R124" s="134">
        <f t="shared" si="13"/>
        <v>21</v>
      </c>
      <c r="S124" s="134">
        <f t="shared" si="14"/>
        <v>20</v>
      </c>
      <c r="T124" s="134" t="str">
        <f t="shared" si="18"/>
        <v/>
      </c>
      <c r="U124" s="13">
        <f t="shared" si="15"/>
        <v>0.62152777777777779</v>
      </c>
      <c r="V124" s="13">
        <f t="shared" si="16"/>
        <v>0.88888888888888884</v>
      </c>
    </row>
    <row r="125" spans="1:22" x14ac:dyDescent="0.25">
      <c r="A125" s="152">
        <v>42406</v>
      </c>
      <c r="B125" s="149" t="s">
        <v>126</v>
      </c>
      <c r="C125" s="149" t="s">
        <v>111</v>
      </c>
      <c r="D125" s="149" t="s">
        <v>112</v>
      </c>
      <c r="E125" s="149" t="s">
        <v>113</v>
      </c>
      <c r="F125" s="149" t="s">
        <v>30</v>
      </c>
      <c r="G125" s="149">
        <v>92030</v>
      </c>
      <c r="H125" s="151">
        <v>0.625</v>
      </c>
      <c r="I125" s="151">
        <v>0.88888888888888884</v>
      </c>
      <c r="J125" s="153">
        <v>0.2638888888888889</v>
      </c>
      <c r="K125" s="150">
        <v>42406.625555555554</v>
      </c>
      <c r="L125" s="150">
        <v>42406.88894675926</v>
      </c>
      <c r="M125" s="151">
        <v>0</v>
      </c>
      <c r="N125" s="149">
        <v>0</v>
      </c>
      <c r="O125" s="149">
        <v>0</v>
      </c>
      <c r="P125" s="134">
        <f t="shared" si="11"/>
        <v>15</v>
      </c>
      <c r="Q125" s="134">
        <f t="shared" si="12"/>
        <v>0</v>
      </c>
      <c r="R125" s="134">
        <f t="shared" si="13"/>
        <v>21</v>
      </c>
      <c r="S125" s="134">
        <f t="shared" si="14"/>
        <v>20</v>
      </c>
      <c r="T125" s="134" t="str">
        <f t="shared" si="18"/>
        <v/>
      </c>
      <c r="U125" s="13">
        <f t="shared" si="15"/>
        <v>0.625</v>
      </c>
      <c r="V125" s="13">
        <f t="shared" si="16"/>
        <v>0.88888888888888884</v>
      </c>
    </row>
    <row r="126" spans="1:22" x14ac:dyDescent="0.25">
      <c r="A126" s="152">
        <v>42405</v>
      </c>
      <c r="B126" s="149" t="s">
        <v>125</v>
      </c>
      <c r="C126" s="149" t="s">
        <v>111</v>
      </c>
      <c r="D126" s="149" t="s">
        <v>112</v>
      </c>
      <c r="E126" s="149" t="s">
        <v>113</v>
      </c>
      <c r="F126" s="149" t="s">
        <v>118</v>
      </c>
      <c r="G126" s="149">
        <v>92217</v>
      </c>
      <c r="H126" s="151">
        <v>0.625</v>
      </c>
      <c r="I126" s="151">
        <v>0.88888888888888884</v>
      </c>
      <c r="J126" s="153">
        <v>0.2638888888888889</v>
      </c>
      <c r="K126" s="150">
        <v>42405.625752314816</v>
      </c>
      <c r="L126" s="150">
        <v>42405.888923611114</v>
      </c>
      <c r="M126" s="151">
        <v>3.0555555555555557E-3</v>
      </c>
      <c r="N126" s="149">
        <v>16</v>
      </c>
      <c r="O126" s="149">
        <v>0</v>
      </c>
      <c r="P126" s="134">
        <f t="shared" si="11"/>
        <v>15</v>
      </c>
      <c r="Q126" s="134">
        <f t="shared" si="12"/>
        <v>1</v>
      </c>
      <c r="R126" s="134">
        <f t="shared" si="13"/>
        <v>21</v>
      </c>
      <c r="S126" s="134">
        <f t="shared" si="14"/>
        <v>20</v>
      </c>
      <c r="T126" s="134" t="str">
        <f t="shared" si="18"/>
        <v/>
      </c>
      <c r="U126" s="13">
        <f t="shared" si="15"/>
        <v>0.62569444444444444</v>
      </c>
      <c r="V126" s="13">
        <f t="shared" si="16"/>
        <v>0.88888888888888884</v>
      </c>
    </row>
    <row r="127" spans="1:22" x14ac:dyDescent="0.25">
      <c r="A127" s="152">
        <v>42406</v>
      </c>
      <c r="B127" s="149" t="s">
        <v>126</v>
      </c>
      <c r="C127" s="149" t="s">
        <v>111</v>
      </c>
      <c r="D127" s="149" t="s">
        <v>112</v>
      </c>
      <c r="E127" s="149" t="s">
        <v>113</v>
      </c>
      <c r="F127" s="149" t="s">
        <v>118</v>
      </c>
      <c r="G127" s="149">
        <v>92217</v>
      </c>
      <c r="H127" s="151">
        <v>0.625</v>
      </c>
      <c r="I127" s="151">
        <v>0.88888888888888884</v>
      </c>
      <c r="J127" s="153">
        <v>0.2638888888888889</v>
      </c>
      <c r="K127" s="150">
        <v>42406.625613425924</v>
      </c>
      <c r="L127" s="150">
        <v>42406.888935185183</v>
      </c>
      <c r="M127" s="151">
        <v>3.414351851851852E-3</v>
      </c>
      <c r="N127" s="149">
        <v>10</v>
      </c>
      <c r="O127" s="149">
        <v>0</v>
      </c>
      <c r="P127" s="134">
        <f t="shared" si="11"/>
        <v>15</v>
      </c>
      <c r="Q127" s="134">
        <f t="shared" si="12"/>
        <v>0</v>
      </c>
      <c r="R127" s="134">
        <f t="shared" si="13"/>
        <v>21</v>
      </c>
      <c r="S127" s="134">
        <f t="shared" si="14"/>
        <v>20</v>
      </c>
      <c r="T127" s="134" t="str">
        <f t="shared" si="18"/>
        <v/>
      </c>
      <c r="U127" s="13">
        <f t="shared" si="15"/>
        <v>0.625</v>
      </c>
      <c r="V127" s="13">
        <f t="shared" si="16"/>
        <v>0.88888888888888884</v>
      </c>
    </row>
    <row r="128" spans="1:22" x14ac:dyDescent="0.25">
      <c r="A128" s="152">
        <v>42406</v>
      </c>
      <c r="B128" s="149" t="s">
        <v>126</v>
      </c>
      <c r="C128" s="149" t="s">
        <v>111</v>
      </c>
      <c r="D128" s="149" t="s">
        <v>112</v>
      </c>
      <c r="E128" s="149" t="s">
        <v>113</v>
      </c>
      <c r="F128" s="149" t="s">
        <v>24</v>
      </c>
      <c r="G128" s="149">
        <v>92092</v>
      </c>
      <c r="H128" s="151">
        <v>0.36805555555555558</v>
      </c>
      <c r="I128" s="151">
        <v>0.63194444444444442</v>
      </c>
      <c r="J128" s="153">
        <v>0.2638888888888889</v>
      </c>
      <c r="K128" s="150">
        <v>42406.36146990741</v>
      </c>
      <c r="L128" s="150">
        <v>42406.625150462962</v>
      </c>
      <c r="M128" s="151">
        <v>0</v>
      </c>
      <c r="N128" s="149">
        <v>0</v>
      </c>
      <c r="O128" s="149">
        <v>0</v>
      </c>
      <c r="P128" s="134">
        <f t="shared" si="11"/>
        <v>8</v>
      </c>
      <c r="Q128" s="134">
        <f t="shared" si="12"/>
        <v>40</v>
      </c>
      <c r="R128" s="134">
        <f t="shared" si="13"/>
        <v>15</v>
      </c>
      <c r="S128" s="134">
        <f t="shared" si="14"/>
        <v>0</v>
      </c>
      <c r="T128" s="134" t="str">
        <f t="shared" si="18"/>
        <v/>
      </c>
      <c r="U128" s="13">
        <f t="shared" si="15"/>
        <v>0.3611111111111111</v>
      </c>
      <c r="V128" s="13">
        <f t="shared" si="16"/>
        <v>0.625</v>
      </c>
    </row>
    <row r="129" spans="1:22" x14ac:dyDescent="0.25">
      <c r="A129" s="152">
        <v>42405</v>
      </c>
      <c r="B129" s="149" t="s">
        <v>125</v>
      </c>
      <c r="C129" s="149" t="s">
        <v>111</v>
      </c>
      <c r="D129" s="149" t="s">
        <v>112</v>
      </c>
      <c r="E129" s="149" t="s">
        <v>113</v>
      </c>
      <c r="F129" s="149" t="s">
        <v>24</v>
      </c>
      <c r="G129" s="149">
        <v>92092</v>
      </c>
      <c r="H129" s="151">
        <v>0.36805555555555558</v>
      </c>
      <c r="I129" s="151">
        <v>0.63194444444444442</v>
      </c>
      <c r="J129" s="153">
        <v>0.2638888888888889</v>
      </c>
      <c r="K129" s="150">
        <v>42405.361712962964</v>
      </c>
      <c r="L129" s="150">
        <v>42405.625069444446</v>
      </c>
      <c r="M129" s="151">
        <v>0</v>
      </c>
      <c r="N129" s="149">
        <v>0</v>
      </c>
      <c r="O129" s="149">
        <v>0</v>
      </c>
      <c r="P129" s="134">
        <f t="shared" si="11"/>
        <v>8</v>
      </c>
      <c r="Q129" s="134">
        <f t="shared" si="12"/>
        <v>40</v>
      </c>
      <c r="R129" s="134">
        <f t="shared" si="13"/>
        <v>15</v>
      </c>
      <c r="S129" s="134">
        <f t="shared" si="14"/>
        <v>0</v>
      </c>
      <c r="T129" s="134" t="str">
        <f t="shared" si="18"/>
        <v/>
      </c>
      <c r="U129" s="13">
        <f t="shared" si="15"/>
        <v>0.3611111111111111</v>
      </c>
      <c r="V129" s="13">
        <f t="shared" si="16"/>
        <v>0.625</v>
      </c>
    </row>
    <row r="130" spans="1:22" x14ac:dyDescent="0.25">
      <c r="A130" s="161">
        <v>42408</v>
      </c>
      <c r="B130" s="158" t="s">
        <v>110</v>
      </c>
      <c r="C130" s="158" t="s">
        <v>111</v>
      </c>
      <c r="D130" s="158" t="s">
        <v>112</v>
      </c>
      <c r="E130" s="158" t="s">
        <v>113</v>
      </c>
      <c r="F130" s="158" t="s">
        <v>103</v>
      </c>
      <c r="G130" s="158">
        <v>95061</v>
      </c>
      <c r="H130" s="160">
        <v>0.625</v>
      </c>
      <c r="I130" s="160">
        <v>0.88888888888888884</v>
      </c>
      <c r="J130" s="162">
        <v>0.2638888888888889</v>
      </c>
      <c r="K130" s="159">
        <v>42408.62568287037</v>
      </c>
      <c r="L130" s="159">
        <v>42408.889120370368</v>
      </c>
      <c r="M130" s="160">
        <v>2.8472222222222219E-3</v>
      </c>
      <c r="N130" s="158">
        <v>12</v>
      </c>
      <c r="O130" s="158">
        <v>0</v>
      </c>
      <c r="P130" s="144">
        <f t="shared" si="11"/>
        <v>15</v>
      </c>
      <c r="Q130" s="144">
        <f t="shared" si="12"/>
        <v>0</v>
      </c>
      <c r="R130" s="144">
        <f t="shared" si="13"/>
        <v>21</v>
      </c>
      <c r="S130" s="144">
        <f t="shared" si="14"/>
        <v>20</v>
      </c>
      <c r="T130" s="144" t="str">
        <f t="shared" ref="T130:T150" si="19">IF(DAY(K130)=DAY(L130),"","ERRO")</f>
        <v/>
      </c>
      <c r="U130" s="13">
        <f t="shared" si="15"/>
        <v>0.625</v>
      </c>
      <c r="V130" s="13">
        <f t="shared" si="16"/>
        <v>0.88888888888888884</v>
      </c>
    </row>
    <row r="131" spans="1:22" x14ac:dyDescent="0.25">
      <c r="A131" s="161">
        <v>42408</v>
      </c>
      <c r="B131" s="158" t="s">
        <v>110</v>
      </c>
      <c r="C131" s="158" t="s">
        <v>111</v>
      </c>
      <c r="D131" s="158" t="s">
        <v>112</v>
      </c>
      <c r="E131" s="158" t="s">
        <v>113</v>
      </c>
      <c r="F131" s="158" t="s">
        <v>98</v>
      </c>
      <c r="G131" s="158">
        <v>92137</v>
      </c>
      <c r="H131" s="160">
        <v>0.3611111111111111</v>
      </c>
      <c r="I131" s="160">
        <v>0.625</v>
      </c>
      <c r="J131" s="162">
        <v>0.2638888888888889</v>
      </c>
      <c r="K131" s="159">
        <v>42408.362754629627</v>
      </c>
      <c r="L131" s="159">
        <v>42408.625092592592</v>
      </c>
      <c r="M131" s="160">
        <v>2.1412037037037038E-3</v>
      </c>
      <c r="N131" s="158">
        <v>22</v>
      </c>
      <c r="O131" s="158">
        <v>0</v>
      </c>
      <c r="P131" s="144">
        <f t="shared" ref="P131:P194" si="20">IF($K131="","",HOUR($K131))</f>
        <v>8</v>
      </c>
      <c r="Q131" s="144">
        <f t="shared" ref="Q131:Q194" si="21">IF($K131="","",MINUTE($K131))</f>
        <v>42</v>
      </c>
      <c r="R131" s="144">
        <f t="shared" ref="R131:R194" si="22">IF($L131="","",HOUR($L131))</f>
        <v>15</v>
      </c>
      <c r="S131" s="144">
        <f t="shared" ref="S131:S194" si="23">IF($L131="","",MINUTE($L131))</f>
        <v>0</v>
      </c>
      <c r="T131" s="144" t="str">
        <f t="shared" si="19"/>
        <v/>
      </c>
      <c r="U131" s="13">
        <f t="shared" ref="U131:U194" si="24">IFERROR(TIME($P131,$Q131,0),"")</f>
        <v>0.36249999999999999</v>
      </c>
      <c r="V131" s="13">
        <f t="shared" ref="V131:V194" si="25">IFERROR(TIME($R131,$S131,0),"")</f>
        <v>0.625</v>
      </c>
    </row>
    <row r="132" spans="1:22" x14ac:dyDescent="0.25">
      <c r="A132" s="161">
        <v>42408</v>
      </c>
      <c r="B132" s="158" t="s">
        <v>110</v>
      </c>
      <c r="C132" s="158" t="s">
        <v>111</v>
      </c>
      <c r="D132" s="158" t="s">
        <v>112</v>
      </c>
      <c r="E132" s="158" t="s">
        <v>113</v>
      </c>
      <c r="F132" s="158" t="s">
        <v>25</v>
      </c>
      <c r="G132" s="158">
        <v>95005</v>
      </c>
      <c r="H132" s="160">
        <v>0.58333333333333337</v>
      </c>
      <c r="I132" s="160">
        <v>0.84722222222222221</v>
      </c>
      <c r="J132" s="162">
        <v>0.2638888888888889</v>
      </c>
      <c r="K132" s="159">
        <v>42408.583356481482</v>
      </c>
      <c r="L132" s="159">
        <v>42408.847291666665</v>
      </c>
      <c r="M132" s="160">
        <v>0</v>
      </c>
      <c r="N132" s="158">
        <v>0</v>
      </c>
      <c r="O132" s="158">
        <v>0</v>
      </c>
      <c r="P132" s="144">
        <f t="shared" si="20"/>
        <v>14</v>
      </c>
      <c r="Q132" s="144">
        <f t="shared" si="21"/>
        <v>0</v>
      </c>
      <c r="R132" s="144">
        <f t="shared" si="22"/>
        <v>20</v>
      </c>
      <c r="S132" s="144">
        <f t="shared" si="23"/>
        <v>20</v>
      </c>
      <c r="T132" s="144" t="str">
        <f t="shared" si="19"/>
        <v/>
      </c>
      <c r="U132" s="13">
        <f t="shared" si="24"/>
        <v>0.58333333333333337</v>
      </c>
      <c r="V132" s="13">
        <f t="shared" si="25"/>
        <v>0.84722222222222221</v>
      </c>
    </row>
    <row r="133" spans="1:22" x14ac:dyDescent="0.25">
      <c r="A133" s="161">
        <v>42408</v>
      </c>
      <c r="B133" s="158" t="s">
        <v>110</v>
      </c>
      <c r="C133" s="158" t="s">
        <v>111</v>
      </c>
      <c r="D133" s="158" t="s">
        <v>112</v>
      </c>
      <c r="E133" s="158" t="s">
        <v>113</v>
      </c>
      <c r="F133" s="158" t="s">
        <v>18</v>
      </c>
      <c r="G133" s="158">
        <v>92120</v>
      </c>
      <c r="H133" s="160">
        <v>0.36805555555555558</v>
      </c>
      <c r="I133" s="160">
        <v>0.63194444444444442</v>
      </c>
      <c r="J133" s="162">
        <v>0.2638888888888889</v>
      </c>
      <c r="K133" s="159">
        <v>42408.363240740742</v>
      </c>
      <c r="L133" s="159">
        <v>42408.625277777777</v>
      </c>
      <c r="M133" s="160">
        <v>2.5347222222222221E-3</v>
      </c>
      <c r="N133" s="158">
        <v>2</v>
      </c>
      <c r="O133" s="158">
        <v>0</v>
      </c>
      <c r="P133" s="144">
        <f t="shared" si="20"/>
        <v>8</v>
      </c>
      <c r="Q133" s="144">
        <f t="shared" si="21"/>
        <v>43</v>
      </c>
      <c r="R133" s="144">
        <f t="shared" si="22"/>
        <v>15</v>
      </c>
      <c r="S133" s="144">
        <f t="shared" si="23"/>
        <v>0</v>
      </c>
      <c r="T133" s="144" t="str">
        <f t="shared" si="19"/>
        <v/>
      </c>
      <c r="U133" s="13">
        <f t="shared" si="24"/>
        <v>0.36319444444444443</v>
      </c>
      <c r="V133" s="13">
        <f t="shared" si="25"/>
        <v>0.625</v>
      </c>
    </row>
    <row r="134" spans="1:22" x14ac:dyDescent="0.25">
      <c r="A134" s="161">
        <v>42408</v>
      </c>
      <c r="B134" s="158" t="s">
        <v>110</v>
      </c>
      <c r="C134" s="158" t="s">
        <v>111</v>
      </c>
      <c r="D134" s="158" t="s">
        <v>112</v>
      </c>
      <c r="E134" s="158" t="s">
        <v>113</v>
      </c>
      <c r="F134" s="158" t="s">
        <v>19</v>
      </c>
      <c r="G134" s="158">
        <v>95173</v>
      </c>
      <c r="H134" s="160">
        <v>0.4861111111111111</v>
      </c>
      <c r="I134" s="160">
        <v>0.75</v>
      </c>
      <c r="J134" s="162">
        <v>0.2638888888888889</v>
      </c>
      <c r="K134" s="158"/>
      <c r="L134" s="158"/>
      <c r="M134" s="160">
        <v>0</v>
      </c>
      <c r="N134" s="158">
        <v>0</v>
      </c>
      <c r="O134" s="158">
        <v>0</v>
      </c>
      <c r="P134" s="144" t="str">
        <f t="shared" si="20"/>
        <v/>
      </c>
      <c r="Q134" s="144" t="str">
        <f t="shared" si="21"/>
        <v/>
      </c>
      <c r="R134" s="144" t="str">
        <f t="shared" si="22"/>
        <v/>
      </c>
      <c r="S134" s="144" t="str">
        <f t="shared" si="23"/>
        <v/>
      </c>
      <c r="T134" s="144" t="str">
        <f t="shared" si="19"/>
        <v/>
      </c>
      <c r="U134" s="13" t="str">
        <f t="shared" si="24"/>
        <v/>
      </c>
      <c r="V134" s="13" t="str">
        <f t="shared" si="25"/>
        <v/>
      </c>
    </row>
    <row r="135" spans="1:22" x14ac:dyDescent="0.25">
      <c r="A135" s="161">
        <v>42408</v>
      </c>
      <c r="B135" s="158" t="s">
        <v>110</v>
      </c>
      <c r="C135" s="158" t="s">
        <v>111</v>
      </c>
      <c r="D135" s="158" t="s">
        <v>112</v>
      </c>
      <c r="E135" s="158" t="s">
        <v>113</v>
      </c>
      <c r="F135" s="158" t="s">
        <v>20</v>
      </c>
      <c r="G135" s="158">
        <v>92055</v>
      </c>
      <c r="H135" s="160">
        <v>0.36805555555555558</v>
      </c>
      <c r="I135" s="160">
        <v>0.63194444444444442</v>
      </c>
      <c r="J135" s="162">
        <v>0.2638888888888889</v>
      </c>
      <c r="K135" s="159">
        <v>42408.319675925923</v>
      </c>
      <c r="L135" s="159">
        <v>42408.362430555557</v>
      </c>
      <c r="M135" s="160">
        <v>0</v>
      </c>
      <c r="N135" s="158">
        <v>0</v>
      </c>
      <c r="O135" s="158">
        <v>0</v>
      </c>
      <c r="P135" s="144">
        <f t="shared" si="20"/>
        <v>7</v>
      </c>
      <c r="Q135" s="144">
        <f t="shared" si="21"/>
        <v>40</v>
      </c>
      <c r="R135" s="144">
        <f t="shared" si="22"/>
        <v>8</v>
      </c>
      <c r="S135" s="144">
        <f t="shared" si="23"/>
        <v>41</v>
      </c>
      <c r="T135" s="144" t="str">
        <f t="shared" si="19"/>
        <v/>
      </c>
      <c r="U135" s="13">
        <f t="shared" si="24"/>
        <v>0.31944444444444448</v>
      </c>
      <c r="V135" s="13">
        <f t="shared" si="25"/>
        <v>0.36180555555555555</v>
      </c>
    </row>
    <row r="136" spans="1:22" x14ac:dyDescent="0.25">
      <c r="A136" s="161">
        <v>42408</v>
      </c>
      <c r="B136" s="158" t="s">
        <v>110</v>
      </c>
      <c r="C136" s="158" t="s">
        <v>111</v>
      </c>
      <c r="D136" s="158" t="s">
        <v>112</v>
      </c>
      <c r="E136" s="158" t="s">
        <v>113</v>
      </c>
      <c r="F136" s="158" t="s">
        <v>26</v>
      </c>
      <c r="G136" s="158">
        <v>92065</v>
      </c>
      <c r="H136" s="160">
        <v>0.625</v>
      </c>
      <c r="I136" s="160">
        <v>0.88888888888888884</v>
      </c>
      <c r="J136" s="162">
        <v>0.2638888888888889</v>
      </c>
      <c r="K136" s="158"/>
      <c r="L136" s="158"/>
      <c r="M136" s="160">
        <v>0</v>
      </c>
      <c r="N136" s="158">
        <v>0</v>
      </c>
      <c r="O136" s="158">
        <v>0</v>
      </c>
      <c r="P136" s="144" t="str">
        <f t="shared" si="20"/>
        <v/>
      </c>
      <c r="Q136" s="144" t="str">
        <f t="shared" si="21"/>
        <v/>
      </c>
      <c r="R136" s="144" t="str">
        <f t="shared" si="22"/>
        <v/>
      </c>
      <c r="S136" s="144" t="str">
        <f t="shared" si="23"/>
        <v/>
      </c>
      <c r="T136" s="144" t="str">
        <f t="shared" si="19"/>
        <v/>
      </c>
      <c r="U136" s="13" t="str">
        <f t="shared" si="24"/>
        <v/>
      </c>
      <c r="V136" s="13" t="str">
        <f t="shared" si="25"/>
        <v/>
      </c>
    </row>
    <row r="137" spans="1:22" x14ac:dyDescent="0.25">
      <c r="A137" s="161">
        <v>42408</v>
      </c>
      <c r="B137" s="158" t="s">
        <v>110</v>
      </c>
      <c r="C137" s="158" t="s">
        <v>111</v>
      </c>
      <c r="D137" s="158" t="s">
        <v>112</v>
      </c>
      <c r="E137" s="158" t="s">
        <v>113</v>
      </c>
      <c r="F137" s="158" t="s">
        <v>21</v>
      </c>
      <c r="G137" s="158">
        <v>92125</v>
      </c>
      <c r="H137" s="160">
        <v>0.36805555555555558</v>
      </c>
      <c r="I137" s="160">
        <v>0.63194444444444442</v>
      </c>
      <c r="J137" s="162">
        <v>0.2638888888888889</v>
      </c>
      <c r="K137" s="159">
        <v>42408.364189814813</v>
      </c>
      <c r="L137" s="159">
        <v>42408.625034722223</v>
      </c>
      <c r="M137" s="160">
        <v>3.1365740740740742E-3</v>
      </c>
      <c r="N137" s="158">
        <v>19</v>
      </c>
      <c r="O137" s="158">
        <v>0</v>
      </c>
      <c r="P137" s="144">
        <f t="shared" si="20"/>
        <v>8</v>
      </c>
      <c r="Q137" s="144">
        <f t="shared" si="21"/>
        <v>44</v>
      </c>
      <c r="R137" s="144">
        <f t="shared" si="22"/>
        <v>15</v>
      </c>
      <c r="S137" s="144">
        <f t="shared" si="23"/>
        <v>0</v>
      </c>
      <c r="T137" s="144" t="str">
        <f t="shared" si="19"/>
        <v/>
      </c>
      <c r="U137" s="13">
        <f t="shared" si="24"/>
        <v>0.36388888888888887</v>
      </c>
      <c r="V137" s="13">
        <f t="shared" si="25"/>
        <v>0.625</v>
      </c>
    </row>
    <row r="138" spans="1:22" x14ac:dyDescent="0.25">
      <c r="A138" s="161">
        <v>42408</v>
      </c>
      <c r="B138" s="158" t="s">
        <v>110</v>
      </c>
      <c r="C138" s="158" t="s">
        <v>111</v>
      </c>
      <c r="D138" s="158" t="s">
        <v>112</v>
      </c>
      <c r="E138" s="158" t="s">
        <v>113</v>
      </c>
      <c r="F138" s="158" t="s">
        <v>114</v>
      </c>
      <c r="G138" s="158">
        <v>95618</v>
      </c>
      <c r="H138" s="160">
        <v>0.33333333333333331</v>
      </c>
      <c r="I138" s="160">
        <v>0.59722222222222221</v>
      </c>
      <c r="J138" s="162">
        <v>0.2638888888888889</v>
      </c>
      <c r="K138" s="158"/>
      <c r="L138" s="158"/>
      <c r="M138" s="160">
        <v>0</v>
      </c>
      <c r="N138" s="158">
        <v>0</v>
      </c>
      <c r="O138" s="158">
        <v>0</v>
      </c>
      <c r="P138" s="144" t="str">
        <f t="shared" si="20"/>
        <v/>
      </c>
      <c r="Q138" s="144" t="str">
        <f t="shared" si="21"/>
        <v/>
      </c>
      <c r="R138" s="144" t="str">
        <f t="shared" si="22"/>
        <v/>
      </c>
      <c r="S138" s="144" t="str">
        <f t="shared" si="23"/>
        <v/>
      </c>
      <c r="T138" s="144" t="str">
        <f t="shared" si="19"/>
        <v/>
      </c>
      <c r="U138" s="13" t="str">
        <f t="shared" si="24"/>
        <v/>
      </c>
      <c r="V138" s="13" t="str">
        <f t="shared" si="25"/>
        <v/>
      </c>
    </row>
    <row r="139" spans="1:22" x14ac:dyDescent="0.25">
      <c r="A139" s="161">
        <v>42408</v>
      </c>
      <c r="B139" s="158" t="s">
        <v>110</v>
      </c>
      <c r="C139" s="158" t="s">
        <v>111</v>
      </c>
      <c r="D139" s="158" t="s">
        <v>112</v>
      </c>
      <c r="E139" s="158" t="s">
        <v>113</v>
      </c>
      <c r="F139" s="158" t="s">
        <v>107</v>
      </c>
      <c r="G139" s="158">
        <v>92200</v>
      </c>
      <c r="H139" s="160">
        <v>0.625</v>
      </c>
      <c r="I139" s="160">
        <v>0.88888888888888884</v>
      </c>
      <c r="J139" s="162">
        <v>0.2638888888888889</v>
      </c>
      <c r="K139" s="158"/>
      <c r="L139" s="158"/>
      <c r="M139" s="160">
        <v>0</v>
      </c>
      <c r="N139" s="158">
        <v>0</v>
      </c>
      <c r="O139" s="158">
        <v>0</v>
      </c>
      <c r="P139" s="144" t="str">
        <f t="shared" si="20"/>
        <v/>
      </c>
      <c r="Q139" s="144" t="str">
        <f t="shared" si="21"/>
        <v/>
      </c>
      <c r="R139" s="144" t="str">
        <f t="shared" si="22"/>
        <v/>
      </c>
      <c r="S139" s="144" t="str">
        <f t="shared" si="23"/>
        <v/>
      </c>
      <c r="T139" s="144" t="str">
        <f t="shared" si="19"/>
        <v/>
      </c>
      <c r="U139" s="13" t="str">
        <f t="shared" si="24"/>
        <v/>
      </c>
      <c r="V139" s="13" t="str">
        <f t="shared" si="25"/>
        <v/>
      </c>
    </row>
    <row r="140" spans="1:22" x14ac:dyDescent="0.25">
      <c r="A140" s="161">
        <v>42408</v>
      </c>
      <c r="B140" s="158" t="s">
        <v>110</v>
      </c>
      <c r="C140" s="158" t="s">
        <v>111</v>
      </c>
      <c r="D140" s="158" t="s">
        <v>112</v>
      </c>
      <c r="E140" s="158" t="s">
        <v>113</v>
      </c>
      <c r="F140" s="158" t="s">
        <v>88</v>
      </c>
      <c r="G140" s="158">
        <v>93247</v>
      </c>
      <c r="H140" s="160">
        <v>0.33333333333333331</v>
      </c>
      <c r="I140" s="160">
        <v>0.59722222222222221</v>
      </c>
      <c r="J140" s="162">
        <v>0.2638888888888889</v>
      </c>
      <c r="K140" s="158"/>
      <c r="L140" s="158"/>
      <c r="M140" s="160">
        <v>0</v>
      </c>
      <c r="N140" s="158">
        <v>0</v>
      </c>
      <c r="O140" s="158">
        <v>0</v>
      </c>
      <c r="P140" s="144" t="str">
        <f t="shared" si="20"/>
        <v/>
      </c>
      <c r="Q140" s="144" t="str">
        <f t="shared" si="21"/>
        <v/>
      </c>
      <c r="R140" s="144" t="str">
        <f t="shared" si="22"/>
        <v/>
      </c>
      <c r="S140" s="144" t="str">
        <f t="shared" si="23"/>
        <v/>
      </c>
      <c r="T140" s="144" t="str">
        <f t="shared" si="19"/>
        <v/>
      </c>
      <c r="U140" s="13" t="str">
        <f t="shared" si="24"/>
        <v/>
      </c>
      <c r="V140" s="13" t="str">
        <f t="shared" si="25"/>
        <v/>
      </c>
    </row>
    <row r="141" spans="1:22" x14ac:dyDescent="0.25">
      <c r="A141" s="161">
        <v>42408</v>
      </c>
      <c r="B141" s="158" t="s">
        <v>110</v>
      </c>
      <c r="C141" s="158" t="s">
        <v>111</v>
      </c>
      <c r="D141" s="158" t="s">
        <v>112</v>
      </c>
      <c r="E141" s="158" t="s">
        <v>113</v>
      </c>
      <c r="F141" s="158" t="s">
        <v>115</v>
      </c>
      <c r="G141" s="158">
        <v>92136</v>
      </c>
      <c r="H141" s="160">
        <v>0.3611111111111111</v>
      </c>
      <c r="I141" s="160">
        <v>0.625</v>
      </c>
      <c r="J141" s="162">
        <v>0.2638888888888889</v>
      </c>
      <c r="K141" s="159">
        <v>42408.36178240741</v>
      </c>
      <c r="L141" s="159">
        <v>42408.625081018516</v>
      </c>
      <c r="M141" s="160">
        <v>2.2337962962962967E-3</v>
      </c>
      <c r="N141" s="158">
        <v>21</v>
      </c>
      <c r="O141" s="158">
        <v>0</v>
      </c>
      <c r="P141" s="144">
        <f t="shared" si="20"/>
        <v>8</v>
      </c>
      <c r="Q141" s="144">
        <f t="shared" si="21"/>
        <v>40</v>
      </c>
      <c r="R141" s="144">
        <f t="shared" si="22"/>
        <v>15</v>
      </c>
      <c r="S141" s="144">
        <f t="shared" si="23"/>
        <v>0</v>
      </c>
      <c r="T141" s="144" t="str">
        <f t="shared" si="19"/>
        <v/>
      </c>
      <c r="U141" s="13">
        <f t="shared" si="24"/>
        <v>0.3611111111111111</v>
      </c>
      <c r="V141" s="13">
        <f t="shared" si="25"/>
        <v>0.625</v>
      </c>
    </row>
    <row r="142" spans="1:22" x14ac:dyDescent="0.25">
      <c r="A142" s="161">
        <v>42408</v>
      </c>
      <c r="B142" s="158" t="s">
        <v>110</v>
      </c>
      <c r="C142" s="158" t="s">
        <v>111</v>
      </c>
      <c r="D142" s="158" t="s">
        <v>112</v>
      </c>
      <c r="E142" s="158" t="s">
        <v>113</v>
      </c>
      <c r="F142" s="158" t="s">
        <v>23</v>
      </c>
      <c r="G142" s="158">
        <v>92044</v>
      </c>
      <c r="H142" s="160">
        <v>0.33333333333333331</v>
      </c>
      <c r="I142" s="160">
        <v>0.59722222222222221</v>
      </c>
      <c r="J142" s="162">
        <v>0.2638888888888889</v>
      </c>
      <c r="K142" s="158"/>
      <c r="L142" s="158"/>
      <c r="M142" s="160">
        <v>0</v>
      </c>
      <c r="N142" s="158">
        <v>0</v>
      </c>
      <c r="O142" s="158">
        <v>0</v>
      </c>
      <c r="P142" s="144" t="str">
        <f t="shared" si="20"/>
        <v/>
      </c>
      <c r="Q142" s="144" t="str">
        <f t="shared" si="21"/>
        <v/>
      </c>
      <c r="R142" s="144" t="str">
        <f t="shared" si="22"/>
        <v/>
      </c>
      <c r="S142" s="144" t="str">
        <f t="shared" si="23"/>
        <v/>
      </c>
      <c r="T142" s="144" t="str">
        <f t="shared" si="19"/>
        <v/>
      </c>
      <c r="U142" s="13" t="str">
        <f t="shared" si="24"/>
        <v/>
      </c>
      <c r="V142" s="13" t="str">
        <f t="shared" si="25"/>
        <v/>
      </c>
    </row>
    <row r="143" spans="1:22" x14ac:dyDescent="0.25">
      <c r="A143" s="161">
        <v>42408</v>
      </c>
      <c r="B143" s="158" t="s">
        <v>110</v>
      </c>
      <c r="C143" s="158" t="s">
        <v>111</v>
      </c>
      <c r="D143" s="158" t="s">
        <v>112</v>
      </c>
      <c r="E143" s="158" t="s">
        <v>113</v>
      </c>
      <c r="F143" s="158" t="s">
        <v>27</v>
      </c>
      <c r="G143" s="158">
        <v>93346</v>
      </c>
      <c r="H143" s="160">
        <v>0.625</v>
      </c>
      <c r="I143" s="160">
        <v>0.88888888888888884</v>
      </c>
      <c r="J143" s="162">
        <v>0.2638888888888889</v>
      </c>
      <c r="K143" s="158"/>
      <c r="L143" s="158"/>
      <c r="M143" s="160">
        <v>0</v>
      </c>
      <c r="N143" s="158">
        <v>0</v>
      </c>
      <c r="O143" s="158">
        <v>0</v>
      </c>
      <c r="P143" s="144" t="str">
        <f t="shared" si="20"/>
        <v/>
      </c>
      <c r="Q143" s="144" t="str">
        <f t="shared" si="21"/>
        <v/>
      </c>
      <c r="R143" s="144" t="str">
        <f t="shared" si="22"/>
        <v/>
      </c>
      <c r="S143" s="144" t="str">
        <f t="shared" si="23"/>
        <v/>
      </c>
      <c r="T143" s="144" t="str">
        <f t="shared" si="19"/>
        <v/>
      </c>
      <c r="U143" s="13" t="str">
        <f t="shared" si="24"/>
        <v/>
      </c>
      <c r="V143" s="13" t="str">
        <f t="shared" si="25"/>
        <v/>
      </c>
    </row>
    <row r="144" spans="1:22" x14ac:dyDescent="0.25">
      <c r="A144" s="161">
        <v>42408</v>
      </c>
      <c r="B144" s="158" t="s">
        <v>110</v>
      </c>
      <c r="C144" s="158" t="s">
        <v>111</v>
      </c>
      <c r="D144" s="158" t="s">
        <v>112</v>
      </c>
      <c r="E144" s="158" t="s">
        <v>113</v>
      </c>
      <c r="F144" s="158" t="s">
        <v>28</v>
      </c>
      <c r="G144" s="158">
        <v>93528</v>
      </c>
      <c r="H144" s="160">
        <v>0.61805555555555558</v>
      </c>
      <c r="I144" s="160">
        <v>0.88194444444444453</v>
      </c>
      <c r="J144" s="162">
        <v>0.2638888888888889</v>
      </c>
      <c r="K144" s="159">
        <v>42408.620509259257</v>
      </c>
      <c r="L144" s="159">
        <v>42408.881388888891</v>
      </c>
      <c r="M144" s="160">
        <v>3.1597222222222222E-3</v>
      </c>
      <c r="N144" s="158">
        <v>14</v>
      </c>
      <c r="O144" s="158">
        <v>1</v>
      </c>
      <c r="P144" s="144">
        <f t="shared" si="20"/>
        <v>14</v>
      </c>
      <c r="Q144" s="144">
        <f t="shared" si="21"/>
        <v>53</v>
      </c>
      <c r="R144" s="144">
        <f t="shared" si="22"/>
        <v>21</v>
      </c>
      <c r="S144" s="144">
        <f t="shared" si="23"/>
        <v>9</v>
      </c>
      <c r="T144" s="144" t="str">
        <f t="shared" si="19"/>
        <v/>
      </c>
      <c r="U144" s="13">
        <f t="shared" si="24"/>
        <v>0.62013888888888891</v>
      </c>
      <c r="V144" s="13">
        <f t="shared" si="25"/>
        <v>0.88124999999999998</v>
      </c>
    </row>
    <row r="145" spans="1:22" x14ac:dyDescent="0.25">
      <c r="A145" s="161">
        <v>42408</v>
      </c>
      <c r="B145" s="158" t="s">
        <v>110</v>
      </c>
      <c r="C145" s="158" t="s">
        <v>111</v>
      </c>
      <c r="D145" s="158" t="s">
        <v>112</v>
      </c>
      <c r="E145" s="158" t="s">
        <v>113</v>
      </c>
      <c r="F145" s="158" t="s">
        <v>105</v>
      </c>
      <c r="G145" s="158">
        <v>95049</v>
      </c>
      <c r="H145" s="160">
        <v>0.625</v>
      </c>
      <c r="I145" s="160">
        <v>0.88888888888888884</v>
      </c>
      <c r="J145" s="162">
        <v>0.2638888888888889</v>
      </c>
      <c r="K145" s="159">
        <v>42408.581435185188</v>
      </c>
      <c r="L145" s="159">
        <v>42408.847268518519</v>
      </c>
      <c r="M145" s="160">
        <v>1.3773148148148147E-3</v>
      </c>
      <c r="N145" s="158">
        <v>7</v>
      </c>
      <c r="O145" s="158">
        <v>0</v>
      </c>
      <c r="P145" s="144">
        <f t="shared" si="20"/>
        <v>13</v>
      </c>
      <c r="Q145" s="144">
        <f t="shared" si="21"/>
        <v>57</v>
      </c>
      <c r="R145" s="144">
        <f t="shared" si="22"/>
        <v>20</v>
      </c>
      <c r="S145" s="144">
        <f t="shared" si="23"/>
        <v>20</v>
      </c>
      <c r="T145" s="144" t="str">
        <f t="shared" si="19"/>
        <v/>
      </c>
      <c r="U145" s="13">
        <f t="shared" si="24"/>
        <v>0.58124999999999993</v>
      </c>
      <c r="V145" s="13">
        <f t="shared" si="25"/>
        <v>0.84722222222222221</v>
      </c>
    </row>
    <row r="146" spans="1:22" x14ac:dyDescent="0.25">
      <c r="A146" s="161">
        <v>42408</v>
      </c>
      <c r="B146" s="158" t="s">
        <v>110</v>
      </c>
      <c r="C146" s="158" t="s">
        <v>111</v>
      </c>
      <c r="D146" s="158" t="s">
        <v>112</v>
      </c>
      <c r="E146" s="158" t="s">
        <v>113</v>
      </c>
      <c r="F146" s="158" t="s">
        <v>117</v>
      </c>
      <c r="G146" s="158">
        <v>92214</v>
      </c>
      <c r="H146" s="160">
        <v>0.3611111111111111</v>
      </c>
      <c r="I146" s="160">
        <v>0.625</v>
      </c>
      <c r="J146" s="162">
        <v>0.2638888888888889</v>
      </c>
      <c r="K146" s="158"/>
      <c r="L146" s="158"/>
      <c r="M146" s="160">
        <v>0</v>
      </c>
      <c r="N146" s="158">
        <v>0</v>
      </c>
      <c r="O146" s="158">
        <v>0</v>
      </c>
      <c r="P146" s="144" t="str">
        <f t="shared" si="20"/>
        <v/>
      </c>
      <c r="Q146" s="144" t="str">
        <f t="shared" si="21"/>
        <v/>
      </c>
      <c r="R146" s="144" t="str">
        <f t="shared" si="22"/>
        <v/>
      </c>
      <c r="S146" s="144" t="str">
        <f t="shared" si="23"/>
        <v/>
      </c>
      <c r="T146" s="144" t="str">
        <f t="shared" si="19"/>
        <v/>
      </c>
      <c r="U146" s="13" t="str">
        <f t="shared" si="24"/>
        <v/>
      </c>
      <c r="V146" s="13" t="str">
        <f t="shared" si="25"/>
        <v/>
      </c>
    </row>
    <row r="147" spans="1:22" x14ac:dyDescent="0.25">
      <c r="A147" s="161">
        <v>42408</v>
      </c>
      <c r="B147" s="158" t="s">
        <v>110</v>
      </c>
      <c r="C147" s="158" t="s">
        <v>111</v>
      </c>
      <c r="D147" s="158" t="s">
        <v>112</v>
      </c>
      <c r="E147" s="158" t="s">
        <v>113</v>
      </c>
      <c r="F147" s="158" t="s">
        <v>29</v>
      </c>
      <c r="G147" s="158">
        <v>92031</v>
      </c>
      <c r="H147" s="160">
        <v>0.58333333333333337</v>
      </c>
      <c r="I147" s="160">
        <v>0.84722222222222221</v>
      </c>
      <c r="J147" s="162">
        <v>0.2638888888888889</v>
      </c>
      <c r="K147" s="159">
        <v>42408.583368055559</v>
      </c>
      <c r="L147" s="159">
        <v>42408.626168981478</v>
      </c>
      <c r="M147" s="160">
        <v>1.1458333333333333E-3</v>
      </c>
      <c r="N147" s="158">
        <v>3</v>
      </c>
      <c r="O147" s="158">
        <v>0</v>
      </c>
      <c r="P147" s="144">
        <f t="shared" si="20"/>
        <v>14</v>
      </c>
      <c r="Q147" s="144">
        <f t="shared" si="21"/>
        <v>0</v>
      </c>
      <c r="R147" s="144">
        <f t="shared" si="22"/>
        <v>15</v>
      </c>
      <c r="S147" s="144">
        <f t="shared" si="23"/>
        <v>1</v>
      </c>
      <c r="T147" s="144" t="str">
        <f t="shared" si="19"/>
        <v/>
      </c>
      <c r="U147" s="13">
        <f t="shared" si="24"/>
        <v>0.58333333333333337</v>
      </c>
      <c r="V147" s="13">
        <f t="shared" si="25"/>
        <v>0.62569444444444444</v>
      </c>
    </row>
    <row r="148" spans="1:22" x14ac:dyDescent="0.25">
      <c r="A148" s="161">
        <v>42408</v>
      </c>
      <c r="B148" s="158" t="s">
        <v>110</v>
      </c>
      <c r="C148" s="158" t="s">
        <v>111</v>
      </c>
      <c r="D148" s="158" t="s">
        <v>112</v>
      </c>
      <c r="E148" s="158" t="s">
        <v>113</v>
      </c>
      <c r="F148" s="158" t="s">
        <v>30</v>
      </c>
      <c r="G148" s="158">
        <v>92030</v>
      </c>
      <c r="H148" s="160">
        <v>0.625</v>
      </c>
      <c r="I148" s="160">
        <v>0.88888888888888884</v>
      </c>
      <c r="J148" s="162">
        <v>0.2638888888888889</v>
      </c>
      <c r="K148" s="159">
        <v>42408.62641203704</v>
      </c>
      <c r="L148" s="159">
        <v>42408.636423611111</v>
      </c>
      <c r="M148" s="160">
        <v>0</v>
      </c>
      <c r="N148" s="158">
        <v>0</v>
      </c>
      <c r="O148" s="158">
        <v>0</v>
      </c>
      <c r="P148" s="144">
        <f t="shared" si="20"/>
        <v>15</v>
      </c>
      <c r="Q148" s="144">
        <f t="shared" si="21"/>
        <v>2</v>
      </c>
      <c r="R148" s="144">
        <f t="shared" si="22"/>
        <v>15</v>
      </c>
      <c r="S148" s="144">
        <f t="shared" si="23"/>
        <v>16</v>
      </c>
      <c r="T148" s="144" t="str">
        <f t="shared" si="19"/>
        <v/>
      </c>
      <c r="U148" s="13">
        <f t="shared" si="24"/>
        <v>0.62638888888888888</v>
      </c>
      <c r="V148" s="13">
        <f t="shared" si="25"/>
        <v>0.63611111111111118</v>
      </c>
    </row>
    <row r="149" spans="1:22" x14ac:dyDescent="0.25">
      <c r="A149" s="161">
        <v>42408</v>
      </c>
      <c r="B149" s="158" t="s">
        <v>110</v>
      </c>
      <c r="C149" s="158" t="s">
        <v>111</v>
      </c>
      <c r="D149" s="158" t="s">
        <v>112</v>
      </c>
      <c r="E149" s="158" t="s">
        <v>113</v>
      </c>
      <c r="F149" s="158" t="s">
        <v>118</v>
      </c>
      <c r="G149" s="158">
        <v>92217</v>
      </c>
      <c r="H149" s="160">
        <v>0.625</v>
      </c>
      <c r="I149" s="160">
        <v>0.88888888888888884</v>
      </c>
      <c r="J149" s="162">
        <v>0.2638888888888889</v>
      </c>
      <c r="K149" s="159">
        <v>42408.631574074076</v>
      </c>
      <c r="L149" s="159">
        <v>42408.888912037037</v>
      </c>
      <c r="M149" s="160">
        <v>2.3148148148148151E-3</v>
      </c>
      <c r="N149" s="158">
        <v>25</v>
      </c>
      <c r="O149" s="158">
        <v>0</v>
      </c>
      <c r="P149" s="144">
        <f t="shared" si="20"/>
        <v>15</v>
      </c>
      <c r="Q149" s="144">
        <f t="shared" si="21"/>
        <v>9</v>
      </c>
      <c r="R149" s="144">
        <f t="shared" si="22"/>
        <v>21</v>
      </c>
      <c r="S149" s="144">
        <f t="shared" si="23"/>
        <v>20</v>
      </c>
      <c r="T149" s="144" t="str">
        <f t="shared" si="19"/>
        <v/>
      </c>
      <c r="U149" s="13">
        <f t="shared" si="24"/>
        <v>0.63124999999999998</v>
      </c>
      <c r="V149" s="13">
        <f t="shared" si="25"/>
        <v>0.88888888888888884</v>
      </c>
    </row>
    <row r="150" spans="1:22" x14ac:dyDescent="0.25">
      <c r="A150" s="161">
        <v>42408</v>
      </c>
      <c r="B150" s="158" t="s">
        <v>110</v>
      </c>
      <c r="C150" s="158" t="s">
        <v>111</v>
      </c>
      <c r="D150" s="158" t="s">
        <v>112</v>
      </c>
      <c r="E150" s="158" t="s">
        <v>113</v>
      </c>
      <c r="F150" s="158" t="s">
        <v>24</v>
      </c>
      <c r="G150" s="158">
        <v>92092</v>
      </c>
      <c r="H150" s="160">
        <v>0.36805555555555558</v>
      </c>
      <c r="I150" s="160">
        <v>0.63194444444444442</v>
      </c>
      <c r="J150" s="162">
        <v>0.2638888888888889</v>
      </c>
      <c r="K150" s="159">
        <v>42408.362546296295</v>
      </c>
      <c r="L150" s="159">
        <v>42408.62572916667</v>
      </c>
      <c r="M150" s="160">
        <v>0</v>
      </c>
      <c r="N150" s="158">
        <v>0</v>
      </c>
      <c r="O150" s="158">
        <v>0</v>
      </c>
      <c r="P150" s="144">
        <f t="shared" si="20"/>
        <v>8</v>
      </c>
      <c r="Q150" s="144">
        <f t="shared" si="21"/>
        <v>42</v>
      </c>
      <c r="R150" s="144">
        <f t="shared" si="22"/>
        <v>15</v>
      </c>
      <c r="S150" s="144">
        <f t="shared" si="23"/>
        <v>1</v>
      </c>
      <c r="T150" s="144" t="str">
        <f t="shared" si="19"/>
        <v/>
      </c>
      <c r="U150" s="13">
        <f t="shared" si="24"/>
        <v>0.36249999999999999</v>
      </c>
      <c r="V150" s="13">
        <f t="shared" si="25"/>
        <v>0.62569444444444444</v>
      </c>
    </row>
    <row r="151" spans="1:22" x14ac:dyDescent="0.25">
      <c r="A151" s="168">
        <v>42410</v>
      </c>
      <c r="B151" s="165" t="s">
        <v>123</v>
      </c>
      <c r="C151" s="165" t="s">
        <v>111</v>
      </c>
      <c r="D151" s="165" t="s">
        <v>112</v>
      </c>
      <c r="E151" s="165" t="s">
        <v>113</v>
      </c>
      <c r="F151" s="165" t="s">
        <v>103</v>
      </c>
      <c r="G151" s="165">
        <v>95061</v>
      </c>
      <c r="H151" s="167">
        <v>0.625</v>
      </c>
      <c r="I151" s="167">
        <v>0.88888888888888884</v>
      </c>
      <c r="J151" s="169">
        <v>0.2638888888888889</v>
      </c>
      <c r="K151" s="166">
        <v>42410.625381944446</v>
      </c>
      <c r="L151" s="166">
        <v>42410.822326388887</v>
      </c>
      <c r="M151" s="167">
        <v>2.5231481481481481E-3</v>
      </c>
      <c r="N151" s="165">
        <v>15</v>
      </c>
      <c r="O151" s="165">
        <v>0</v>
      </c>
      <c r="P151" s="163">
        <f t="shared" si="20"/>
        <v>15</v>
      </c>
      <c r="Q151" s="163">
        <f t="shared" si="21"/>
        <v>0</v>
      </c>
      <c r="R151" s="163">
        <f t="shared" si="22"/>
        <v>19</v>
      </c>
      <c r="S151" s="163">
        <f t="shared" si="23"/>
        <v>44</v>
      </c>
      <c r="T151" s="163" t="str">
        <f t="shared" ref="T151:T171" si="26">IF(DAY(K151)=DAY(L151),"","ERRO")</f>
        <v/>
      </c>
      <c r="U151" s="13">
        <f t="shared" si="24"/>
        <v>0.625</v>
      </c>
      <c r="V151" s="13">
        <f t="shared" si="25"/>
        <v>0.8222222222222223</v>
      </c>
    </row>
    <row r="152" spans="1:22" x14ac:dyDescent="0.25">
      <c r="A152" s="168">
        <v>42410</v>
      </c>
      <c r="B152" s="165" t="s">
        <v>123</v>
      </c>
      <c r="C152" s="165" t="s">
        <v>111</v>
      </c>
      <c r="D152" s="165" t="s">
        <v>112</v>
      </c>
      <c r="E152" s="165" t="s">
        <v>113</v>
      </c>
      <c r="F152" s="165" t="s">
        <v>98</v>
      </c>
      <c r="G152" s="165">
        <v>92137</v>
      </c>
      <c r="H152" s="167">
        <v>0.3611111111111111</v>
      </c>
      <c r="I152" s="167">
        <v>0.625</v>
      </c>
      <c r="J152" s="169">
        <v>0.2638888888888889</v>
      </c>
      <c r="K152" s="166">
        <v>42410.361550925925</v>
      </c>
      <c r="L152" s="166">
        <v>42410.542349537034</v>
      </c>
      <c r="M152" s="167">
        <v>3.7037037037037034E-3</v>
      </c>
      <c r="N152" s="165">
        <v>14</v>
      </c>
      <c r="O152" s="165">
        <v>0</v>
      </c>
      <c r="P152" s="163">
        <f t="shared" si="20"/>
        <v>8</v>
      </c>
      <c r="Q152" s="163">
        <f t="shared" si="21"/>
        <v>40</v>
      </c>
      <c r="R152" s="163">
        <f t="shared" si="22"/>
        <v>13</v>
      </c>
      <c r="S152" s="163">
        <f t="shared" si="23"/>
        <v>0</v>
      </c>
      <c r="T152" s="163" t="str">
        <f t="shared" si="26"/>
        <v/>
      </c>
      <c r="U152" s="13">
        <f t="shared" si="24"/>
        <v>0.3611111111111111</v>
      </c>
      <c r="V152" s="13">
        <f t="shared" si="25"/>
        <v>0.54166666666666663</v>
      </c>
    </row>
    <row r="153" spans="1:22" x14ac:dyDescent="0.25">
      <c r="A153" s="168">
        <v>42410</v>
      </c>
      <c r="B153" s="165" t="s">
        <v>123</v>
      </c>
      <c r="C153" s="165" t="s">
        <v>111</v>
      </c>
      <c r="D153" s="165" t="s">
        <v>112</v>
      </c>
      <c r="E153" s="165" t="s">
        <v>113</v>
      </c>
      <c r="F153" s="165" t="s">
        <v>25</v>
      </c>
      <c r="G153" s="165">
        <v>95005</v>
      </c>
      <c r="H153" s="167">
        <v>0.58333333333333337</v>
      </c>
      <c r="I153" s="167">
        <v>0.84722222222222221</v>
      </c>
      <c r="J153" s="169">
        <v>0.2638888888888889</v>
      </c>
      <c r="K153" s="166">
        <v>42410.584768518522</v>
      </c>
      <c r="L153" s="166">
        <v>42410.810532407406</v>
      </c>
      <c r="M153" s="167">
        <v>3.2175925925925926E-3</v>
      </c>
      <c r="N153" s="165">
        <v>11</v>
      </c>
      <c r="O153" s="165">
        <v>0</v>
      </c>
      <c r="P153" s="163">
        <f t="shared" si="20"/>
        <v>14</v>
      </c>
      <c r="Q153" s="163">
        <f t="shared" si="21"/>
        <v>2</v>
      </c>
      <c r="R153" s="163">
        <f t="shared" si="22"/>
        <v>19</v>
      </c>
      <c r="S153" s="163">
        <f t="shared" si="23"/>
        <v>27</v>
      </c>
      <c r="T153" s="163" t="str">
        <f t="shared" si="26"/>
        <v/>
      </c>
      <c r="U153" s="13">
        <f t="shared" si="24"/>
        <v>0.58472222222222225</v>
      </c>
      <c r="V153" s="13">
        <f t="shared" si="25"/>
        <v>0.81041666666666667</v>
      </c>
    </row>
    <row r="154" spans="1:22" x14ac:dyDescent="0.25">
      <c r="A154" s="168">
        <v>42410</v>
      </c>
      <c r="B154" s="165" t="s">
        <v>123</v>
      </c>
      <c r="C154" s="165" t="s">
        <v>111</v>
      </c>
      <c r="D154" s="165" t="s">
        <v>112</v>
      </c>
      <c r="E154" s="165" t="s">
        <v>113</v>
      </c>
      <c r="F154" s="165" t="s">
        <v>18</v>
      </c>
      <c r="G154" s="165">
        <v>92120</v>
      </c>
      <c r="H154" s="167">
        <v>0.36805555555555558</v>
      </c>
      <c r="I154" s="167">
        <v>0.63194444444444442</v>
      </c>
      <c r="J154" s="169">
        <v>0.2638888888888889</v>
      </c>
      <c r="K154" s="166">
        <v>42410.361527777779</v>
      </c>
      <c r="L154" s="166">
        <v>42410.625231481485</v>
      </c>
      <c r="M154" s="167">
        <v>0</v>
      </c>
      <c r="N154" s="165">
        <v>0</v>
      </c>
      <c r="O154" s="165">
        <v>0</v>
      </c>
      <c r="P154" s="163">
        <f t="shared" si="20"/>
        <v>8</v>
      </c>
      <c r="Q154" s="163">
        <f t="shared" si="21"/>
        <v>40</v>
      </c>
      <c r="R154" s="163">
        <f t="shared" si="22"/>
        <v>15</v>
      </c>
      <c r="S154" s="163">
        <f t="shared" si="23"/>
        <v>0</v>
      </c>
      <c r="T154" s="163" t="str">
        <f t="shared" si="26"/>
        <v/>
      </c>
      <c r="U154" s="13">
        <f t="shared" si="24"/>
        <v>0.3611111111111111</v>
      </c>
      <c r="V154" s="13">
        <f t="shared" si="25"/>
        <v>0.625</v>
      </c>
    </row>
    <row r="155" spans="1:22" x14ac:dyDescent="0.25">
      <c r="A155" s="168">
        <v>42410</v>
      </c>
      <c r="B155" s="165" t="s">
        <v>123</v>
      </c>
      <c r="C155" s="165" t="s">
        <v>111</v>
      </c>
      <c r="D155" s="165" t="s">
        <v>112</v>
      </c>
      <c r="E155" s="165" t="s">
        <v>113</v>
      </c>
      <c r="F155" s="165" t="s">
        <v>19</v>
      </c>
      <c r="G155" s="165">
        <v>95173</v>
      </c>
      <c r="H155" s="167">
        <v>0.4861111111111111</v>
      </c>
      <c r="I155" s="167">
        <v>0.75</v>
      </c>
      <c r="J155" s="169">
        <v>0.2638888888888889</v>
      </c>
      <c r="K155" s="166">
        <v>42410.361817129633</v>
      </c>
      <c r="L155" s="166">
        <v>42410.6250462963</v>
      </c>
      <c r="M155" s="167">
        <v>2.8009259259259259E-3</v>
      </c>
      <c r="N155" s="165">
        <v>31</v>
      </c>
      <c r="O155" s="165">
        <v>0</v>
      </c>
      <c r="P155" s="163">
        <f t="shared" si="20"/>
        <v>8</v>
      </c>
      <c r="Q155" s="163">
        <f t="shared" si="21"/>
        <v>41</v>
      </c>
      <c r="R155" s="163">
        <f t="shared" si="22"/>
        <v>15</v>
      </c>
      <c r="S155" s="163">
        <f t="shared" si="23"/>
        <v>0</v>
      </c>
      <c r="T155" s="163" t="str">
        <f t="shared" si="26"/>
        <v/>
      </c>
      <c r="U155" s="13">
        <f t="shared" si="24"/>
        <v>0.36180555555555555</v>
      </c>
      <c r="V155" s="13">
        <f t="shared" si="25"/>
        <v>0.625</v>
      </c>
    </row>
    <row r="156" spans="1:22" x14ac:dyDescent="0.25">
      <c r="A156" s="168">
        <v>42410</v>
      </c>
      <c r="B156" s="165" t="s">
        <v>123</v>
      </c>
      <c r="C156" s="165" t="s">
        <v>111</v>
      </c>
      <c r="D156" s="165" t="s">
        <v>112</v>
      </c>
      <c r="E156" s="165" t="s">
        <v>113</v>
      </c>
      <c r="F156" s="165" t="s">
        <v>20</v>
      </c>
      <c r="G156" s="165">
        <v>92055</v>
      </c>
      <c r="H156" s="167">
        <v>0.36805555555555558</v>
      </c>
      <c r="I156" s="167">
        <v>0.63194444444444442</v>
      </c>
      <c r="J156" s="169">
        <v>0.2638888888888889</v>
      </c>
      <c r="K156" s="166">
        <v>42410.319895833331</v>
      </c>
      <c r="L156" s="166">
        <v>42410.584791666668</v>
      </c>
      <c r="M156" s="167">
        <v>1.9791666666666668E-3</v>
      </c>
      <c r="N156" s="165">
        <v>26</v>
      </c>
      <c r="O156" s="165">
        <v>0</v>
      </c>
      <c r="P156" s="163">
        <f t="shared" si="20"/>
        <v>7</v>
      </c>
      <c r="Q156" s="163">
        <f t="shared" si="21"/>
        <v>40</v>
      </c>
      <c r="R156" s="163">
        <f t="shared" si="22"/>
        <v>14</v>
      </c>
      <c r="S156" s="163">
        <f t="shared" si="23"/>
        <v>2</v>
      </c>
      <c r="T156" s="163" t="str">
        <f t="shared" si="26"/>
        <v/>
      </c>
      <c r="U156" s="13">
        <f t="shared" si="24"/>
        <v>0.31944444444444448</v>
      </c>
      <c r="V156" s="13">
        <f t="shared" si="25"/>
        <v>0.58472222222222225</v>
      </c>
    </row>
    <row r="157" spans="1:22" x14ac:dyDescent="0.25">
      <c r="A157" s="168">
        <v>42410</v>
      </c>
      <c r="B157" s="165" t="s">
        <v>123</v>
      </c>
      <c r="C157" s="165" t="s">
        <v>111</v>
      </c>
      <c r="D157" s="165" t="s">
        <v>112</v>
      </c>
      <c r="E157" s="165" t="s">
        <v>113</v>
      </c>
      <c r="F157" s="165" t="s">
        <v>26</v>
      </c>
      <c r="G157" s="165">
        <v>92065</v>
      </c>
      <c r="H157" s="167">
        <v>0.625</v>
      </c>
      <c r="I157" s="167">
        <v>0.88888888888888884</v>
      </c>
      <c r="J157" s="169">
        <v>0.2638888888888889</v>
      </c>
      <c r="K157" s="166">
        <v>42410.634236111109</v>
      </c>
      <c r="L157" s="166">
        <v>42410.889097222222</v>
      </c>
      <c r="M157" s="167">
        <v>0</v>
      </c>
      <c r="N157" s="165">
        <v>0</v>
      </c>
      <c r="O157" s="165">
        <v>0</v>
      </c>
      <c r="P157" s="163">
        <f t="shared" si="20"/>
        <v>15</v>
      </c>
      <c r="Q157" s="163">
        <f t="shared" si="21"/>
        <v>13</v>
      </c>
      <c r="R157" s="163">
        <f t="shared" si="22"/>
        <v>21</v>
      </c>
      <c r="S157" s="163">
        <f t="shared" si="23"/>
        <v>20</v>
      </c>
      <c r="T157" s="163" t="str">
        <f t="shared" si="26"/>
        <v/>
      </c>
      <c r="U157" s="13">
        <f t="shared" si="24"/>
        <v>0.63402777777777775</v>
      </c>
      <c r="V157" s="13">
        <f t="shared" si="25"/>
        <v>0.88888888888888884</v>
      </c>
    </row>
    <row r="158" spans="1:22" x14ac:dyDescent="0.25">
      <c r="A158" s="168">
        <v>42410</v>
      </c>
      <c r="B158" s="165" t="s">
        <v>123</v>
      </c>
      <c r="C158" s="165" t="s">
        <v>111</v>
      </c>
      <c r="D158" s="165" t="s">
        <v>112</v>
      </c>
      <c r="E158" s="165" t="s">
        <v>113</v>
      </c>
      <c r="F158" s="165" t="s">
        <v>21</v>
      </c>
      <c r="G158" s="165">
        <v>92125</v>
      </c>
      <c r="H158" s="167">
        <v>0.36805555555555558</v>
      </c>
      <c r="I158" s="167">
        <v>0.63194444444444442</v>
      </c>
      <c r="J158" s="169">
        <v>0.2638888888888889</v>
      </c>
      <c r="K158" s="166">
        <v>42410.361805555556</v>
      </c>
      <c r="L158" s="166">
        <v>42410.60460648148</v>
      </c>
      <c r="M158" s="167">
        <v>3.2060185185185191E-3</v>
      </c>
      <c r="N158" s="165">
        <v>26</v>
      </c>
      <c r="O158" s="165">
        <v>0</v>
      </c>
      <c r="P158" s="163">
        <f t="shared" si="20"/>
        <v>8</v>
      </c>
      <c r="Q158" s="163">
        <f t="shared" si="21"/>
        <v>41</v>
      </c>
      <c r="R158" s="163">
        <f t="shared" si="22"/>
        <v>14</v>
      </c>
      <c r="S158" s="163">
        <f t="shared" si="23"/>
        <v>30</v>
      </c>
      <c r="T158" s="163" t="str">
        <f t="shared" si="26"/>
        <v/>
      </c>
      <c r="U158" s="13">
        <f t="shared" si="24"/>
        <v>0.36180555555555555</v>
      </c>
      <c r="V158" s="13">
        <f t="shared" si="25"/>
        <v>0.60416666666666663</v>
      </c>
    </row>
    <row r="159" spans="1:22" x14ac:dyDescent="0.25">
      <c r="A159" s="168">
        <v>42410</v>
      </c>
      <c r="B159" s="165" t="s">
        <v>123</v>
      </c>
      <c r="C159" s="165" t="s">
        <v>111</v>
      </c>
      <c r="D159" s="165" t="s">
        <v>112</v>
      </c>
      <c r="E159" s="165" t="s">
        <v>113</v>
      </c>
      <c r="F159" s="165" t="s">
        <v>114</v>
      </c>
      <c r="G159" s="165">
        <v>95618</v>
      </c>
      <c r="H159" s="167">
        <v>0.33333333333333331</v>
      </c>
      <c r="I159" s="167">
        <v>0.59722222222222221</v>
      </c>
      <c r="J159" s="169">
        <v>0.2638888888888889</v>
      </c>
      <c r="K159" s="165"/>
      <c r="L159" s="165"/>
      <c r="M159" s="167">
        <v>0</v>
      </c>
      <c r="N159" s="165">
        <v>0</v>
      </c>
      <c r="O159" s="165">
        <v>0</v>
      </c>
      <c r="P159" s="163" t="str">
        <f t="shared" si="20"/>
        <v/>
      </c>
      <c r="Q159" s="163" t="str">
        <f t="shared" si="21"/>
        <v/>
      </c>
      <c r="R159" s="163" t="str">
        <f t="shared" si="22"/>
        <v/>
      </c>
      <c r="S159" s="163" t="str">
        <f t="shared" si="23"/>
        <v/>
      </c>
      <c r="T159" s="163" t="str">
        <f t="shared" si="26"/>
        <v/>
      </c>
      <c r="U159" s="13" t="str">
        <f t="shared" si="24"/>
        <v/>
      </c>
      <c r="V159" s="13" t="str">
        <f t="shared" si="25"/>
        <v/>
      </c>
    </row>
    <row r="160" spans="1:22" x14ac:dyDescent="0.25">
      <c r="A160" s="168">
        <v>42410</v>
      </c>
      <c r="B160" s="165" t="s">
        <v>123</v>
      </c>
      <c r="C160" s="165" t="s">
        <v>111</v>
      </c>
      <c r="D160" s="165" t="s">
        <v>112</v>
      </c>
      <c r="E160" s="165" t="s">
        <v>113</v>
      </c>
      <c r="F160" s="165" t="s">
        <v>107</v>
      </c>
      <c r="G160" s="165">
        <v>92200</v>
      </c>
      <c r="H160" s="167">
        <v>0.625</v>
      </c>
      <c r="I160" s="167">
        <v>0.88888888888888884</v>
      </c>
      <c r="J160" s="169">
        <v>0.2638888888888889</v>
      </c>
      <c r="K160" s="166">
        <v>42410.625231481485</v>
      </c>
      <c r="L160" s="166">
        <v>42410.888969907406</v>
      </c>
      <c r="M160" s="167">
        <v>0</v>
      </c>
      <c r="N160" s="165">
        <v>0</v>
      </c>
      <c r="O160" s="165">
        <v>0</v>
      </c>
      <c r="P160" s="163">
        <f t="shared" si="20"/>
        <v>15</v>
      </c>
      <c r="Q160" s="163">
        <f t="shared" si="21"/>
        <v>0</v>
      </c>
      <c r="R160" s="163">
        <f t="shared" si="22"/>
        <v>21</v>
      </c>
      <c r="S160" s="163">
        <f t="shared" si="23"/>
        <v>20</v>
      </c>
      <c r="T160" s="163" t="str">
        <f t="shared" si="26"/>
        <v/>
      </c>
      <c r="U160" s="13">
        <f t="shared" si="24"/>
        <v>0.625</v>
      </c>
      <c r="V160" s="13">
        <f t="shared" si="25"/>
        <v>0.88888888888888884</v>
      </c>
    </row>
    <row r="161" spans="1:22" x14ac:dyDescent="0.25">
      <c r="A161" s="168">
        <v>42410</v>
      </c>
      <c r="B161" s="165" t="s">
        <v>123</v>
      </c>
      <c r="C161" s="165" t="s">
        <v>111</v>
      </c>
      <c r="D161" s="165" t="s">
        <v>112</v>
      </c>
      <c r="E161" s="165" t="s">
        <v>113</v>
      </c>
      <c r="F161" s="165" t="s">
        <v>88</v>
      </c>
      <c r="G161" s="165">
        <v>93247</v>
      </c>
      <c r="H161" s="167">
        <v>0.33333333333333331</v>
      </c>
      <c r="I161" s="167">
        <v>0.59722222222222221</v>
      </c>
      <c r="J161" s="169">
        <v>0.2638888888888889</v>
      </c>
      <c r="K161" s="165"/>
      <c r="L161" s="165"/>
      <c r="M161" s="167">
        <v>0</v>
      </c>
      <c r="N161" s="165">
        <v>0</v>
      </c>
      <c r="O161" s="165">
        <v>0</v>
      </c>
      <c r="P161" s="163" t="str">
        <f t="shared" si="20"/>
        <v/>
      </c>
      <c r="Q161" s="163" t="str">
        <f t="shared" si="21"/>
        <v/>
      </c>
      <c r="R161" s="163" t="str">
        <f t="shared" si="22"/>
        <v/>
      </c>
      <c r="S161" s="163" t="str">
        <f t="shared" si="23"/>
        <v/>
      </c>
      <c r="T161" s="163" t="str">
        <f t="shared" si="26"/>
        <v/>
      </c>
      <c r="U161" s="13" t="str">
        <f t="shared" si="24"/>
        <v/>
      </c>
      <c r="V161" s="13" t="str">
        <f t="shared" si="25"/>
        <v/>
      </c>
    </row>
    <row r="162" spans="1:22" x14ac:dyDescent="0.25">
      <c r="A162" s="168">
        <v>42410</v>
      </c>
      <c r="B162" s="165" t="s">
        <v>123</v>
      </c>
      <c r="C162" s="165" t="s">
        <v>111</v>
      </c>
      <c r="D162" s="165" t="s">
        <v>112</v>
      </c>
      <c r="E162" s="165" t="s">
        <v>113</v>
      </c>
      <c r="F162" s="165" t="s">
        <v>115</v>
      </c>
      <c r="G162" s="165">
        <v>92136</v>
      </c>
      <c r="H162" s="167">
        <v>0.3611111111111111</v>
      </c>
      <c r="I162" s="167">
        <v>0.625</v>
      </c>
      <c r="J162" s="169">
        <v>0.2638888888888889</v>
      </c>
      <c r="K162" s="166">
        <v>42410.362013888887</v>
      </c>
      <c r="L162" s="166">
        <v>42410.6250462963</v>
      </c>
      <c r="M162" s="167">
        <v>3.5416666666666665E-3</v>
      </c>
      <c r="N162" s="165">
        <v>25</v>
      </c>
      <c r="O162" s="165">
        <v>1</v>
      </c>
      <c r="P162" s="163">
        <f t="shared" si="20"/>
        <v>8</v>
      </c>
      <c r="Q162" s="163">
        <f t="shared" si="21"/>
        <v>41</v>
      </c>
      <c r="R162" s="163">
        <f t="shared" si="22"/>
        <v>15</v>
      </c>
      <c r="S162" s="163">
        <f t="shared" si="23"/>
        <v>0</v>
      </c>
      <c r="T162" s="163" t="str">
        <f t="shared" si="26"/>
        <v/>
      </c>
      <c r="U162" s="13">
        <f t="shared" si="24"/>
        <v>0.36180555555555555</v>
      </c>
      <c r="V162" s="13">
        <f t="shared" si="25"/>
        <v>0.625</v>
      </c>
    </row>
    <row r="163" spans="1:22" x14ac:dyDescent="0.25">
      <c r="A163" s="168">
        <v>42410</v>
      </c>
      <c r="B163" s="165" t="s">
        <v>123</v>
      </c>
      <c r="C163" s="165" t="s">
        <v>111</v>
      </c>
      <c r="D163" s="165" t="s">
        <v>112</v>
      </c>
      <c r="E163" s="165" t="s">
        <v>113</v>
      </c>
      <c r="F163" s="165" t="s">
        <v>23</v>
      </c>
      <c r="G163" s="165">
        <v>92044</v>
      </c>
      <c r="H163" s="167">
        <v>0.33333333333333331</v>
      </c>
      <c r="I163" s="167">
        <v>0.59722222222222221</v>
      </c>
      <c r="J163" s="169">
        <v>0.2638888888888889</v>
      </c>
      <c r="K163" s="166">
        <v>42410.319849537038</v>
      </c>
      <c r="L163" s="166">
        <v>42410.583379629628</v>
      </c>
      <c r="M163" s="167">
        <v>0</v>
      </c>
      <c r="N163" s="165">
        <v>0</v>
      </c>
      <c r="O163" s="165">
        <v>0</v>
      </c>
      <c r="P163" s="163">
        <f t="shared" si="20"/>
        <v>7</v>
      </c>
      <c r="Q163" s="163">
        <f t="shared" si="21"/>
        <v>40</v>
      </c>
      <c r="R163" s="163">
        <f t="shared" si="22"/>
        <v>14</v>
      </c>
      <c r="S163" s="163">
        <f t="shared" si="23"/>
        <v>0</v>
      </c>
      <c r="T163" s="163" t="str">
        <f t="shared" si="26"/>
        <v/>
      </c>
      <c r="U163" s="13">
        <f t="shared" si="24"/>
        <v>0.31944444444444448</v>
      </c>
      <c r="V163" s="13">
        <f t="shared" si="25"/>
        <v>0.58333333333333337</v>
      </c>
    </row>
    <row r="164" spans="1:22" x14ac:dyDescent="0.25">
      <c r="A164" s="168">
        <v>42410</v>
      </c>
      <c r="B164" s="165" t="s">
        <v>123</v>
      </c>
      <c r="C164" s="165" t="s">
        <v>111</v>
      </c>
      <c r="D164" s="165" t="s">
        <v>112</v>
      </c>
      <c r="E164" s="165" t="s">
        <v>113</v>
      </c>
      <c r="F164" s="165" t="s">
        <v>27</v>
      </c>
      <c r="G164" s="165">
        <v>93346</v>
      </c>
      <c r="H164" s="167">
        <v>0.625</v>
      </c>
      <c r="I164" s="167">
        <v>0.88888888888888884</v>
      </c>
      <c r="J164" s="169">
        <v>0.2638888888888889</v>
      </c>
      <c r="K164" s="166">
        <v>42410.629236111112</v>
      </c>
      <c r="L164" s="166">
        <v>42410.889004629629</v>
      </c>
      <c r="M164" s="167">
        <v>2.9861111111111113E-3</v>
      </c>
      <c r="N164" s="165">
        <v>19</v>
      </c>
      <c r="O164" s="165">
        <v>0</v>
      </c>
      <c r="P164" s="163">
        <f t="shared" si="20"/>
        <v>15</v>
      </c>
      <c r="Q164" s="163">
        <f t="shared" si="21"/>
        <v>6</v>
      </c>
      <c r="R164" s="163">
        <f t="shared" si="22"/>
        <v>21</v>
      </c>
      <c r="S164" s="163">
        <f t="shared" si="23"/>
        <v>20</v>
      </c>
      <c r="T164" s="163" t="str">
        <f t="shared" si="26"/>
        <v/>
      </c>
      <c r="U164" s="13">
        <f t="shared" si="24"/>
        <v>0.62916666666666665</v>
      </c>
      <c r="V164" s="13">
        <f t="shared" si="25"/>
        <v>0.88888888888888884</v>
      </c>
    </row>
    <row r="165" spans="1:22" x14ac:dyDescent="0.25">
      <c r="A165" s="168">
        <v>42410</v>
      </c>
      <c r="B165" s="165" t="s">
        <v>123</v>
      </c>
      <c r="C165" s="165" t="s">
        <v>111</v>
      </c>
      <c r="D165" s="165" t="s">
        <v>112</v>
      </c>
      <c r="E165" s="165" t="s">
        <v>113</v>
      </c>
      <c r="F165" s="165" t="s">
        <v>28</v>
      </c>
      <c r="G165" s="165">
        <v>93528</v>
      </c>
      <c r="H165" s="167">
        <v>0.61805555555555558</v>
      </c>
      <c r="I165" s="167">
        <v>0.88194444444444453</v>
      </c>
      <c r="J165" s="169">
        <v>0.2638888888888889</v>
      </c>
      <c r="K165" s="166">
        <v>42410.618761574071</v>
      </c>
      <c r="L165" s="166">
        <v>42410.882025462961</v>
      </c>
      <c r="M165" s="167">
        <v>3.9351851851851857E-3</v>
      </c>
      <c r="N165" s="165">
        <v>10</v>
      </c>
      <c r="O165" s="165">
        <v>0</v>
      </c>
      <c r="P165" s="163">
        <f t="shared" si="20"/>
        <v>14</v>
      </c>
      <c r="Q165" s="163">
        <f t="shared" si="21"/>
        <v>51</v>
      </c>
      <c r="R165" s="163">
        <f t="shared" si="22"/>
        <v>21</v>
      </c>
      <c r="S165" s="163">
        <f t="shared" si="23"/>
        <v>10</v>
      </c>
      <c r="T165" s="163" t="str">
        <f t="shared" si="26"/>
        <v/>
      </c>
      <c r="U165" s="13">
        <f t="shared" si="24"/>
        <v>0.61875000000000002</v>
      </c>
      <c r="V165" s="13">
        <f t="shared" si="25"/>
        <v>0.88194444444444453</v>
      </c>
    </row>
    <row r="166" spans="1:22" x14ac:dyDescent="0.25">
      <c r="A166" s="168">
        <v>42410</v>
      </c>
      <c r="B166" s="165" t="s">
        <v>123</v>
      </c>
      <c r="C166" s="165" t="s">
        <v>111</v>
      </c>
      <c r="D166" s="165" t="s">
        <v>112</v>
      </c>
      <c r="E166" s="165" t="s">
        <v>113</v>
      </c>
      <c r="F166" s="165" t="s">
        <v>105</v>
      </c>
      <c r="G166" s="165">
        <v>95049</v>
      </c>
      <c r="H166" s="167">
        <v>0.625</v>
      </c>
      <c r="I166" s="167">
        <v>0.88888888888888884</v>
      </c>
      <c r="J166" s="169">
        <v>0.2638888888888889</v>
      </c>
      <c r="K166" s="166">
        <v>42410.582418981481</v>
      </c>
      <c r="L166" s="166">
        <v>42410.847280092596</v>
      </c>
      <c r="M166" s="167">
        <v>1.6550925925925926E-3</v>
      </c>
      <c r="N166" s="165">
        <v>22</v>
      </c>
      <c r="O166" s="165">
        <v>0</v>
      </c>
      <c r="P166" s="163">
        <f t="shared" si="20"/>
        <v>13</v>
      </c>
      <c r="Q166" s="163">
        <f t="shared" si="21"/>
        <v>58</v>
      </c>
      <c r="R166" s="163">
        <f t="shared" si="22"/>
        <v>20</v>
      </c>
      <c r="S166" s="163">
        <f t="shared" si="23"/>
        <v>20</v>
      </c>
      <c r="T166" s="163" t="str">
        <f t="shared" si="26"/>
        <v/>
      </c>
      <c r="U166" s="13">
        <f t="shared" si="24"/>
        <v>0.58194444444444449</v>
      </c>
      <c r="V166" s="13">
        <f t="shared" si="25"/>
        <v>0.84722222222222221</v>
      </c>
    </row>
    <row r="167" spans="1:22" x14ac:dyDescent="0.25">
      <c r="A167" s="168">
        <v>42410</v>
      </c>
      <c r="B167" s="165" t="s">
        <v>123</v>
      </c>
      <c r="C167" s="165" t="s">
        <v>111</v>
      </c>
      <c r="D167" s="165" t="s">
        <v>112</v>
      </c>
      <c r="E167" s="165" t="s">
        <v>113</v>
      </c>
      <c r="F167" s="165" t="s">
        <v>117</v>
      </c>
      <c r="G167" s="165">
        <v>92214</v>
      </c>
      <c r="H167" s="167">
        <v>0.3611111111111111</v>
      </c>
      <c r="I167" s="167">
        <v>0.625</v>
      </c>
      <c r="J167" s="169">
        <v>0.2638888888888889</v>
      </c>
      <c r="K167" s="166">
        <v>42410.361307870371</v>
      </c>
      <c r="L167" s="166">
        <v>42410.554722222223</v>
      </c>
      <c r="M167" s="167">
        <v>3.4953703703703705E-3</v>
      </c>
      <c r="N167" s="165">
        <v>18</v>
      </c>
      <c r="O167" s="165">
        <v>0</v>
      </c>
      <c r="P167" s="163">
        <f t="shared" si="20"/>
        <v>8</v>
      </c>
      <c r="Q167" s="163">
        <f t="shared" si="21"/>
        <v>40</v>
      </c>
      <c r="R167" s="163">
        <f t="shared" si="22"/>
        <v>13</v>
      </c>
      <c r="S167" s="163">
        <f t="shared" si="23"/>
        <v>18</v>
      </c>
      <c r="T167" s="163" t="str">
        <f t="shared" si="26"/>
        <v/>
      </c>
      <c r="U167" s="13">
        <f t="shared" si="24"/>
        <v>0.3611111111111111</v>
      </c>
      <c r="V167" s="13">
        <f t="shared" si="25"/>
        <v>0.5541666666666667</v>
      </c>
    </row>
    <row r="168" spans="1:22" x14ac:dyDescent="0.25">
      <c r="A168" s="168">
        <v>42410</v>
      </c>
      <c r="B168" s="165" t="s">
        <v>123</v>
      </c>
      <c r="C168" s="165" t="s">
        <v>111</v>
      </c>
      <c r="D168" s="165" t="s">
        <v>112</v>
      </c>
      <c r="E168" s="165" t="s">
        <v>113</v>
      </c>
      <c r="F168" s="165" t="s">
        <v>29</v>
      </c>
      <c r="G168" s="165">
        <v>92031</v>
      </c>
      <c r="H168" s="167">
        <v>0.58333333333333337</v>
      </c>
      <c r="I168" s="167">
        <v>0.84722222222222221</v>
      </c>
      <c r="J168" s="169">
        <v>0.2638888888888889</v>
      </c>
      <c r="K168" s="166">
        <v>42410.59033564815</v>
      </c>
      <c r="L168" s="166">
        <v>42410.847268518519</v>
      </c>
      <c r="M168" s="167">
        <v>2.9745370370370373E-3</v>
      </c>
      <c r="N168" s="165">
        <v>18</v>
      </c>
      <c r="O168" s="165">
        <v>0</v>
      </c>
      <c r="P168" s="163">
        <f t="shared" si="20"/>
        <v>14</v>
      </c>
      <c r="Q168" s="163">
        <f t="shared" si="21"/>
        <v>10</v>
      </c>
      <c r="R168" s="163">
        <f t="shared" si="22"/>
        <v>20</v>
      </c>
      <c r="S168" s="163">
        <f t="shared" si="23"/>
        <v>20</v>
      </c>
      <c r="T168" s="163" t="str">
        <f t="shared" si="26"/>
        <v/>
      </c>
      <c r="U168" s="13">
        <f t="shared" si="24"/>
        <v>0.59027777777777779</v>
      </c>
      <c r="V168" s="13">
        <f t="shared" si="25"/>
        <v>0.84722222222222221</v>
      </c>
    </row>
    <row r="169" spans="1:22" x14ac:dyDescent="0.25">
      <c r="A169" s="168">
        <v>42410</v>
      </c>
      <c r="B169" s="165" t="s">
        <v>123</v>
      </c>
      <c r="C169" s="165" t="s">
        <v>111</v>
      </c>
      <c r="D169" s="165" t="s">
        <v>112</v>
      </c>
      <c r="E169" s="165" t="s">
        <v>113</v>
      </c>
      <c r="F169" s="165" t="s">
        <v>30</v>
      </c>
      <c r="G169" s="165">
        <v>92030</v>
      </c>
      <c r="H169" s="167">
        <v>0.625</v>
      </c>
      <c r="I169" s="167">
        <v>0.88888888888888884</v>
      </c>
      <c r="J169" s="169">
        <v>0.2638888888888889</v>
      </c>
      <c r="K169" s="166">
        <v>42410.628391203703</v>
      </c>
      <c r="L169" s="166">
        <v>42410.889050925929</v>
      </c>
      <c r="M169" s="167">
        <v>0</v>
      </c>
      <c r="N169" s="165">
        <v>0</v>
      </c>
      <c r="O169" s="165">
        <v>0</v>
      </c>
      <c r="P169" s="163">
        <f t="shared" si="20"/>
        <v>15</v>
      </c>
      <c r="Q169" s="163">
        <f t="shared" si="21"/>
        <v>4</v>
      </c>
      <c r="R169" s="163">
        <f t="shared" si="22"/>
        <v>21</v>
      </c>
      <c r="S169" s="163">
        <f t="shared" si="23"/>
        <v>20</v>
      </c>
      <c r="T169" s="163" t="str">
        <f t="shared" si="26"/>
        <v/>
      </c>
      <c r="U169" s="13">
        <f t="shared" si="24"/>
        <v>0.62777777777777777</v>
      </c>
      <c r="V169" s="13">
        <f t="shared" si="25"/>
        <v>0.88888888888888884</v>
      </c>
    </row>
    <row r="170" spans="1:22" x14ac:dyDescent="0.25">
      <c r="A170" s="168">
        <v>42410</v>
      </c>
      <c r="B170" s="165" t="s">
        <v>123</v>
      </c>
      <c r="C170" s="165" t="s">
        <v>111</v>
      </c>
      <c r="D170" s="165" t="s">
        <v>112</v>
      </c>
      <c r="E170" s="165" t="s">
        <v>113</v>
      </c>
      <c r="F170" s="165" t="s">
        <v>118</v>
      </c>
      <c r="G170" s="165">
        <v>92217</v>
      </c>
      <c r="H170" s="167">
        <v>0.625</v>
      </c>
      <c r="I170" s="167">
        <v>0.88888888888888884</v>
      </c>
      <c r="J170" s="169">
        <v>0.2638888888888889</v>
      </c>
      <c r="K170" s="166">
        <v>42410.633472222224</v>
      </c>
      <c r="L170" s="166">
        <v>42410.889305555553</v>
      </c>
      <c r="M170" s="167">
        <v>4.2245370370370371E-3</v>
      </c>
      <c r="N170" s="165">
        <v>14</v>
      </c>
      <c r="O170" s="165">
        <v>0</v>
      </c>
      <c r="P170" s="163">
        <f t="shared" si="20"/>
        <v>15</v>
      </c>
      <c r="Q170" s="163">
        <f t="shared" si="21"/>
        <v>12</v>
      </c>
      <c r="R170" s="163">
        <f t="shared" si="22"/>
        <v>21</v>
      </c>
      <c r="S170" s="163">
        <f t="shared" si="23"/>
        <v>20</v>
      </c>
      <c r="T170" s="163" t="str">
        <f t="shared" si="26"/>
        <v/>
      </c>
      <c r="U170" s="13">
        <f t="shared" si="24"/>
        <v>0.6333333333333333</v>
      </c>
      <c r="V170" s="13">
        <f t="shared" si="25"/>
        <v>0.88888888888888884</v>
      </c>
    </row>
    <row r="171" spans="1:22" x14ac:dyDescent="0.25">
      <c r="A171" s="168">
        <v>42410</v>
      </c>
      <c r="B171" s="165" t="s">
        <v>123</v>
      </c>
      <c r="C171" s="165" t="s">
        <v>111</v>
      </c>
      <c r="D171" s="165" t="s">
        <v>112</v>
      </c>
      <c r="E171" s="165" t="s">
        <v>113</v>
      </c>
      <c r="F171" s="165" t="s">
        <v>24</v>
      </c>
      <c r="G171" s="165">
        <v>92092</v>
      </c>
      <c r="H171" s="167">
        <v>0.36805555555555558</v>
      </c>
      <c r="I171" s="167">
        <v>0.63194444444444442</v>
      </c>
      <c r="J171" s="169">
        <v>0.2638888888888889</v>
      </c>
      <c r="K171" s="166">
        <v>42410.361539351848</v>
      </c>
      <c r="L171" s="166">
        <v>42410.635405092595</v>
      </c>
      <c r="M171" s="167">
        <v>0</v>
      </c>
      <c r="N171" s="165">
        <v>0</v>
      </c>
      <c r="O171" s="165">
        <v>0</v>
      </c>
      <c r="P171" s="163">
        <f t="shared" si="20"/>
        <v>8</v>
      </c>
      <c r="Q171" s="163">
        <f t="shared" si="21"/>
        <v>40</v>
      </c>
      <c r="R171" s="163">
        <f t="shared" si="22"/>
        <v>15</v>
      </c>
      <c r="S171" s="163">
        <f t="shared" si="23"/>
        <v>14</v>
      </c>
      <c r="T171" s="163" t="str">
        <f t="shared" si="26"/>
        <v/>
      </c>
      <c r="U171" s="13">
        <f t="shared" si="24"/>
        <v>0.3611111111111111</v>
      </c>
      <c r="V171" s="13">
        <f t="shared" si="25"/>
        <v>0.63472222222222219</v>
      </c>
    </row>
    <row r="172" spans="1:22" x14ac:dyDescent="0.25">
      <c r="A172" s="178">
        <v>42411</v>
      </c>
      <c r="B172" s="175" t="s">
        <v>124</v>
      </c>
      <c r="C172" s="175" t="s">
        <v>111</v>
      </c>
      <c r="D172" s="175" t="s">
        <v>112</v>
      </c>
      <c r="E172" s="175" t="s">
        <v>113</v>
      </c>
      <c r="F172" s="175" t="s">
        <v>103</v>
      </c>
      <c r="G172" s="175">
        <v>95061</v>
      </c>
      <c r="H172" s="177">
        <v>0.625</v>
      </c>
      <c r="I172" s="177">
        <v>0.88888888888888884</v>
      </c>
      <c r="J172" s="179">
        <v>0.2638888888888889</v>
      </c>
      <c r="K172" s="176">
        <v>42411.625740740739</v>
      </c>
      <c r="L172" s="176">
        <v>42411.888958333337</v>
      </c>
      <c r="M172" s="177">
        <v>3.2986111111111111E-3</v>
      </c>
      <c r="N172" s="175">
        <v>23</v>
      </c>
      <c r="O172" s="175">
        <v>0</v>
      </c>
      <c r="P172" s="164">
        <f t="shared" si="20"/>
        <v>15</v>
      </c>
      <c r="Q172" s="164">
        <f t="shared" si="21"/>
        <v>1</v>
      </c>
      <c r="R172" s="164">
        <f t="shared" si="22"/>
        <v>21</v>
      </c>
      <c r="S172" s="164">
        <f t="shared" si="23"/>
        <v>20</v>
      </c>
      <c r="T172" s="164" t="str">
        <f t="shared" ref="T172:T192" si="27">IF(DAY(K172)=DAY(L172),"","ERRO")</f>
        <v/>
      </c>
      <c r="U172" s="13">
        <f t="shared" si="24"/>
        <v>0.62569444444444444</v>
      </c>
      <c r="V172" s="13">
        <f t="shared" si="25"/>
        <v>0.88888888888888884</v>
      </c>
    </row>
    <row r="173" spans="1:22" x14ac:dyDescent="0.25">
      <c r="A173" s="178">
        <v>42411</v>
      </c>
      <c r="B173" s="175" t="s">
        <v>124</v>
      </c>
      <c r="C173" s="175" t="s">
        <v>111</v>
      </c>
      <c r="D173" s="175" t="s">
        <v>112</v>
      </c>
      <c r="E173" s="175" t="s">
        <v>113</v>
      </c>
      <c r="F173" s="175" t="s">
        <v>98</v>
      </c>
      <c r="G173" s="175">
        <v>92137</v>
      </c>
      <c r="H173" s="177">
        <v>0.3611111111111111</v>
      </c>
      <c r="I173" s="177">
        <v>0.625</v>
      </c>
      <c r="J173" s="179">
        <v>0.2638888888888889</v>
      </c>
      <c r="K173" s="176">
        <v>42411.363483796296</v>
      </c>
      <c r="L173" s="176">
        <v>42411.625115740739</v>
      </c>
      <c r="M173" s="177">
        <v>1.9675925925925928E-3</v>
      </c>
      <c r="N173" s="175">
        <v>32</v>
      </c>
      <c r="O173" s="175">
        <v>0</v>
      </c>
      <c r="P173" s="164">
        <f t="shared" si="20"/>
        <v>8</v>
      </c>
      <c r="Q173" s="164">
        <f t="shared" si="21"/>
        <v>43</v>
      </c>
      <c r="R173" s="164">
        <f t="shared" si="22"/>
        <v>15</v>
      </c>
      <c r="S173" s="164">
        <f t="shared" si="23"/>
        <v>0</v>
      </c>
      <c r="T173" s="164" t="str">
        <f t="shared" si="27"/>
        <v/>
      </c>
      <c r="U173" s="13">
        <f t="shared" si="24"/>
        <v>0.36319444444444443</v>
      </c>
      <c r="V173" s="13">
        <f t="shared" si="25"/>
        <v>0.625</v>
      </c>
    </row>
    <row r="174" spans="1:22" x14ac:dyDescent="0.25">
      <c r="A174" s="178">
        <v>42411</v>
      </c>
      <c r="B174" s="175" t="s">
        <v>124</v>
      </c>
      <c r="C174" s="175" t="s">
        <v>111</v>
      </c>
      <c r="D174" s="175" t="s">
        <v>112</v>
      </c>
      <c r="E174" s="175" t="s">
        <v>113</v>
      </c>
      <c r="F174" s="175" t="s">
        <v>25</v>
      </c>
      <c r="G174" s="175">
        <v>95005</v>
      </c>
      <c r="H174" s="177">
        <v>0.58333333333333337</v>
      </c>
      <c r="I174" s="177">
        <v>0.84722222222222221</v>
      </c>
      <c r="J174" s="179">
        <v>0.2638888888888889</v>
      </c>
      <c r="K174" s="176">
        <v>42411.58421296296</v>
      </c>
      <c r="L174" s="176">
        <v>42411.847662037035</v>
      </c>
      <c r="M174" s="177">
        <v>4.1319444444444442E-3</v>
      </c>
      <c r="N174" s="175">
        <v>18</v>
      </c>
      <c r="O174" s="175">
        <v>0</v>
      </c>
      <c r="P174" s="164">
        <f t="shared" si="20"/>
        <v>14</v>
      </c>
      <c r="Q174" s="164">
        <f t="shared" si="21"/>
        <v>1</v>
      </c>
      <c r="R174" s="164">
        <f t="shared" si="22"/>
        <v>20</v>
      </c>
      <c r="S174" s="164">
        <f t="shared" si="23"/>
        <v>20</v>
      </c>
      <c r="T174" s="164" t="str">
        <f t="shared" si="27"/>
        <v/>
      </c>
      <c r="U174" s="13">
        <f t="shared" si="24"/>
        <v>0.58402777777777781</v>
      </c>
      <c r="V174" s="13">
        <f t="shared" si="25"/>
        <v>0.84722222222222221</v>
      </c>
    </row>
    <row r="175" spans="1:22" x14ac:dyDescent="0.25">
      <c r="A175" s="178">
        <v>42411</v>
      </c>
      <c r="B175" s="175" t="s">
        <v>124</v>
      </c>
      <c r="C175" s="175" t="s">
        <v>111</v>
      </c>
      <c r="D175" s="175" t="s">
        <v>112</v>
      </c>
      <c r="E175" s="175" t="s">
        <v>113</v>
      </c>
      <c r="F175" s="175" t="s">
        <v>18</v>
      </c>
      <c r="G175" s="175">
        <v>92120</v>
      </c>
      <c r="H175" s="177">
        <v>0.36805555555555558</v>
      </c>
      <c r="I175" s="177">
        <v>0.63194444444444442</v>
      </c>
      <c r="J175" s="179">
        <v>0.2638888888888889</v>
      </c>
      <c r="K175" s="176">
        <v>42411.361562500002</v>
      </c>
      <c r="L175" s="176">
        <v>42411.625219907408</v>
      </c>
      <c r="M175" s="177">
        <v>0</v>
      </c>
      <c r="N175" s="175">
        <v>0</v>
      </c>
      <c r="O175" s="175">
        <v>0</v>
      </c>
      <c r="P175" s="164">
        <f t="shared" si="20"/>
        <v>8</v>
      </c>
      <c r="Q175" s="164">
        <f t="shared" si="21"/>
        <v>40</v>
      </c>
      <c r="R175" s="164">
        <f t="shared" si="22"/>
        <v>15</v>
      </c>
      <c r="S175" s="164">
        <f t="shared" si="23"/>
        <v>0</v>
      </c>
      <c r="T175" s="164" t="str">
        <f t="shared" si="27"/>
        <v/>
      </c>
      <c r="U175" s="13">
        <f t="shared" si="24"/>
        <v>0.3611111111111111</v>
      </c>
      <c r="V175" s="13">
        <f t="shared" si="25"/>
        <v>0.625</v>
      </c>
    </row>
    <row r="176" spans="1:22" x14ac:dyDescent="0.25">
      <c r="A176" s="178">
        <v>42411</v>
      </c>
      <c r="B176" s="175" t="s">
        <v>124</v>
      </c>
      <c r="C176" s="175" t="s">
        <v>111</v>
      </c>
      <c r="D176" s="175" t="s">
        <v>112</v>
      </c>
      <c r="E176" s="175" t="s">
        <v>113</v>
      </c>
      <c r="F176" s="175" t="s">
        <v>19</v>
      </c>
      <c r="G176" s="175">
        <v>95173</v>
      </c>
      <c r="H176" s="177">
        <v>0.4861111111111111</v>
      </c>
      <c r="I176" s="177">
        <v>0.75</v>
      </c>
      <c r="J176" s="179">
        <v>0.2638888888888889</v>
      </c>
      <c r="K176" s="176">
        <v>42411.361678240741</v>
      </c>
      <c r="L176" s="176">
        <v>42411.577291666668</v>
      </c>
      <c r="M176" s="177">
        <v>2.3148148148148151E-3</v>
      </c>
      <c r="N176" s="175">
        <v>28</v>
      </c>
      <c r="O176" s="175">
        <v>0</v>
      </c>
      <c r="P176" s="164">
        <f t="shared" si="20"/>
        <v>8</v>
      </c>
      <c r="Q176" s="164">
        <f t="shared" si="21"/>
        <v>40</v>
      </c>
      <c r="R176" s="164">
        <f t="shared" si="22"/>
        <v>13</v>
      </c>
      <c r="S176" s="164">
        <f t="shared" si="23"/>
        <v>51</v>
      </c>
      <c r="T176" s="164" t="str">
        <f t="shared" si="27"/>
        <v/>
      </c>
      <c r="U176" s="13">
        <f t="shared" si="24"/>
        <v>0.3611111111111111</v>
      </c>
      <c r="V176" s="13">
        <f t="shared" si="25"/>
        <v>0.57708333333333328</v>
      </c>
    </row>
    <row r="177" spans="1:22" x14ac:dyDescent="0.25">
      <c r="A177" s="178">
        <v>42411</v>
      </c>
      <c r="B177" s="175" t="s">
        <v>124</v>
      </c>
      <c r="C177" s="175" t="s">
        <v>111</v>
      </c>
      <c r="D177" s="175" t="s">
        <v>112</v>
      </c>
      <c r="E177" s="175" t="s">
        <v>113</v>
      </c>
      <c r="F177" s="175" t="s">
        <v>20</v>
      </c>
      <c r="G177" s="175">
        <v>92055</v>
      </c>
      <c r="H177" s="177">
        <v>0.36805555555555558</v>
      </c>
      <c r="I177" s="177">
        <v>0.63194444444444442</v>
      </c>
      <c r="J177" s="179">
        <v>0.2638888888888889</v>
      </c>
      <c r="K177" s="176">
        <v>42411.319780092592</v>
      </c>
      <c r="L177" s="176">
        <v>42411.583680555559</v>
      </c>
      <c r="M177" s="177">
        <v>2.2916666666666667E-3</v>
      </c>
      <c r="N177" s="175">
        <v>27</v>
      </c>
      <c r="O177" s="175">
        <v>2</v>
      </c>
      <c r="P177" s="164">
        <f t="shared" si="20"/>
        <v>7</v>
      </c>
      <c r="Q177" s="164">
        <f t="shared" si="21"/>
        <v>40</v>
      </c>
      <c r="R177" s="164">
        <f t="shared" si="22"/>
        <v>14</v>
      </c>
      <c r="S177" s="164">
        <f t="shared" si="23"/>
        <v>0</v>
      </c>
      <c r="T177" s="164" t="str">
        <f t="shared" si="27"/>
        <v/>
      </c>
      <c r="U177" s="13">
        <f t="shared" si="24"/>
        <v>0.31944444444444448</v>
      </c>
      <c r="V177" s="13">
        <f t="shared" si="25"/>
        <v>0.58333333333333337</v>
      </c>
    </row>
    <row r="178" spans="1:22" x14ac:dyDescent="0.25">
      <c r="A178" s="178">
        <v>42411</v>
      </c>
      <c r="B178" s="175" t="s">
        <v>124</v>
      </c>
      <c r="C178" s="175" t="s">
        <v>111</v>
      </c>
      <c r="D178" s="175" t="s">
        <v>112</v>
      </c>
      <c r="E178" s="175" t="s">
        <v>113</v>
      </c>
      <c r="F178" s="175" t="s">
        <v>26</v>
      </c>
      <c r="G178" s="175">
        <v>92065</v>
      </c>
      <c r="H178" s="177">
        <v>0.625</v>
      </c>
      <c r="I178" s="177">
        <v>0.88888888888888884</v>
      </c>
      <c r="J178" s="179">
        <v>0.2638888888888889</v>
      </c>
      <c r="K178" s="176">
        <v>42411.625706018516</v>
      </c>
      <c r="L178" s="176">
        <v>42411.888819444444</v>
      </c>
      <c r="M178" s="177">
        <v>0</v>
      </c>
      <c r="N178" s="175">
        <v>0</v>
      </c>
      <c r="O178" s="175">
        <v>0</v>
      </c>
      <c r="P178" s="164">
        <f t="shared" si="20"/>
        <v>15</v>
      </c>
      <c r="Q178" s="164">
        <f t="shared" si="21"/>
        <v>1</v>
      </c>
      <c r="R178" s="164">
        <f t="shared" si="22"/>
        <v>21</v>
      </c>
      <c r="S178" s="164">
        <f t="shared" si="23"/>
        <v>19</v>
      </c>
      <c r="T178" s="164" t="str">
        <f t="shared" si="27"/>
        <v/>
      </c>
      <c r="U178" s="13">
        <f t="shared" si="24"/>
        <v>0.62569444444444444</v>
      </c>
      <c r="V178" s="13">
        <f t="shared" si="25"/>
        <v>0.8881944444444444</v>
      </c>
    </row>
    <row r="179" spans="1:22" x14ac:dyDescent="0.25">
      <c r="A179" s="178">
        <v>42411</v>
      </c>
      <c r="B179" s="175" t="s">
        <v>124</v>
      </c>
      <c r="C179" s="175" t="s">
        <v>111</v>
      </c>
      <c r="D179" s="175" t="s">
        <v>112</v>
      </c>
      <c r="E179" s="175" t="s">
        <v>113</v>
      </c>
      <c r="F179" s="175" t="s">
        <v>21</v>
      </c>
      <c r="G179" s="175">
        <v>92125</v>
      </c>
      <c r="H179" s="177">
        <v>0.36805555555555558</v>
      </c>
      <c r="I179" s="177">
        <v>0.63194444444444442</v>
      </c>
      <c r="J179" s="179">
        <v>0.2638888888888889</v>
      </c>
      <c r="K179" s="176">
        <v>42411.361550925925</v>
      </c>
      <c r="L179" s="176">
        <v>42411.625011574077</v>
      </c>
      <c r="M179" s="177">
        <v>2.2916666666666667E-3</v>
      </c>
      <c r="N179" s="175">
        <v>33</v>
      </c>
      <c r="O179" s="175">
        <v>0</v>
      </c>
      <c r="P179" s="164">
        <f t="shared" si="20"/>
        <v>8</v>
      </c>
      <c r="Q179" s="164">
        <f t="shared" si="21"/>
        <v>40</v>
      </c>
      <c r="R179" s="164">
        <f t="shared" si="22"/>
        <v>15</v>
      </c>
      <c r="S179" s="164">
        <f t="shared" si="23"/>
        <v>0</v>
      </c>
      <c r="T179" s="164" t="str">
        <f t="shared" si="27"/>
        <v/>
      </c>
      <c r="U179" s="13">
        <f t="shared" si="24"/>
        <v>0.3611111111111111</v>
      </c>
      <c r="V179" s="13">
        <f t="shared" si="25"/>
        <v>0.625</v>
      </c>
    </row>
    <row r="180" spans="1:22" x14ac:dyDescent="0.25">
      <c r="A180" s="178">
        <v>42411</v>
      </c>
      <c r="B180" s="175" t="s">
        <v>124</v>
      </c>
      <c r="C180" s="175" t="s">
        <v>111</v>
      </c>
      <c r="D180" s="175" t="s">
        <v>112</v>
      </c>
      <c r="E180" s="175" t="s">
        <v>113</v>
      </c>
      <c r="F180" s="175" t="s">
        <v>114</v>
      </c>
      <c r="G180" s="175">
        <v>95618</v>
      </c>
      <c r="H180" s="177">
        <v>0.33333333333333331</v>
      </c>
      <c r="I180" s="177">
        <v>0.59722222222222221</v>
      </c>
      <c r="J180" s="179">
        <v>0.2638888888888889</v>
      </c>
      <c r="K180" s="175"/>
      <c r="L180" s="175"/>
      <c r="M180" s="177">
        <v>0</v>
      </c>
      <c r="N180" s="175">
        <v>0</v>
      </c>
      <c r="O180" s="175">
        <v>0</v>
      </c>
      <c r="P180" s="164" t="str">
        <f t="shared" si="20"/>
        <v/>
      </c>
      <c r="Q180" s="164" t="str">
        <f t="shared" si="21"/>
        <v/>
      </c>
      <c r="R180" s="164" t="str">
        <f t="shared" si="22"/>
        <v/>
      </c>
      <c r="S180" s="164" t="str">
        <f t="shared" si="23"/>
        <v/>
      </c>
      <c r="T180" s="164" t="str">
        <f t="shared" si="27"/>
        <v/>
      </c>
      <c r="U180" s="13" t="str">
        <f t="shared" si="24"/>
        <v/>
      </c>
      <c r="V180" s="13" t="str">
        <f t="shared" si="25"/>
        <v/>
      </c>
    </row>
    <row r="181" spans="1:22" x14ac:dyDescent="0.25">
      <c r="A181" s="178">
        <v>42411</v>
      </c>
      <c r="B181" s="175" t="s">
        <v>124</v>
      </c>
      <c r="C181" s="175" t="s">
        <v>111</v>
      </c>
      <c r="D181" s="175" t="s">
        <v>112</v>
      </c>
      <c r="E181" s="175" t="s">
        <v>113</v>
      </c>
      <c r="F181" s="175" t="s">
        <v>107</v>
      </c>
      <c r="G181" s="175">
        <v>92200</v>
      </c>
      <c r="H181" s="177">
        <v>0.625</v>
      </c>
      <c r="I181" s="177">
        <v>0.88888888888888884</v>
      </c>
      <c r="J181" s="179">
        <v>0.2638888888888889</v>
      </c>
      <c r="K181" s="176">
        <v>42411.625069444446</v>
      </c>
      <c r="L181" s="176">
        <v>42411.888923611114</v>
      </c>
      <c r="M181" s="177">
        <v>0</v>
      </c>
      <c r="N181" s="175">
        <v>0</v>
      </c>
      <c r="O181" s="175">
        <v>0</v>
      </c>
      <c r="P181" s="164">
        <f t="shared" si="20"/>
        <v>15</v>
      </c>
      <c r="Q181" s="164">
        <f t="shared" si="21"/>
        <v>0</v>
      </c>
      <c r="R181" s="164">
        <f t="shared" si="22"/>
        <v>21</v>
      </c>
      <c r="S181" s="164">
        <f t="shared" si="23"/>
        <v>20</v>
      </c>
      <c r="T181" s="164" t="str">
        <f t="shared" si="27"/>
        <v/>
      </c>
      <c r="U181" s="13">
        <f t="shared" si="24"/>
        <v>0.625</v>
      </c>
      <c r="V181" s="13">
        <f t="shared" si="25"/>
        <v>0.88888888888888884</v>
      </c>
    </row>
    <row r="182" spans="1:22" x14ac:dyDescent="0.25">
      <c r="A182" s="178">
        <v>42411</v>
      </c>
      <c r="B182" s="175" t="s">
        <v>124</v>
      </c>
      <c r="C182" s="175" t="s">
        <v>111</v>
      </c>
      <c r="D182" s="175" t="s">
        <v>112</v>
      </c>
      <c r="E182" s="175" t="s">
        <v>113</v>
      </c>
      <c r="F182" s="175" t="s">
        <v>88</v>
      </c>
      <c r="G182" s="175">
        <v>93247</v>
      </c>
      <c r="H182" s="177">
        <v>0.33333333333333331</v>
      </c>
      <c r="I182" s="177">
        <v>0.59722222222222221</v>
      </c>
      <c r="J182" s="179">
        <v>0.2638888888888889</v>
      </c>
      <c r="K182" s="175"/>
      <c r="L182" s="175"/>
      <c r="M182" s="177">
        <v>0</v>
      </c>
      <c r="N182" s="175">
        <v>0</v>
      </c>
      <c r="O182" s="175">
        <v>0</v>
      </c>
      <c r="P182" s="164" t="str">
        <f t="shared" si="20"/>
        <v/>
      </c>
      <c r="Q182" s="164" t="str">
        <f t="shared" si="21"/>
        <v/>
      </c>
      <c r="R182" s="164" t="str">
        <f t="shared" si="22"/>
        <v/>
      </c>
      <c r="S182" s="164" t="str">
        <f t="shared" si="23"/>
        <v/>
      </c>
      <c r="T182" s="164" t="str">
        <f t="shared" si="27"/>
        <v/>
      </c>
      <c r="U182" s="13" t="str">
        <f t="shared" si="24"/>
        <v/>
      </c>
      <c r="V182" s="13" t="str">
        <f t="shared" si="25"/>
        <v/>
      </c>
    </row>
    <row r="183" spans="1:22" x14ac:dyDescent="0.25">
      <c r="A183" s="178">
        <v>42411</v>
      </c>
      <c r="B183" s="175" t="s">
        <v>124</v>
      </c>
      <c r="C183" s="175" t="s">
        <v>111</v>
      </c>
      <c r="D183" s="175" t="s">
        <v>112</v>
      </c>
      <c r="E183" s="175" t="s">
        <v>113</v>
      </c>
      <c r="F183" s="175" t="s">
        <v>115</v>
      </c>
      <c r="G183" s="175">
        <v>92136</v>
      </c>
      <c r="H183" s="177">
        <v>0.3611111111111111</v>
      </c>
      <c r="I183" s="177">
        <v>0.625</v>
      </c>
      <c r="J183" s="179">
        <v>0.2638888888888889</v>
      </c>
      <c r="K183" s="176">
        <v>42411.361504629633</v>
      </c>
      <c r="L183" s="176">
        <v>42411.625115740739</v>
      </c>
      <c r="M183" s="177">
        <v>3.5185185185185185E-3</v>
      </c>
      <c r="N183" s="175">
        <v>29</v>
      </c>
      <c r="O183" s="175">
        <v>0</v>
      </c>
      <c r="P183" s="164">
        <f t="shared" si="20"/>
        <v>8</v>
      </c>
      <c r="Q183" s="164">
        <f t="shared" si="21"/>
        <v>40</v>
      </c>
      <c r="R183" s="164">
        <f t="shared" si="22"/>
        <v>15</v>
      </c>
      <c r="S183" s="164">
        <f t="shared" si="23"/>
        <v>0</v>
      </c>
      <c r="T183" s="164" t="str">
        <f t="shared" si="27"/>
        <v/>
      </c>
      <c r="U183" s="13">
        <f t="shared" si="24"/>
        <v>0.3611111111111111</v>
      </c>
      <c r="V183" s="13">
        <f t="shared" si="25"/>
        <v>0.625</v>
      </c>
    </row>
    <row r="184" spans="1:22" x14ac:dyDescent="0.25">
      <c r="A184" s="178">
        <v>42411</v>
      </c>
      <c r="B184" s="175" t="s">
        <v>124</v>
      </c>
      <c r="C184" s="175" t="s">
        <v>111</v>
      </c>
      <c r="D184" s="175" t="s">
        <v>112</v>
      </c>
      <c r="E184" s="175" t="s">
        <v>113</v>
      </c>
      <c r="F184" s="175" t="s">
        <v>23</v>
      </c>
      <c r="G184" s="175">
        <v>92044</v>
      </c>
      <c r="H184" s="177">
        <v>0.33333333333333331</v>
      </c>
      <c r="I184" s="177">
        <v>0.59722222222222221</v>
      </c>
      <c r="J184" s="179">
        <v>0.2638888888888889</v>
      </c>
      <c r="K184" s="176">
        <v>42411.319652777776</v>
      </c>
      <c r="L184" s="176">
        <v>42411.583402777775</v>
      </c>
      <c r="M184" s="177">
        <v>0</v>
      </c>
      <c r="N184" s="175">
        <v>0</v>
      </c>
      <c r="O184" s="175">
        <v>0</v>
      </c>
      <c r="P184" s="164">
        <f t="shared" si="20"/>
        <v>7</v>
      </c>
      <c r="Q184" s="164">
        <f t="shared" si="21"/>
        <v>40</v>
      </c>
      <c r="R184" s="164">
        <f t="shared" si="22"/>
        <v>14</v>
      </c>
      <c r="S184" s="164">
        <f t="shared" si="23"/>
        <v>0</v>
      </c>
      <c r="T184" s="164" t="str">
        <f t="shared" si="27"/>
        <v/>
      </c>
      <c r="U184" s="13">
        <f t="shared" si="24"/>
        <v>0.31944444444444448</v>
      </c>
      <c r="V184" s="13">
        <f t="shared" si="25"/>
        <v>0.58333333333333337</v>
      </c>
    </row>
    <row r="185" spans="1:22" x14ac:dyDescent="0.25">
      <c r="A185" s="178">
        <v>42411</v>
      </c>
      <c r="B185" s="175" t="s">
        <v>124</v>
      </c>
      <c r="C185" s="175" t="s">
        <v>111</v>
      </c>
      <c r="D185" s="175" t="s">
        <v>112</v>
      </c>
      <c r="E185" s="175" t="s">
        <v>113</v>
      </c>
      <c r="F185" s="175" t="s">
        <v>27</v>
      </c>
      <c r="G185" s="175">
        <v>93346</v>
      </c>
      <c r="H185" s="177">
        <v>0.625</v>
      </c>
      <c r="I185" s="177">
        <v>0.88888888888888884</v>
      </c>
      <c r="J185" s="179">
        <v>0.2638888888888889</v>
      </c>
      <c r="K185" s="176">
        <v>42411.625949074078</v>
      </c>
      <c r="L185" s="176">
        <v>42411.888981481483</v>
      </c>
      <c r="M185" s="177">
        <v>2.7777777777777779E-3</v>
      </c>
      <c r="N185" s="175">
        <v>16</v>
      </c>
      <c r="O185" s="175">
        <v>22</v>
      </c>
      <c r="P185" s="164">
        <f t="shared" si="20"/>
        <v>15</v>
      </c>
      <c r="Q185" s="164">
        <f t="shared" si="21"/>
        <v>1</v>
      </c>
      <c r="R185" s="164">
        <f t="shared" si="22"/>
        <v>21</v>
      </c>
      <c r="S185" s="164">
        <f t="shared" si="23"/>
        <v>20</v>
      </c>
      <c r="T185" s="164" t="str">
        <f t="shared" si="27"/>
        <v/>
      </c>
      <c r="U185" s="13">
        <f t="shared" si="24"/>
        <v>0.62569444444444444</v>
      </c>
      <c r="V185" s="13">
        <f t="shared" si="25"/>
        <v>0.88888888888888884</v>
      </c>
    </row>
    <row r="186" spans="1:22" x14ac:dyDescent="0.25">
      <c r="A186" s="178">
        <v>42411</v>
      </c>
      <c r="B186" s="175" t="s">
        <v>124</v>
      </c>
      <c r="C186" s="175" t="s">
        <v>111</v>
      </c>
      <c r="D186" s="175" t="s">
        <v>112</v>
      </c>
      <c r="E186" s="175" t="s">
        <v>113</v>
      </c>
      <c r="F186" s="175" t="s">
        <v>28</v>
      </c>
      <c r="G186" s="175">
        <v>93528</v>
      </c>
      <c r="H186" s="177">
        <v>0.61805555555555558</v>
      </c>
      <c r="I186" s="177">
        <v>0.88194444444444453</v>
      </c>
      <c r="J186" s="179">
        <v>0.2638888888888889</v>
      </c>
      <c r="K186" s="176">
        <v>42411.615555555552</v>
      </c>
      <c r="L186" s="176">
        <v>42411.881956018522</v>
      </c>
      <c r="M186" s="177">
        <v>3.37962962962963E-3</v>
      </c>
      <c r="N186" s="175">
        <v>18</v>
      </c>
      <c r="O186" s="175">
        <v>0</v>
      </c>
      <c r="P186" s="164">
        <f t="shared" si="20"/>
        <v>14</v>
      </c>
      <c r="Q186" s="164">
        <f t="shared" si="21"/>
        <v>46</v>
      </c>
      <c r="R186" s="164">
        <f t="shared" si="22"/>
        <v>21</v>
      </c>
      <c r="S186" s="164">
        <f t="shared" si="23"/>
        <v>10</v>
      </c>
      <c r="T186" s="164" t="str">
        <f t="shared" si="27"/>
        <v/>
      </c>
      <c r="U186" s="13">
        <f t="shared" si="24"/>
        <v>0.61527777777777781</v>
      </c>
      <c r="V186" s="13">
        <f t="shared" si="25"/>
        <v>0.88194444444444453</v>
      </c>
    </row>
    <row r="187" spans="1:22" x14ac:dyDescent="0.25">
      <c r="A187" s="178">
        <v>42411</v>
      </c>
      <c r="B187" s="175" t="s">
        <v>124</v>
      </c>
      <c r="C187" s="175" t="s">
        <v>111</v>
      </c>
      <c r="D187" s="175" t="s">
        <v>112</v>
      </c>
      <c r="E187" s="175" t="s">
        <v>113</v>
      </c>
      <c r="F187" s="175" t="s">
        <v>105</v>
      </c>
      <c r="G187" s="175">
        <v>95049</v>
      </c>
      <c r="H187" s="177">
        <v>0.625</v>
      </c>
      <c r="I187" s="177">
        <v>0.88888888888888884</v>
      </c>
      <c r="J187" s="179">
        <v>0.2638888888888889</v>
      </c>
      <c r="K187" s="176">
        <v>42411.581562500003</v>
      </c>
      <c r="L187" s="176">
        <v>42411.847233796296</v>
      </c>
      <c r="M187" s="177">
        <v>1.9907407407407408E-3</v>
      </c>
      <c r="N187" s="175">
        <v>31</v>
      </c>
      <c r="O187" s="175">
        <v>0</v>
      </c>
      <c r="P187" s="164">
        <f t="shared" si="20"/>
        <v>13</v>
      </c>
      <c r="Q187" s="164">
        <f t="shared" si="21"/>
        <v>57</v>
      </c>
      <c r="R187" s="164">
        <f t="shared" si="22"/>
        <v>20</v>
      </c>
      <c r="S187" s="164">
        <f t="shared" si="23"/>
        <v>20</v>
      </c>
      <c r="T187" s="164" t="str">
        <f t="shared" si="27"/>
        <v/>
      </c>
      <c r="U187" s="13">
        <f t="shared" si="24"/>
        <v>0.58124999999999993</v>
      </c>
      <c r="V187" s="13">
        <f t="shared" si="25"/>
        <v>0.84722222222222221</v>
      </c>
    </row>
    <row r="188" spans="1:22" x14ac:dyDescent="0.25">
      <c r="A188" s="178">
        <v>42411</v>
      </c>
      <c r="B188" s="175" t="s">
        <v>124</v>
      </c>
      <c r="C188" s="175" t="s">
        <v>111</v>
      </c>
      <c r="D188" s="175" t="s">
        <v>112</v>
      </c>
      <c r="E188" s="175" t="s">
        <v>113</v>
      </c>
      <c r="F188" s="175" t="s">
        <v>117</v>
      </c>
      <c r="G188" s="175">
        <v>92214</v>
      </c>
      <c r="H188" s="177">
        <v>0.3611111111111111</v>
      </c>
      <c r="I188" s="177">
        <v>0.625</v>
      </c>
      <c r="J188" s="179">
        <v>0.2638888888888889</v>
      </c>
      <c r="K188" s="176">
        <v>42411.361238425925</v>
      </c>
      <c r="L188" s="176">
        <v>42411.625613425924</v>
      </c>
      <c r="M188" s="177">
        <v>3.4953703703703705E-3</v>
      </c>
      <c r="N188" s="175">
        <v>28</v>
      </c>
      <c r="O188" s="175">
        <v>0</v>
      </c>
      <c r="P188" s="164">
        <f t="shared" si="20"/>
        <v>8</v>
      </c>
      <c r="Q188" s="164">
        <f t="shared" si="21"/>
        <v>40</v>
      </c>
      <c r="R188" s="164">
        <f t="shared" si="22"/>
        <v>15</v>
      </c>
      <c r="S188" s="164">
        <f t="shared" si="23"/>
        <v>0</v>
      </c>
      <c r="T188" s="164" t="str">
        <f t="shared" si="27"/>
        <v/>
      </c>
      <c r="U188" s="13">
        <f t="shared" si="24"/>
        <v>0.3611111111111111</v>
      </c>
      <c r="V188" s="13">
        <f t="shared" si="25"/>
        <v>0.625</v>
      </c>
    </row>
    <row r="189" spans="1:22" x14ac:dyDescent="0.25">
      <c r="A189" s="178">
        <v>42411</v>
      </c>
      <c r="B189" s="175" t="s">
        <v>124</v>
      </c>
      <c r="C189" s="175" t="s">
        <v>111</v>
      </c>
      <c r="D189" s="175" t="s">
        <v>112</v>
      </c>
      <c r="E189" s="175" t="s">
        <v>113</v>
      </c>
      <c r="F189" s="175" t="s">
        <v>29</v>
      </c>
      <c r="G189" s="175">
        <v>92031</v>
      </c>
      <c r="H189" s="177">
        <v>0.58333333333333337</v>
      </c>
      <c r="I189" s="177">
        <v>0.84722222222222221</v>
      </c>
      <c r="J189" s="179">
        <v>0.2638888888888889</v>
      </c>
      <c r="K189" s="176">
        <v>42411.583865740744</v>
      </c>
      <c r="L189" s="176">
        <v>42411.847280092596</v>
      </c>
      <c r="M189" s="177">
        <v>2.0138888888888888E-3</v>
      </c>
      <c r="N189" s="175">
        <v>29</v>
      </c>
      <c r="O189" s="175">
        <v>0</v>
      </c>
      <c r="P189" s="164">
        <f t="shared" si="20"/>
        <v>14</v>
      </c>
      <c r="Q189" s="164">
        <f t="shared" si="21"/>
        <v>0</v>
      </c>
      <c r="R189" s="164">
        <f t="shared" si="22"/>
        <v>20</v>
      </c>
      <c r="S189" s="164">
        <f t="shared" si="23"/>
        <v>20</v>
      </c>
      <c r="T189" s="164" t="str">
        <f t="shared" si="27"/>
        <v/>
      </c>
      <c r="U189" s="13">
        <f t="shared" si="24"/>
        <v>0.58333333333333337</v>
      </c>
      <c r="V189" s="13">
        <f t="shared" si="25"/>
        <v>0.84722222222222221</v>
      </c>
    </row>
    <row r="190" spans="1:22" x14ac:dyDescent="0.25">
      <c r="A190" s="178">
        <v>42411</v>
      </c>
      <c r="B190" s="175" t="s">
        <v>124</v>
      </c>
      <c r="C190" s="175" t="s">
        <v>111</v>
      </c>
      <c r="D190" s="175" t="s">
        <v>112</v>
      </c>
      <c r="E190" s="175" t="s">
        <v>113</v>
      </c>
      <c r="F190" s="175" t="s">
        <v>30</v>
      </c>
      <c r="G190" s="175">
        <v>92030</v>
      </c>
      <c r="H190" s="177">
        <v>0.625</v>
      </c>
      <c r="I190" s="177">
        <v>0.88888888888888884</v>
      </c>
      <c r="J190" s="179">
        <v>0.2638888888888889</v>
      </c>
      <c r="K190" s="176">
        <v>42411.626192129632</v>
      </c>
      <c r="L190" s="176">
        <v>42411.888923611114</v>
      </c>
      <c r="M190" s="177">
        <v>0</v>
      </c>
      <c r="N190" s="175">
        <v>0</v>
      </c>
      <c r="O190" s="175">
        <v>0</v>
      </c>
      <c r="P190" s="164">
        <f t="shared" si="20"/>
        <v>15</v>
      </c>
      <c r="Q190" s="164">
        <f t="shared" si="21"/>
        <v>1</v>
      </c>
      <c r="R190" s="164">
        <f t="shared" si="22"/>
        <v>21</v>
      </c>
      <c r="S190" s="164">
        <f t="shared" si="23"/>
        <v>20</v>
      </c>
      <c r="T190" s="164" t="str">
        <f t="shared" si="27"/>
        <v/>
      </c>
      <c r="U190" s="13">
        <f t="shared" si="24"/>
        <v>0.62569444444444444</v>
      </c>
      <c r="V190" s="13">
        <f t="shared" si="25"/>
        <v>0.88888888888888884</v>
      </c>
    </row>
    <row r="191" spans="1:22" x14ac:dyDescent="0.25">
      <c r="A191" s="178">
        <v>42411</v>
      </c>
      <c r="B191" s="175" t="s">
        <v>124</v>
      </c>
      <c r="C191" s="175" t="s">
        <v>111</v>
      </c>
      <c r="D191" s="175" t="s">
        <v>112</v>
      </c>
      <c r="E191" s="175" t="s">
        <v>113</v>
      </c>
      <c r="F191" s="175" t="s">
        <v>118</v>
      </c>
      <c r="G191" s="175">
        <v>92217</v>
      </c>
      <c r="H191" s="177">
        <v>0.625</v>
      </c>
      <c r="I191" s="177">
        <v>0.88888888888888884</v>
      </c>
      <c r="J191" s="179">
        <v>0.2638888888888889</v>
      </c>
      <c r="K191" s="176">
        <v>42411.638842592591</v>
      </c>
      <c r="L191" s="176">
        <v>42411.888888888891</v>
      </c>
      <c r="M191" s="177">
        <v>3.425925925925926E-3</v>
      </c>
      <c r="N191" s="175">
        <v>20</v>
      </c>
      <c r="O191" s="175">
        <v>0</v>
      </c>
      <c r="P191" s="164">
        <f t="shared" si="20"/>
        <v>15</v>
      </c>
      <c r="Q191" s="164">
        <f t="shared" si="21"/>
        <v>19</v>
      </c>
      <c r="R191" s="164">
        <f t="shared" si="22"/>
        <v>21</v>
      </c>
      <c r="S191" s="164">
        <f t="shared" si="23"/>
        <v>20</v>
      </c>
      <c r="T191" s="164" t="str">
        <f t="shared" si="27"/>
        <v/>
      </c>
      <c r="U191" s="13">
        <f t="shared" si="24"/>
        <v>0.6381944444444444</v>
      </c>
      <c r="V191" s="13">
        <f t="shared" si="25"/>
        <v>0.88888888888888884</v>
      </c>
    </row>
    <row r="192" spans="1:22" x14ac:dyDescent="0.25">
      <c r="A192" s="178">
        <v>42411</v>
      </c>
      <c r="B192" s="175" t="s">
        <v>124</v>
      </c>
      <c r="C192" s="175" t="s">
        <v>111</v>
      </c>
      <c r="D192" s="175" t="s">
        <v>112</v>
      </c>
      <c r="E192" s="175" t="s">
        <v>113</v>
      </c>
      <c r="F192" s="175" t="s">
        <v>24</v>
      </c>
      <c r="G192" s="175">
        <v>92092</v>
      </c>
      <c r="H192" s="177">
        <v>0.36805555555555558</v>
      </c>
      <c r="I192" s="177">
        <v>0.63194444444444442</v>
      </c>
      <c r="J192" s="179">
        <v>0.2638888888888889</v>
      </c>
      <c r="K192" s="176">
        <v>42411.361168981479</v>
      </c>
      <c r="L192" s="176">
        <v>42411.583807870367</v>
      </c>
      <c r="M192" s="177">
        <v>0</v>
      </c>
      <c r="N192" s="175">
        <v>0</v>
      </c>
      <c r="O192" s="175">
        <v>0</v>
      </c>
      <c r="P192" s="164">
        <f t="shared" si="20"/>
        <v>8</v>
      </c>
      <c r="Q192" s="164">
        <f t="shared" si="21"/>
        <v>40</v>
      </c>
      <c r="R192" s="164">
        <f t="shared" si="22"/>
        <v>14</v>
      </c>
      <c r="S192" s="164">
        <f t="shared" si="23"/>
        <v>0</v>
      </c>
      <c r="T192" s="164" t="str">
        <f t="shared" si="27"/>
        <v/>
      </c>
      <c r="U192" s="13">
        <f t="shared" si="24"/>
        <v>0.3611111111111111</v>
      </c>
      <c r="V192" s="13">
        <f t="shared" si="25"/>
        <v>0.58333333333333337</v>
      </c>
    </row>
    <row r="193" spans="1:22" x14ac:dyDescent="0.25">
      <c r="A193" s="188">
        <v>42412</v>
      </c>
      <c r="B193" s="185" t="s">
        <v>125</v>
      </c>
      <c r="C193" s="185" t="s">
        <v>111</v>
      </c>
      <c r="D193" s="185" t="s">
        <v>112</v>
      </c>
      <c r="E193" s="185" t="s">
        <v>113</v>
      </c>
      <c r="F193" s="185" t="s">
        <v>103</v>
      </c>
      <c r="G193" s="185">
        <v>95061</v>
      </c>
      <c r="H193" s="187">
        <v>0.625</v>
      </c>
      <c r="I193" s="187">
        <v>0.88888888888888884</v>
      </c>
      <c r="J193" s="189">
        <v>0.2638888888888889</v>
      </c>
      <c r="K193" s="186">
        <v>42412.625543981485</v>
      </c>
      <c r="L193" s="186">
        <v>42412.889525462961</v>
      </c>
      <c r="M193" s="187">
        <v>3.472222222222222E-3</v>
      </c>
      <c r="N193" s="185">
        <v>17</v>
      </c>
      <c r="O193" s="185">
        <v>0</v>
      </c>
      <c r="P193" s="174">
        <f t="shared" si="20"/>
        <v>15</v>
      </c>
      <c r="Q193" s="174">
        <f t="shared" si="21"/>
        <v>0</v>
      </c>
      <c r="R193" s="174">
        <f t="shared" si="22"/>
        <v>21</v>
      </c>
      <c r="S193" s="174">
        <f t="shared" si="23"/>
        <v>20</v>
      </c>
      <c r="T193" s="174" t="str">
        <f t="shared" ref="T193:T234" si="28">IF(DAY(K193)=DAY(L193),"","ERRO")</f>
        <v/>
      </c>
      <c r="U193" s="13">
        <f t="shared" si="24"/>
        <v>0.625</v>
      </c>
      <c r="V193" s="13">
        <f t="shared" si="25"/>
        <v>0.88888888888888884</v>
      </c>
    </row>
    <row r="194" spans="1:22" x14ac:dyDescent="0.25">
      <c r="A194" s="188">
        <v>42413</v>
      </c>
      <c r="B194" s="185" t="s">
        <v>126</v>
      </c>
      <c r="C194" s="185" t="s">
        <v>111</v>
      </c>
      <c r="D194" s="185" t="s">
        <v>112</v>
      </c>
      <c r="E194" s="185" t="s">
        <v>113</v>
      </c>
      <c r="F194" s="185" t="s">
        <v>103</v>
      </c>
      <c r="G194" s="185">
        <v>95061</v>
      </c>
      <c r="H194" s="187">
        <v>0.625</v>
      </c>
      <c r="I194" s="187">
        <v>0.88888888888888884</v>
      </c>
      <c r="J194" s="189">
        <v>0.2638888888888889</v>
      </c>
      <c r="K194" s="186">
        <v>42413.625671296293</v>
      </c>
      <c r="L194" s="186">
        <v>42413.889050925929</v>
      </c>
      <c r="M194" s="187">
        <v>2.4537037037037036E-3</v>
      </c>
      <c r="N194" s="185">
        <v>11</v>
      </c>
      <c r="O194" s="185">
        <v>0</v>
      </c>
      <c r="P194" s="174">
        <f t="shared" si="20"/>
        <v>15</v>
      </c>
      <c r="Q194" s="174">
        <f t="shared" si="21"/>
        <v>0</v>
      </c>
      <c r="R194" s="174">
        <f t="shared" si="22"/>
        <v>21</v>
      </c>
      <c r="S194" s="174">
        <f t="shared" si="23"/>
        <v>20</v>
      </c>
      <c r="T194" s="174" t="str">
        <f t="shared" si="28"/>
        <v/>
      </c>
      <c r="U194" s="13">
        <f t="shared" si="24"/>
        <v>0.625</v>
      </c>
      <c r="V194" s="13">
        <f t="shared" si="25"/>
        <v>0.88888888888888884</v>
      </c>
    </row>
    <row r="195" spans="1:22" x14ac:dyDescent="0.25">
      <c r="A195" s="188">
        <v>42412</v>
      </c>
      <c r="B195" s="185" t="s">
        <v>125</v>
      </c>
      <c r="C195" s="185" t="s">
        <v>111</v>
      </c>
      <c r="D195" s="185" t="s">
        <v>112</v>
      </c>
      <c r="E195" s="185" t="s">
        <v>113</v>
      </c>
      <c r="F195" s="185" t="s">
        <v>98</v>
      </c>
      <c r="G195" s="185">
        <v>92137</v>
      </c>
      <c r="H195" s="187">
        <v>0.3611111111111111</v>
      </c>
      <c r="I195" s="187">
        <v>0.625</v>
      </c>
      <c r="J195" s="189">
        <v>0.2638888888888889</v>
      </c>
      <c r="K195" s="186">
        <v>42412.368738425925</v>
      </c>
      <c r="L195" s="186">
        <v>42412.625034722223</v>
      </c>
      <c r="M195" s="187">
        <v>1.3773148148148147E-3</v>
      </c>
      <c r="N195" s="185">
        <v>49</v>
      </c>
      <c r="O195" s="185">
        <v>0</v>
      </c>
      <c r="P195" s="174">
        <f t="shared" ref="P195:P258" si="29">IF($K195="","",HOUR($K195))</f>
        <v>8</v>
      </c>
      <c r="Q195" s="174">
        <f t="shared" ref="Q195:Q258" si="30">IF($K195="","",MINUTE($K195))</f>
        <v>50</v>
      </c>
      <c r="R195" s="174">
        <f t="shared" ref="R195:R258" si="31">IF($L195="","",HOUR($L195))</f>
        <v>15</v>
      </c>
      <c r="S195" s="174">
        <f t="shared" ref="S195:S258" si="32">IF($L195="","",MINUTE($L195))</f>
        <v>0</v>
      </c>
      <c r="T195" s="174" t="str">
        <f t="shared" si="28"/>
        <v/>
      </c>
      <c r="U195" s="13">
        <f t="shared" ref="U195:U258" si="33">IFERROR(TIME($P195,$Q195,0),"")</f>
        <v>0.36805555555555558</v>
      </c>
      <c r="V195" s="13">
        <f t="shared" ref="V195:V258" si="34">IFERROR(TIME($R195,$S195,0),"")</f>
        <v>0.625</v>
      </c>
    </row>
    <row r="196" spans="1:22" x14ac:dyDescent="0.25">
      <c r="A196" s="188">
        <v>42413</v>
      </c>
      <c r="B196" s="185" t="s">
        <v>126</v>
      </c>
      <c r="C196" s="185" t="s">
        <v>111</v>
      </c>
      <c r="D196" s="185" t="s">
        <v>112</v>
      </c>
      <c r="E196" s="185" t="s">
        <v>113</v>
      </c>
      <c r="F196" s="185" t="s">
        <v>98</v>
      </c>
      <c r="G196" s="185">
        <v>92137</v>
      </c>
      <c r="H196" s="187">
        <v>0.3611111111111111</v>
      </c>
      <c r="I196" s="187">
        <v>0.625</v>
      </c>
      <c r="J196" s="189">
        <v>0.2638888888888889</v>
      </c>
      <c r="K196" s="186">
        <v>42413.361273148148</v>
      </c>
      <c r="L196" s="186">
        <v>42413.625081018516</v>
      </c>
      <c r="M196" s="187">
        <v>1.5972222222222221E-3</v>
      </c>
      <c r="N196" s="185">
        <v>22</v>
      </c>
      <c r="O196" s="185">
        <v>0</v>
      </c>
      <c r="P196" s="174">
        <f t="shared" si="29"/>
        <v>8</v>
      </c>
      <c r="Q196" s="174">
        <f t="shared" si="30"/>
        <v>40</v>
      </c>
      <c r="R196" s="174">
        <f t="shared" si="31"/>
        <v>15</v>
      </c>
      <c r="S196" s="174">
        <f t="shared" si="32"/>
        <v>0</v>
      </c>
      <c r="T196" s="174" t="str">
        <f t="shared" si="28"/>
        <v/>
      </c>
      <c r="U196" s="13">
        <f t="shared" si="33"/>
        <v>0.3611111111111111</v>
      </c>
      <c r="V196" s="13">
        <f t="shared" si="34"/>
        <v>0.625</v>
      </c>
    </row>
    <row r="197" spans="1:22" x14ac:dyDescent="0.25">
      <c r="A197" s="188">
        <v>42413</v>
      </c>
      <c r="B197" s="185" t="s">
        <v>126</v>
      </c>
      <c r="C197" s="185" t="s">
        <v>111</v>
      </c>
      <c r="D197" s="185" t="s">
        <v>112</v>
      </c>
      <c r="E197" s="185" t="s">
        <v>113</v>
      </c>
      <c r="F197" s="185" t="s">
        <v>25</v>
      </c>
      <c r="G197" s="185">
        <v>95005</v>
      </c>
      <c r="H197" s="187">
        <v>0.58333333333333337</v>
      </c>
      <c r="I197" s="187">
        <v>0.84722222222222221</v>
      </c>
      <c r="J197" s="189">
        <v>0.2638888888888889</v>
      </c>
      <c r="K197" s="186">
        <v>42413.583344907405</v>
      </c>
      <c r="L197" s="186">
        <v>42413.847349537034</v>
      </c>
      <c r="M197" s="187">
        <v>0</v>
      </c>
      <c r="N197" s="185">
        <v>0</v>
      </c>
      <c r="O197" s="185">
        <v>0</v>
      </c>
      <c r="P197" s="174">
        <f t="shared" si="29"/>
        <v>14</v>
      </c>
      <c r="Q197" s="174">
        <f t="shared" si="30"/>
        <v>0</v>
      </c>
      <c r="R197" s="174">
        <f t="shared" si="31"/>
        <v>20</v>
      </c>
      <c r="S197" s="174">
        <f t="shared" si="32"/>
        <v>20</v>
      </c>
      <c r="T197" s="174" t="str">
        <f t="shared" si="28"/>
        <v/>
      </c>
      <c r="U197" s="13">
        <f t="shared" si="33"/>
        <v>0.58333333333333337</v>
      </c>
      <c r="V197" s="13">
        <f t="shared" si="34"/>
        <v>0.84722222222222221</v>
      </c>
    </row>
    <row r="198" spans="1:22" x14ac:dyDescent="0.25">
      <c r="A198" s="188">
        <v>42412</v>
      </c>
      <c r="B198" s="185" t="s">
        <v>125</v>
      </c>
      <c r="C198" s="185" t="s">
        <v>111</v>
      </c>
      <c r="D198" s="185" t="s">
        <v>112</v>
      </c>
      <c r="E198" s="185" t="s">
        <v>113</v>
      </c>
      <c r="F198" s="185" t="s">
        <v>25</v>
      </c>
      <c r="G198" s="185">
        <v>95005</v>
      </c>
      <c r="H198" s="187">
        <v>0.58333333333333337</v>
      </c>
      <c r="I198" s="187">
        <v>0.84722222222222221</v>
      </c>
      <c r="J198" s="189">
        <v>0.2638888888888889</v>
      </c>
      <c r="K198" s="186">
        <v>42412.584409722222</v>
      </c>
      <c r="L198" s="186">
        <v>42412.847430555557</v>
      </c>
      <c r="M198" s="187">
        <v>3.2986111111111111E-3</v>
      </c>
      <c r="N198" s="185">
        <v>18</v>
      </c>
      <c r="O198" s="185">
        <v>0</v>
      </c>
      <c r="P198" s="174">
        <f t="shared" si="29"/>
        <v>14</v>
      </c>
      <c r="Q198" s="174">
        <f t="shared" si="30"/>
        <v>1</v>
      </c>
      <c r="R198" s="174">
        <f t="shared" si="31"/>
        <v>20</v>
      </c>
      <c r="S198" s="174">
        <f t="shared" si="32"/>
        <v>20</v>
      </c>
      <c r="T198" s="174" t="str">
        <f t="shared" si="28"/>
        <v/>
      </c>
      <c r="U198" s="13">
        <f t="shared" si="33"/>
        <v>0.58402777777777781</v>
      </c>
      <c r="V198" s="13">
        <f t="shared" si="34"/>
        <v>0.84722222222222221</v>
      </c>
    </row>
    <row r="199" spans="1:22" x14ac:dyDescent="0.25">
      <c r="A199" s="188">
        <v>42412</v>
      </c>
      <c r="B199" s="185" t="s">
        <v>125</v>
      </c>
      <c r="C199" s="185" t="s">
        <v>111</v>
      </c>
      <c r="D199" s="185" t="s">
        <v>112</v>
      </c>
      <c r="E199" s="185" t="s">
        <v>113</v>
      </c>
      <c r="F199" s="185" t="s">
        <v>18</v>
      </c>
      <c r="G199" s="185">
        <v>92120</v>
      </c>
      <c r="H199" s="187">
        <v>0.36805555555555558</v>
      </c>
      <c r="I199" s="187">
        <v>0.63194444444444442</v>
      </c>
      <c r="J199" s="189">
        <v>0.2638888888888889</v>
      </c>
      <c r="K199" s="186">
        <v>42412.361319444448</v>
      </c>
      <c r="L199" s="186">
        <v>42412.6253125</v>
      </c>
      <c r="M199" s="187">
        <v>0</v>
      </c>
      <c r="N199" s="185">
        <v>0</v>
      </c>
      <c r="O199" s="185">
        <v>0</v>
      </c>
      <c r="P199" s="174">
        <f t="shared" si="29"/>
        <v>8</v>
      </c>
      <c r="Q199" s="174">
        <f t="shared" si="30"/>
        <v>40</v>
      </c>
      <c r="R199" s="174">
        <f t="shared" si="31"/>
        <v>15</v>
      </c>
      <c r="S199" s="174">
        <f t="shared" si="32"/>
        <v>0</v>
      </c>
      <c r="T199" s="174" t="str">
        <f t="shared" si="28"/>
        <v/>
      </c>
      <c r="U199" s="13">
        <f t="shared" si="33"/>
        <v>0.3611111111111111</v>
      </c>
      <c r="V199" s="13">
        <f t="shared" si="34"/>
        <v>0.625</v>
      </c>
    </row>
    <row r="200" spans="1:22" x14ac:dyDescent="0.25">
      <c r="A200" s="188">
        <v>42413</v>
      </c>
      <c r="B200" s="185" t="s">
        <v>126</v>
      </c>
      <c r="C200" s="185" t="s">
        <v>111</v>
      </c>
      <c r="D200" s="185" t="s">
        <v>112</v>
      </c>
      <c r="E200" s="185" t="s">
        <v>113</v>
      </c>
      <c r="F200" s="185" t="s">
        <v>18</v>
      </c>
      <c r="G200" s="185">
        <v>92120</v>
      </c>
      <c r="H200" s="187">
        <v>0.36805555555555558</v>
      </c>
      <c r="I200" s="187">
        <v>0.63194444444444442</v>
      </c>
      <c r="J200" s="189">
        <v>0.2638888888888889</v>
      </c>
      <c r="K200" s="186">
        <v>42413.361400462964</v>
      </c>
      <c r="L200" s="186">
        <v>42413.613900462966</v>
      </c>
      <c r="M200" s="187">
        <v>0</v>
      </c>
      <c r="N200" s="185">
        <v>0</v>
      </c>
      <c r="O200" s="185">
        <v>0</v>
      </c>
      <c r="P200" s="174">
        <f t="shared" si="29"/>
        <v>8</v>
      </c>
      <c r="Q200" s="174">
        <f t="shared" si="30"/>
        <v>40</v>
      </c>
      <c r="R200" s="174">
        <f t="shared" si="31"/>
        <v>14</v>
      </c>
      <c r="S200" s="174">
        <f t="shared" si="32"/>
        <v>44</v>
      </c>
      <c r="T200" s="174" t="str">
        <f t="shared" si="28"/>
        <v/>
      </c>
      <c r="U200" s="13">
        <f t="shared" si="33"/>
        <v>0.3611111111111111</v>
      </c>
      <c r="V200" s="13">
        <f t="shared" si="34"/>
        <v>0.61388888888888882</v>
      </c>
    </row>
    <row r="201" spans="1:22" x14ac:dyDescent="0.25">
      <c r="A201" s="188">
        <v>42413</v>
      </c>
      <c r="B201" s="185" t="s">
        <v>126</v>
      </c>
      <c r="C201" s="185" t="s">
        <v>111</v>
      </c>
      <c r="D201" s="185" t="s">
        <v>112</v>
      </c>
      <c r="E201" s="185" t="s">
        <v>113</v>
      </c>
      <c r="F201" s="185" t="s">
        <v>19</v>
      </c>
      <c r="G201" s="185">
        <v>95173</v>
      </c>
      <c r="H201" s="187">
        <v>0.4861111111111111</v>
      </c>
      <c r="I201" s="187">
        <v>0.75</v>
      </c>
      <c r="J201" s="189">
        <v>0.2638888888888889</v>
      </c>
      <c r="K201" s="186">
        <v>42413.361446759256</v>
      </c>
      <c r="L201" s="186">
        <v>42413.625057870369</v>
      </c>
      <c r="M201" s="187">
        <v>3.0439814814814821E-3</v>
      </c>
      <c r="N201" s="185">
        <v>14</v>
      </c>
      <c r="O201" s="185">
        <v>0</v>
      </c>
      <c r="P201" s="174">
        <f t="shared" si="29"/>
        <v>8</v>
      </c>
      <c r="Q201" s="174">
        <f t="shared" si="30"/>
        <v>40</v>
      </c>
      <c r="R201" s="174">
        <f t="shared" si="31"/>
        <v>15</v>
      </c>
      <c r="S201" s="174">
        <f t="shared" si="32"/>
        <v>0</v>
      </c>
      <c r="T201" s="174" t="str">
        <f t="shared" si="28"/>
        <v/>
      </c>
      <c r="U201" s="13">
        <f t="shared" si="33"/>
        <v>0.3611111111111111</v>
      </c>
      <c r="V201" s="13">
        <f t="shared" si="34"/>
        <v>0.625</v>
      </c>
    </row>
    <row r="202" spans="1:22" x14ac:dyDescent="0.25">
      <c r="A202" s="188">
        <v>42412</v>
      </c>
      <c r="B202" s="185" t="s">
        <v>125</v>
      </c>
      <c r="C202" s="185" t="s">
        <v>111</v>
      </c>
      <c r="D202" s="185" t="s">
        <v>112</v>
      </c>
      <c r="E202" s="185" t="s">
        <v>113</v>
      </c>
      <c r="F202" s="185" t="s">
        <v>19</v>
      </c>
      <c r="G202" s="185">
        <v>95173</v>
      </c>
      <c r="H202" s="187">
        <v>0.4861111111111111</v>
      </c>
      <c r="I202" s="187">
        <v>0.75</v>
      </c>
      <c r="J202" s="189">
        <v>0.2638888888888889</v>
      </c>
      <c r="K202" s="186">
        <v>42412.361817129633</v>
      </c>
      <c r="L202" s="186">
        <v>42412.625092592592</v>
      </c>
      <c r="M202" s="187">
        <v>2.8240740740740739E-3</v>
      </c>
      <c r="N202" s="185">
        <v>27</v>
      </c>
      <c r="O202" s="185">
        <v>1</v>
      </c>
      <c r="P202" s="174">
        <f t="shared" si="29"/>
        <v>8</v>
      </c>
      <c r="Q202" s="174">
        <f t="shared" si="30"/>
        <v>41</v>
      </c>
      <c r="R202" s="174">
        <f t="shared" si="31"/>
        <v>15</v>
      </c>
      <c r="S202" s="174">
        <f t="shared" si="32"/>
        <v>0</v>
      </c>
      <c r="T202" s="174" t="str">
        <f t="shared" si="28"/>
        <v/>
      </c>
      <c r="U202" s="13">
        <f t="shared" si="33"/>
        <v>0.36180555555555555</v>
      </c>
      <c r="V202" s="13">
        <f t="shared" si="34"/>
        <v>0.625</v>
      </c>
    </row>
    <row r="203" spans="1:22" x14ac:dyDescent="0.25">
      <c r="A203" s="188">
        <v>42412</v>
      </c>
      <c r="B203" s="185" t="s">
        <v>125</v>
      </c>
      <c r="C203" s="185" t="s">
        <v>111</v>
      </c>
      <c r="D203" s="185" t="s">
        <v>112</v>
      </c>
      <c r="E203" s="185" t="s">
        <v>113</v>
      </c>
      <c r="F203" s="185" t="s">
        <v>20</v>
      </c>
      <c r="G203" s="185">
        <v>92055</v>
      </c>
      <c r="H203" s="187">
        <v>0.36805555555555558</v>
      </c>
      <c r="I203" s="187">
        <v>0.63194444444444442</v>
      </c>
      <c r="J203" s="189">
        <v>0.2638888888888889</v>
      </c>
      <c r="K203" s="186">
        <v>42412.319594907407</v>
      </c>
      <c r="L203" s="186">
        <v>42412.583356481482</v>
      </c>
      <c r="M203" s="187">
        <v>2.2569444444444447E-3</v>
      </c>
      <c r="N203" s="185">
        <v>35</v>
      </c>
      <c r="O203" s="185">
        <v>0</v>
      </c>
      <c r="P203" s="174">
        <f t="shared" si="29"/>
        <v>7</v>
      </c>
      <c r="Q203" s="174">
        <f t="shared" si="30"/>
        <v>40</v>
      </c>
      <c r="R203" s="174">
        <f t="shared" si="31"/>
        <v>14</v>
      </c>
      <c r="S203" s="174">
        <f t="shared" si="32"/>
        <v>0</v>
      </c>
      <c r="T203" s="174" t="str">
        <f t="shared" si="28"/>
        <v/>
      </c>
      <c r="U203" s="13">
        <f t="shared" si="33"/>
        <v>0.31944444444444448</v>
      </c>
      <c r="V203" s="13">
        <f t="shared" si="34"/>
        <v>0.58333333333333337</v>
      </c>
    </row>
    <row r="204" spans="1:22" x14ac:dyDescent="0.25">
      <c r="A204" s="188">
        <v>42413</v>
      </c>
      <c r="B204" s="185" t="s">
        <v>126</v>
      </c>
      <c r="C204" s="185" t="s">
        <v>111</v>
      </c>
      <c r="D204" s="185" t="s">
        <v>112</v>
      </c>
      <c r="E204" s="185" t="s">
        <v>113</v>
      </c>
      <c r="F204" s="185" t="s">
        <v>20</v>
      </c>
      <c r="G204" s="185">
        <v>92055</v>
      </c>
      <c r="H204" s="187">
        <v>0.36805555555555558</v>
      </c>
      <c r="I204" s="187">
        <v>0.63194444444444442</v>
      </c>
      <c r="J204" s="189">
        <v>0.2638888888888889</v>
      </c>
      <c r="K204" s="186">
        <v>42413.319768518515</v>
      </c>
      <c r="L204" s="186">
        <v>42413.581979166665</v>
      </c>
      <c r="M204" s="187">
        <v>3.2175925925925926E-3</v>
      </c>
      <c r="N204" s="185">
        <v>12</v>
      </c>
      <c r="O204" s="185">
        <v>0</v>
      </c>
      <c r="P204" s="174">
        <f t="shared" si="29"/>
        <v>7</v>
      </c>
      <c r="Q204" s="174">
        <f t="shared" si="30"/>
        <v>40</v>
      </c>
      <c r="R204" s="174">
        <f t="shared" si="31"/>
        <v>13</v>
      </c>
      <c r="S204" s="174">
        <f t="shared" si="32"/>
        <v>58</v>
      </c>
      <c r="T204" s="174" t="str">
        <f t="shared" si="28"/>
        <v/>
      </c>
      <c r="U204" s="13">
        <f t="shared" si="33"/>
        <v>0.31944444444444448</v>
      </c>
      <c r="V204" s="13">
        <f t="shared" si="34"/>
        <v>0.58194444444444449</v>
      </c>
    </row>
    <row r="205" spans="1:22" x14ac:dyDescent="0.25">
      <c r="A205" s="188">
        <v>42413</v>
      </c>
      <c r="B205" s="185" t="s">
        <v>126</v>
      </c>
      <c r="C205" s="185" t="s">
        <v>111</v>
      </c>
      <c r="D205" s="185" t="s">
        <v>112</v>
      </c>
      <c r="E205" s="185" t="s">
        <v>113</v>
      </c>
      <c r="F205" s="185" t="s">
        <v>26</v>
      </c>
      <c r="G205" s="185">
        <v>92065</v>
      </c>
      <c r="H205" s="187">
        <v>0.625</v>
      </c>
      <c r="I205" s="187">
        <v>0.88888888888888884</v>
      </c>
      <c r="J205" s="189">
        <v>0.2638888888888889</v>
      </c>
      <c r="K205" s="186">
        <v>42413.625509259262</v>
      </c>
      <c r="L205" s="186">
        <v>42413.871562499997</v>
      </c>
      <c r="M205" s="187">
        <v>0</v>
      </c>
      <c r="N205" s="185">
        <v>0</v>
      </c>
      <c r="O205" s="185">
        <v>0</v>
      </c>
      <c r="P205" s="174">
        <f t="shared" si="29"/>
        <v>15</v>
      </c>
      <c r="Q205" s="174">
        <f t="shared" si="30"/>
        <v>0</v>
      </c>
      <c r="R205" s="174">
        <f t="shared" si="31"/>
        <v>20</v>
      </c>
      <c r="S205" s="174">
        <f t="shared" si="32"/>
        <v>55</v>
      </c>
      <c r="T205" s="174" t="str">
        <f t="shared" si="28"/>
        <v/>
      </c>
      <c r="U205" s="13">
        <f t="shared" si="33"/>
        <v>0.625</v>
      </c>
      <c r="V205" s="13">
        <f t="shared" si="34"/>
        <v>0.87152777777777779</v>
      </c>
    </row>
    <row r="206" spans="1:22" x14ac:dyDescent="0.25">
      <c r="A206" s="188">
        <v>42412</v>
      </c>
      <c r="B206" s="185" t="s">
        <v>125</v>
      </c>
      <c r="C206" s="185" t="s">
        <v>111</v>
      </c>
      <c r="D206" s="185" t="s">
        <v>112</v>
      </c>
      <c r="E206" s="185" t="s">
        <v>113</v>
      </c>
      <c r="F206" s="185" t="s">
        <v>26</v>
      </c>
      <c r="G206" s="185">
        <v>92065</v>
      </c>
      <c r="H206" s="187">
        <v>0.625</v>
      </c>
      <c r="I206" s="187">
        <v>0.88888888888888884</v>
      </c>
      <c r="J206" s="189">
        <v>0.2638888888888889</v>
      </c>
      <c r="K206" s="185"/>
      <c r="L206" s="185"/>
      <c r="M206" s="187">
        <v>0</v>
      </c>
      <c r="N206" s="185">
        <v>0</v>
      </c>
      <c r="O206" s="185">
        <v>0</v>
      </c>
      <c r="P206" s="174" t="str">
        <f t="shared" si="29"/>
        <v/>
      </c>
      <c r="Q206" s="174" t="str">
        <f t="shared" si="30"/>
        <v/>
      </c>
      <c r="R206" s="174" t="str">
        <f t="shared" si="31"/>
        <v/>
      </c>
      <c r="S206" s="174" t="str">
        <f t="shared" si="32"/>
        <v/>
      </c>
      <c r="T206" s="174" t="str">
        <f t="shared" si="28"/>
        <v/>
      </c>
      <c r="U206" s="13" t="str">
        <f t="shared" si="33"/>
        <v/>
      </c>
      <c r="V206" s="13" t="str">
        <f t="shared" si="34"/>
        <v/>
      </c>
    </row>
    <row r="207" spans="1:22" x14ac:dyDescent="0.25">
      <c r="A207" s="188">
        <v>42412</v>
      </c>
      <c r="B207" s="185" t="s">
        <v>125</v>
      </c>
      <c r="C207" s="185" t="s">
        <v>111</v>
      </c>
      <c r="D207" s="185" t="s">
        <v>112</v>
      </c>
      <c r="E207" s="185" t="s">
        <v>113</v>
      </c>
      <c r="F207" s="185" t="s">
        <v>21</v>
      </c>
      <c r="G207" s="185">
        <v>92125</v>
      </c>
      <c r="H207" s="187">
        <v>0.36805555555555558</v>
      </c>
      <c r="I207" s="187">
        <v>0.63194444444444442</v>
      </c>
      <c r="J207" s="189">
        <v>0.2638888888888889</v>
      </c>
      <c r="K207" s="186">
        <v>42412.361354166664</v>
      </c>
      <c r="L207" s="186">
        <v>42412.625011574077</v>
      </c>
      <c r="M207" s="187">
        <v>3.7384259259259263E-3</v>
      </c>
      <c r="N207" s="185">
        <v>17</v>
      </c>
      <c r="O207" s="185">
        <v>0</v>
      </c>
      <c r="P207" s="174">
        <f t="shared" si="29"/>
        <v>8</v>
      </c>
      <c r="Q207" s="174">
        <f t="shared" si="30"/>
        <v>40</v>
      </c>
      <c r="R207" s="174">
        <f t="shared" si="31"/>
        <v>15</v>
      </c>
      <c r="S207" s="174">
        <f t="shared" si="32"/>
        <v>0</v>
      </c>
      <c r="T207" s="174" t="str">
        <f t="shared" si="28"/>
        <v/>
      </c>
      <c r="U207" s="13">
        <f t="shared" si="33"/>
        <v>0.3611111111111111</v>
      </c>
      <c r="V207" s="13">
        <f t="shared" si="34"/>
        <v>0.625</v>
      </c>
    </row>
    <row r="208" spans="1:22" x14ac:dyDescent="0.25">
      <c r="A208" s="188">
        <v>42413</v>
      </c>
      <c r="B208" s="185" t="s">
        <v>126</v>
      </c>
      <c r="C208" s="185" t="s">
        <v>111</v>
      </c>
      <c r="D208" s="185" t="s">
        <v>112</v>
      </c>
      <c r="E208" s="185" t="s">
        <v>113</v>
      </c>
      <c r="F208" s="185" t="s">
        <v>21</v>
      </c>
      <c r="G208" s="185">
        <v>92125</v>
      </c>
      <c r="H208" s="187">
        <v>0.36805555555555558</v>
      </c>
      <c r="I208" s="187">
        <v>0.63194444444444442</v>
      </c>
      <c r="J208" s="189">
        <v>0.2638888888888889</v>
      </c>
      <c r="K208" s="186">
        <v>42413.36414351852</v>
      </c>
      <c r="L208" s="186">
        <v>42413.625092592592</v>
      </c>
      <c r="M208" s="187">
        <v>2.1412037037037038E-3</v>
      </c>
      <c r="N208" s="185">
        <v>16</v>
      </c>
      <c r="O208" s="185">
        <v>0</v>
      </c>
      <c r="P208" s="174">
        <f t="shared" si="29"/>
        <v>8</v>
      </c>
      <c r="Q208" s="174">
        <f t="shared" si="30"/>
        <v>44</v>
      </c>
      <c r="R208" s="174">
        <f t="shared" si="31"/>
        <v>15</v>
      </c>
      <c r="S208" s="174">
        <f t="shared" si="32"/>
        <v>0</v>
      </c>
      <c r="T208" s="174" t="str">
        <f t="shared" si="28"/>
        <v/>
      </c>
      <c r="U208" s="13">
        <f t="shared" si="33"/>
        <v>0.36388888888888887</v>
      </c>
      <c r="V208" s="13">
        <f t="shared" si="34"/>
        <v>0.625</v>
      </c>
    </row>
    <row r="209" spans="1:22" x14ac:dyDescent="0.25">
      <c r="A209" s="188">
        <v>42413</v>
      </c>
      <c r="B209" s="185" t="s">
        <v>126</v>
      </c>
      <c r="C209" s="185" t="s">
        <v>111</v>
      </c>
      <c r="D209" s="185" t="s">
        <v>112</v>
      </c>
      <c r="E209" s="185" t="s">
        <v>113</v>
      </c>
      <c r="F209" s="185" t="s">
        <v>114</v>
      </c>
      <c r="G209" s="185">
        <v>95618</v>
      </c>
      <c r="H209" s="187">
        <v>0.33333333333333331</v>
      </c>
      <c r="I209" s="187">
        <v>0.59722222222222221</v>
      </c>
      <c r="J209" s="189">
        <v>0.2638888888888889</v>
      </c>
      <c r="K209" s="185"/>
      <c r="L209" s="185"/>
      <c r="M209" s="187">
        <v>0</v>
      </c>
      <c r="N209" s="185">
        <v>0</v>
      </c>
      <c r="O209" s="185">
        <v>0</v>
      </c>
      <c r="P209" s="174" t="str">
        <f t="shared" si="29"/>
        <v/>
      </c>
      <c r="Q209" s="174" t="str">
        <f t="shared" si="30"/>
        <v/>
      </c>
      <c r="R209" s="174" t="str">
        <f t="shared" si="31"/>
        <v/>
      </c>
      <c r="S209" s="174" t="str">
        <f t="shared" si="32"/>
        <v/>
      </c>
      <c r="T209" s="174" t="str">
        <f t="shared" si="28"/>
        <v/>
      </c>
      <c r="U209" s="13" t="str">
        <f t="shared" si="33"/>
        <v/>
      </c>
      <c r="V209" s="13" t="str">
        <f t="shared" si="34"/>
        <v/>
      </c>
    </row>
    <row r="210" spans="1:22" x14ac:dyDescent="0.25">
      <c r="A210" s="188">
        <v>42412</v>
      </c>
      <c r="B210" s="185" t="s">
        <v>125</v>
      </c>
      <c r="C210" s="185" t="s">
        <v>111</v>
      </c>
      <c r="D210" s="185" t="s">
        <v>112</v>
      </c>
      <c r="E210" s="185" t="s">
        <v>113</v>
      </c>
      <c r="F210" s="185" t="s">
        <v>114</v>
      </c>
      <c r="G210" s="185">
        <v>95618</v>
      </c>
      <c r="H210" s="187">
        <v>0.33333333333333331</v>
      </c>
      <c r="I210" s="187">
        <v>0.59722222222222221</v>
      </c>
      <c r="J210" s="189">
        <v>0.2638888888888889</v>
      </c>
      <c r="K210" s="185"/>
      <c r="L210" s="185"/>
      <c r="M210" s="187">
        <v>0</v>
      </c>
      <c r="N210" s="185">
        <v>0</v>
      </c>
      <c r="O210" s="185">
        <v>0</v>
      </c>
      <c r="P210" s="174" t="str">
        <f t="shared" si="29"/>
        <v/>
      </c>
      <c r="Q210" s="174" t="str">
        <f t="shared" si="30"/>
        <v/>
      </c>
      <c r="R210" s="174" t="str">
        <f t="shared" si="31"/>
        <v/>
      </c>
      <c r="S210" s="174" t="str">
        <f t="shared" si="32"/>
        <v/>
      </c>
      <c r="T210" s="174" t="str">
        <f t="shared" si="28"/>
        <v/>
      </c>
      <c r="U210" s="13" t="str">
        <f t="shared" si="33"/>
        <v/>
      </c>
      <c r="V210" s="13" t="str">
        <f t="shared" si="34"/>
        <v/>
      </c>
    </row>
    <row r="211" spans="1:22" x14ac:dyDescent="0.25">
      <c r="A211" s="188">
        <v>42412</v>
      </c>
      <c r="B211" s="185" t="s">
        <v>125</v>
      </c>
      <c r="C211" s="185" t="s">
        <v>111</v>
      </c>
      <c r="D211" s="185" t="s">
        <v>112</v>
      </c>
      <c r="E211" s="185" t="s">
        <v>113</v>
      </c>
      <c r="F211" s="185" t="s">
        <v>107</v>
      </c>
      <c r="G211" s="185">
        <v>92200</v>
      </c>
      <c r="H211" s="187">
        <v>0.625</v>
      </c>
      <c r="I211" s="187">
        <v>0.88888888888888884</v>
      </c>
      <c r="J211" s="189">
        <v>0.2638888888888889</v>
      </c>
      <c r="K211" s="186">
        <v>42412.625185185185</v>
      </c>
      <c r="L211" s="186">
        <v>42412.888958333337</v>
      </c>
      <c r="M211" s="187">
        <v>0</v>
      </c>
      <c r="N211" s="185">
        <v>0</v>
      </c>
      <c r="O211" s="185">
        <v>0</v>
      </c>
      <c r="P211" s="174">
        <f t="shared" si="29"/>
        <v>15</v>
      </c>
      <c r="Q211" s="174">
        <f t="shared" si="30"/>
        <v>0</v>
      </c>
      <c r="R211" s="174">
        <f t="shared" si="31"/>
        <v>21</v>
      </c>
      <c r="S211" s="174">
        <f t="shared" si="32"/>
        <v>20</v>
      </c>
      <c r="T211" s="174" t="str">
        <f t="shared" si="28"/>
        <v/>
      </c>
      <c r="U211" s="13">
        <f t="shared" si="33"/>
        <v>0.625</v>
      </c>
      <c r="V211" s="13">
        <f t="shared" si="34"/>
        <v>0.88888888888888884</v>
      </c>
    </row>
    <row r="212" spans="1:22" x14ac:dyDescent="0.25">
      <c r="A212" s="188">
        <v>42413</v>
      </c>
      <c r="B212" s="185" t="s">
        <v>126</v>
      </c>
      <c r="C212" s="185" t="s">
        <v>111</v>
      </c>
      <c r="D212" s="185" t="s">
        <v>112</v>
      </c>
      <c r="E212" s="185" t="s">
        <v>113</v>
      </c>
      <c r="F212" s="185" t="s">
        <v>107</v>
      </c>
      <c r="G212" s="185">
        <v>92200</v>
      </c>
      <c r="H212" s="187">
        <v>0.625</v>
      </c>
      <c r="I212" s="187">
        <v>0.88888888888888884</v>
      </c>
      <c r="J212" s="189">
        <v>0.2638888888888889</v>
      </c>
      <c r="K212" s="186">
        <v>42413.625497685185</v>
      </c>
      <c r="L212" s="186">
        <v>42413.881365740737</v>
      </c>
      <c r="M212" s="187">
        <v>0</v>
      </c>
      <c r="N212" s="185">
        <v>0</v>
      </c>
      <c r="O212" s="185">
        <v>0</v>
      </c>
      <c r="P212" s="174">
        <f t="shared" si="29"/>
        <v>15</v>
      </c>
      <c r="Q212" s="174">
        <f t="shared" si="30"/>
        <v>0</v>
      </c>
      <c r="R212" s="174">
        <f t="shared" si="31"/>
        <v>21</v>
      </c>
      <c r="S212" s="174">
        <f t="shared" si="32"/>
        <v>9</v>
      </c>
      <c r="T212" s="174" t="str">
        <f t="shared" si="28"/>
        <v/>
      </c>
      <c r="U212" s="13">
        <f t="shared" si="33"/>
        <v>0.625</v>
      </c>
      <c r="V212" s="13">
        <f t="shared" si="34"/>
        <v>0.88124999999999998</v>
      </c>
    </row>
    <row r="213" spans="1:22" x14ac:dyDescent="0.25">
      <c r="A213" s="188">
        <v>42413</v>
      </c>
      <c r="B213" s="185" t="s">
        <v>126</v>
      </c>
      <c r="C213" s="185" t="s">
        <v>111</v>
      </c>
      <c r="D213" s="185" t="s">
        <v>112</v>
      </c>
      <c r="E213" s="185" t="s">
        <v>113</v>
      </c>
      <c r="F213" s="185" t="s">
        <v>88</v>
      </c>
      <c r="G213" s="185">
        <v>93247</v>
      </c>
      <c r="H213" s="187">
        <v>0.33333333333333331</v>
      </c>
      <c r="I213" s="187">
        <v>0.59722222222222221</v>
      </c>
      <c r="J213" s="189">
        <v>0.2638888888888889</v>
      </c>
      <c r="K213" s="185"/>
      <c r="L213" s="185"/>
      <c r="M213" s="187">
        <v>0</v>
      </c>
      <c r="N213" s="185">
        <v>0</v>
      </c>
      <c r="O213" s="185">
        <v>0</v>
      </c>
      <c r="P213" s="174" t="str">
        <f t="shared" si="29"/>
        <v/>
      </c>
      <c r="Q213" s="174" t="str">
        <f t="shared" si="30"/>
        <v/>
      </c>
      <c r="R213" s="174" t="str">
        <f t="shared" si="31"/>
        <v/>
      </c>
      <c r="S213" s="174" t="str">
        <f t="shared" si="32"/>
        <v/>
      </c>
      <c r="T213" s="174" t="str">
        <f t="shared" si="28"/>
        <v/>
      </c>
      <c r="U213" s="13" t="str">
        <f t="shared" si="33"/>
        <v/>
      </c>
      <c r="V213" s="13" t="str">
        <f t="shared" si="34"/>
        <v/>
      </c>
    </row>
    <row r="214" spans="1:22" x14ac:dyDescent="0.25">
      <c r="A214" s="188">
        <v>42412</v>
      </c>
      <c r="B214" s="185" t="s">
        <v>125</v>
      </c>
      <c r="C214" s="185" t="s">
        <v>111</v>
      </c>
      <c r="D214" s="185" t="s">
        <v>112</v>
      </c>
      <c r="E214" s="185" t="s">
        <v>113</v>
      </c>
      <c r="F214" s="185" t="s">
        <v>88</v>
      </c>
      <c r="G214" s="185">
        <v>93247</v>
      </c>
      <c r="H214" s="187">
        <v>0.33333333333333331</v>
      </c>
      <c r="I214" s="187">
        <v>0.59722222222222221</v>
      </c>
      <c r="J214" s="189">
        <v>0.2638888888888889</v>
      </c>
      <c r="K214" s="185"/>
      <c r="L214" s="185"/>
      <c r="M214" s="187">
        <v>0</v>
      </c>
      <c r="N214" s="185">
        <v>0</v>
      </c>
      <c r="O214" s="185">
        <v>0</v>
      </c>
      <c r="P214" s="174" t="str">
        <f t="shared" si="29"/>
        <v/>
      </c>
      <c r="Q214" s="174" t="str">
        <f t="shared" si="30"/>
        <v/>
      </c>
      <c r="R214" s="174" t="str">
        <f t="shared" si="31"/>
        <v/>
      </c>
      <c r="S214" s="174" t="str">
        <f t="shared" si="32"/>
        <v/>
      </c>
      <c r="T214" s="174" t="str">
        <f t="shared" si="28"/>
        <v/>
      </c>
      <c r="U214" s="13" t="str">
        <f t="shared" si="33"/>
        <v/>
      </c>
      <c r="V214" s="13" t="str">
        <f t="shared" si="34"/>
        <v/>
      </c>
    </row>
    <row r="215" spans="1:22" x14ac:dyDescent="0.25">
      <c r="A215" s="188">
        <v>42412</v>
      </c>
      <c r="B215" s="185" t="s">
        <v>125</v>
      </c>
      <c r="C215" s="185" t="s">
        <v>111</v>
      </c>
      <c r="D215" s="185" t="s">
        <v>112</v>
      </c>
      <c r="E215" s="185" t="s">
        <v>113</v>
      </c>
      <c r="F215" s="185" t="s">
        <v>115</v>
      </c>
      <c r="G215" s="185">
        <v>92136</v>
      </c>
      <c r="H215" s="187">
        <v>0.3611111111111111</v>
      </c>
      <c r="I215" s="187">
        <v>0.625</v>
      </c>
      <c r="J215" s="189">
        <v>0.2638888888888889</v>
      </c>
      <c r="K215" s="186">
        <v>42412.368738425925</v>
      </c>
      <c r="L215" s="186">
        <v>42412.625034722223</v>
      </c>
      <c r="M215" s="187">
        <v>2.8935185185185188E-3</v>
      </c>
      <c r="N215" s="185">
        <v>31</v>
      </c>
      <c r="O215" s="185">
        <v>0</v>
      </c>
      <c r="P215" s="174">
        <f t="shared" si="29"/>
        <v>8</v>
      </c>
      <c r="Q215" s="174">
        <f t="shared" si="30"/>
        <v>50</v>
      </c>
      <c r="R215" s="174">
        <f t="shared" si="31"/>
        <v>15</v>
      </c>
      <c r="S215" s="174">
        <f t="shared" si="32"/>
        <v>0</v>
      </c>
      <c r="T215" s="174" t="str">
        <f t="shared" si="28"/>
        <v/>
      </c>
      <c r="U215" s="13">
        <f t="shared" si="33"/>
        <v>0.36805555555555558</v>
      </c>
      <c r="V215" s="13">
        <f t="shared" si="34"/>
        <v>0.625</v>
      </c>
    </row>
    <row r="216" spans="1:22" x14ac:dyDescent="0.25">
      <c r="A216" s="188">
        <v>42413</v>
      </c>
      <c r="B216" s="185" t="s">
        <v>126</v>
      </c>
      <c r="C216" s="185" t="s">
        <v>111</v>
      </c>
      <c r="D216" s="185" t="s">
        <v>112</v>
      </c>
      <c r="E216" s="185" t="s">
        <v>113</v>
      </c>
      <c r="F216" s="185" t="s">
        <v>115</v>
      </c>
      <c r="G216" s="185">
        <v>92136</v>
      </c>
      <c r="H216" s="187">
        <v>0.3611111111111111</v>
      </c>
      <c r="I216" s="187">
        <v>0.625</v>
      </c>
      <c r="J216" s="189">
        <v>0.2638888888888889</v>
      </c>
      <c r="K216" s="186">
        <v>42413.364317129628</v>
      </c>
      <c r="L216" s="186">
        <v>42413.625034722223</v>
      </c>
      <c r="M216" s="187">
        <v>3.37962962962963E-3</v>
      </c>
      <c r="N216" s="185">
        <v>19</v>
      </c>
      <c r="O216" s="185">
        <v>0</v>
      </c>
      <c r="P216" s="174">
        <f t="shared" si="29"/>
        <v>8</v>
      </c>
      <c r="Q216" s="174">
        <f t="shared" si="30"/>
        <v>44</v>
      </c>
      <c r="R216" s="174">
        <f t="shared" si="31"/>
        <v>15</v>
      </c>
      <c r="S216" s="174">
        <f t="shared" si="32"/>
        <v>0</v>
      </c>
      <c r="T216" s="174" t="str">
        <f t="shared" si="28"/>
        <v/>
      </c>
      <c r="U216" s="13">
        <f t="shared" si="33"/>
        <v>0.36388888888888887</v>
      </c>
      <c r="V216" s="13">
        <f t="shared" si="34"/>
        <v>0.625</v>
      </c>
    </row>
    <row r="217" spans="1:22" x14ac:dyDescent="0.25">
      <c r="A217" s="188">
        <v>42413</v>
      </c>
      <c r="B217" s="185" t="s">
        <v>126</v>
      </c>
      <c r="C217" s="185" t="s">
        <v>111</v>
      </c>
      <c r="D217" s="185" t="s">
        <v>112</v>
      </c>
      <c r="E217" s="185" t="s">
        <v>113</v>
      </c>
      <c r="F217" s="185" t="s">
        <v>23</v>
      </c>
      <c r="G217" s="185">
        <v>92044</v>
      </c>
      <c r="H217" s="187">
        <v>0.33333333333333331</v>
      </c>
      <c r="I217" s="187">
        <v>0.59722222222222221</v>
      </c>
      <c r="J217" s="189">
        <v>0.2638888888888889</v>
      </c>
      <c r="K217" s="186">
        <v>42413.319664351853</v>
      </c>
      <c r="L217" s="186">
        <v>42413.578622685185</v>
      </c>
      <c r="M217" s="187">
        <v>0</v>
      </c>
      <c r="N217" s="185">
        <v>0</v>
      </c>
      <c r="O217" s="185">
        <v>0</v>
      </c>
      <c r="P217" s="174">
        <f t="shared" si="29"/>
        <v>7</v>
      </c>
      <c r="Q217" s="174">
        <f t="shared" si="30"/>
        <v>40</v>
      </c>
      <c r="R217" s="174">
        <f t="shared" si="31"/>
        <v>13</v>
      </c>
      <c r="S217" s="174">
        <f t="shared" si="32"/>
        <v>53</v>
      </c>
      <c r="T217" s="174" t="str">
        <f t="shared" si="28"/>
        <v/>
      </c>
      <c r="U217" s="13">
        <f t="shared" si="33"/>
        <v>0.31944444444444448</v>
      </c>
      <c r="V217" s="13">
        <f t="shared" si="34"/>
        <v>0.57847222222222217</v>
      </c>
    </row>
    <row r="218" spans="1:22" x14ac:dyDescent="0.25">
      <c r="A218" s="188">
        <v>42412</v>
      </c>
      <c r="B218" s="185" t="s">
        <v>125</v>
      </c>
      <c r="C218" s="185" t="s">
        <v>111</v>
      </c>
      <c r="D218" s="185" t="s">
        <v>112</v>
      </c>
      <c r="E218" s="185" t="s">
        <v>113</v>
      </c>
      <c r="F218" s="185" t="s">
        <v>23</v>
      </c>
      <c r="G218" s="185">
        <v>92044</v>
      </c>
      <c r="H218" s="187">
        <v>0.33333333333333331</v>
      </c>
      <c r="I218" s="187">
        <v>0.59722222222222221</v>
      </c>
      <c r="J218" s="189">
        <v>0.2638888888888889</v>
      </c>
      <c r="K218" s="186">
        <v>42412.319675925923</v>
      </c>
      <c r="L218" s="186">
        <v>42412.583402777775</v>
      </c>
      <c r="M218" s="187">
        <v>0</v>
      </c>
      <c r="N218" s="185">
        <v>0</v>
      </c>
      <c r="O218" s="185">
        <v>0</v>
      </c>
      <c r="P218" s="174">
        <f t="shared" si="29"/>
        <v>7</v>
      </c>
      <c r="Q218" s="174">
        <f t="shared" si="30"/>
        <v>40</v>
      </c>
      <c r="R218" s="174">
        <f t="shared" si="31"/>
        <v>14</v>
      </c>
      <c r="S218" s="174">
        <f t="shared" si="32"/>
        <v>0</v>
      </c>
      <c r="T218" s="174" t="str">
        <f t="shared" si="28"/>
        <v/>
      </c>
      <c r="U218" s="13">
        <f t="shared" si="33"/>
        <v>0.31944444444444448</v>
      </c>
      <c r="V218" s="13">
        <f t="shared" si="34"/>
        <v>0.58333333333333337</v>
      </c>
    </row>
    <row r="219" spans="1:22" x14ac:dyDescent="0.25">
      <c r="A219" s="188">
        <v>42412</v>
      </c>
      <c r="B219" s="185" t="s">
        <v>125</v>
      </c>
      <c r="C219" s="185" t="s">
        <v>111</v>
      </c>
      <c r="D219" s="185" t="s">
        <v>112</v>
      </c>
      <c r="E219" s="185" t="s">
        <v>113</v>
      </c>
      <c r="F219" s="185" t="s">
        <v>27</v>
      </c>
      <c r="G219" s="185">
        <v>93346</v>
      </c>
      <c r="H219" s="187">
        <v>0.625</v>
      </c>
      <c r="I219" s="187">
        <v>0.88888888888888884</v>
      </c>
      <c r="J219" s="189">
        <v>0.2638888888888889</v>
      </c>
      <c r="K219" s="186">
        <v>42412.625798611109</v>
      </c>
      <c r="L219" s="186">
        <v>42412.889004629629</v>
      </c>
      <c r="M219" s="187">
        <v>3.1365740740740742E-3</v>
      </c>
      <c r="N219" s="185">
        <v>20</v>
      </c>
      <c r="O219" s="185">
        <v>0</v>
      </c>
      <c r="P219" s="174">
        <f t="shared" si="29"/>
        <v>15</v>
      </c>
      <c r="Q219" s="174">
        <f t="shared" si="30"/>
        <v>1</v>
      </c>
      <c r="R219" s="174">
        <f t="shared" si="31"/>
        <v>21</v>
      </c>
      <c r="S219" s="174">
        <f t="shared" si="32"/>
        <v>20</v>
      </c>
      <c r="T219" s="174" t="str">
        <f t="shared" si="28"/>
        <v/>
      </c>
      <c r="U219" s="13">
        <f t="shared" si="33"/>
        <v>0.62569444444444444</v>
      </c>
      <c r="V219" s="13">
        <f t="shared" si="34"/>
        <v>0.88888888888888884</v>
      </c>
    </row>
    <row r="220" spans="1:22" x14ac:dyDescent="0.25">
      <c r="A220" s="188">
        <v>42413</v>
      </c>
      <c r="B220" s="185" t="s">
        <v>126</v>
      </c>
      <c r="C220" s="185" t="s">
        <v>111</v>
      </c>
      <c r="D220" s="185" t="s">
        <v>112</v>
      </c>
      <c r="E220" s="185" t="s">
        <v>113</v>
      </c>
      <c r="F220" s="185" t="s">
        <v>27</v>
      </c>
      <c r="G220" s="185">
        <v>93346</v>
      </c>
      <c r="H220" s="187">
        <v>0.625</v>
      </c>
      <c r="I220" s="187">
        <v>0.88888888888888884</v>
      </c>
      <c r="J220" s="189">
        <v>0.2638888888888889</v>
      </c>
      <c r="K220" s="186">
        <v>42413.625243055554</v>
      </c>
      <c r="L220" s="186">
        <v>42413.888935185183</v>
      </c>
      <c r="M220" s="187">
        <v>5.37037037037037E-3</v>
      </c>
      <c r="N220" s="185">
        <v>9</v>
      </c>
      <c r="O220" s="185">
        <v>0</v>
      </c>
      <c r="P220" s="174">
        <f t="shared" si="29"/>
        <v>15</v>
      </c>
      <c r="Q220" s="174">
        <f t="shared" si="30"/>
        <v>0</v>
      </c>
      <c r="R220" s="174">
        <f t="shared" si="31"/>
        <v>21</v>
      </c>
      <c r="S220" s="174">
        <f t="shared" si="32"/>
        <v>20</v>
      </c>
      <c r="T220" s="174" t="str">
        <f t="shared" si="28"/>
        <v/>
      </c>
      <c r="U220" s="13">
        <f t="shared" si="33"/>
        <v>0.625</v>
      </c>
      <c r="V220" s="13">
        <f t="shared" si="34"/>
        <v>0.88888888888888884</v>
      </c>
    </row>
    <row r="221" spans="1:22" x14ac:dyDescent="0.25">
      <c r="A221" s="188">
        <v>42413</v>
      </c>
      <c r="B221" s="185" t="s">
        <v>126</v>
      </c>
      <c r="C221" s="185" t="s">
        <v>111</v>
      </c>
      <c r="D221" s="185" t="s">
        <v>112</v>
      </c>
      <c r="E221" s="185" t="s">
        <v>113</v>
      </c>
      <c r="F221" s="185" t="s">
        <v>28</v>
      </c>
      <c r="G221" s="185">
        <v>93528</v>
      </c>
      <c r="H221" s="187">
        <v>0.61805555555555558</v>
      </c>
      <c r="I221" s="187">
        <v>0.88194444444444453</v>
      </c>
      <c r="J221" s="189">
        <v>0.2638888888888889</v>
      </c>
      <c r="K221" s="186">
        <v>42413.61787037037</v>
      </c>
      <c r="L221" s="186">
        <v>42413.88140046296</v>
      </c>
      <c r="M221" s="187">
        <v>3.2060185185185191E-3</v>
      </c>
      <c r="N221" s="185">
        <v>3</v>
      </c>
      <c r="O221" s="185">
        <v>0</v>
      </c>
      <c r="P221" s="174">
        <f t="shared" si="29"/>
        <v>14</v>
      </c>
      <c r="Q221" s="174">
        <f t="shared" si="30"/>
        <v>49</v>
      </c>
      <c r="R221" s="174">
        <f t="shared" si="31"/>
        <v>21</v>
      </c>
      <c r="S221" s="174">
        <f t="shared" si="32"/>
        <v>9</v>
      </c>
      <c r="T221" s="174" t="str">
        <f t="shared" si="28"/>
        <v/>
      </c>
      <c r="U221" s="13">
        <f t="shared" si="33"/>
        <v>0.61736111111111114</v>
      </c>
      <c r="V221" s="13">
        <f t="shared" si="34"/>
        <v>0.88124999999999998</v>
      </c>
    </row>
    <row r="222" spans="1:22" x14ac:dyDescent="0.25">
      <c r="A222" s="188">
        <v>42412</v>
      </c>
      <c r="B222" s="185" t="s">
        <v>125</v>
      </c>
      <c r="C222" s="185" t="s">
        <v>111</v>
      </c>
      <c r="D222" s="185" t="s">
        <v>112</v>
      </c>
      <c r="E222" s="185" t="s">
        <v>113</v>
      </c>
      <c r="F222" s="185" t="s">
        <v>28</v>
      </c>
      <c r="G222" s="185">
        <v>93528</v>
      </c>
      <c r="H222" s="187">
        <v>0.61805555555555558</v>
      </c>
      <c r="I222" s="187">
        <v>0.88194444444444453</v>
      </c>
      <c r="J222" s="189">
        <v>0.2638888888888889</v>
      </c>
      <c r="K222" s="186">
        <v>42412.617997685185</v>
      </c>
      <c r="L222" s="186">
        <v>42412.881909722222</v>
      </c>
      <c r="M222" s="187">
        <v>4.340277777777778E-3</v>
      </c>
      <c r="N222" s="185">
        <v>13</v>
      </c>
      <c r="O222" s="185">
        <v>0</v>
      </c>
      <c r="P222" s="174">
        <f t="shared" si="29"/>
        <v>14</v>
      </c>
      <c r="Q222" s="174">
        <f t="shared" si="30"/>
        <v>49</v>
      </c>
      <c r="R222" s="174">
        <f t="shared" si="31"/>
        <v>21</v>
      </c>
      <c r="S222" s="174">
        <f t="shared" si="32"/>
        <v>9</v>
      </c>
      <c r="T222" s="174" t="str">
        <f t="shared" si="28"/>
        <v/>
      </c>
      <c r="U222" s="13">
        <f t="shared" si="33"/>
        <v>0.61736111111111114</v>
      </c>
      <c r="V222" s="13">
        <f t="shared" si="34"/>
        <v>0.88124999999999998</v>
      </c>
    </row>
    <row r="223" spans="1:22" x14ac:dyDescent="0.25">
      <c r="A223" s="188">
        <v>42412</v>
      </c>
      <c r="B223" s="185" t="s">
        <v>125</v>
      </c>
      <c r="C223" s="185" t="s">
        <v>111</v>
      </c>
      <c r="D223" s="185" t="s">
        <v>112</v>
      </c>
      <c r="E223" s="185" t="s">
        <v>113</v>
      </c>
      <c r="F223" s="185" t="s">
        <v>105</v>
      </c>
      <c r="G223" s="185">
        <v>95049</v>
      </c>
      <c r="H223" s="187">
        <v>0.625</v>
      </c>
      <c r="I223" s="187">
        <v>0.88888888888888884</v>
      </c>
      <c r="J223" s="189">
        <v>0.2638888888888889</v>
      </c>
      <c r="K223" s="186">
        <v>42412.580289351848</v>
      </c>
      <c r="L223" s="186">
        <v>42412.847326388888</v>
      </c>
      <c r="M223" s="187">
        <v>1.8750000000000001E-3</v>
      </c>
      <c r="N223" s="185">
        <v>14</v>
      </c>
      <c r="O223" s="185">
        <v>0</v>
      </c>
      <c r="P223" s="174">
        <f t="shared" si="29"/>
        <v>13</v>
      </c>
      <c r="Q223" s="174">
        <f t="shared" si="30"/>
        <v>55</v>
      </c>
      <c r="R223" s="174">
        <f t="shared" si="31"/>
        <v>20</v>
      </c>
      <c r="S223" s="174">
        <f t="shared" si="32"/>
        <v>20</v>
      </c>
      <c r="T223" s="174" t="str">
        <f t="shared" si="28"/>
        <v/>
      </c>
      <c r="U223" s="13">
        <f t="shared" si="33"/>
        <v>0.57986111111111105</v>
      </c>
      <c r="V223" s="13">
        <f t="shared" si="34"/>
        <v>0.84722222222222221</v>
      </c>
    </row>
    <row r="224" spans="1:22" x14ac:dyDescent="0.25">
      <c r="A224" s="188">
        <v>42413</v>
      </c>
      <c r="B224" s="185" t="s">
        <v>126</v>
      </c>
      <c r="C224" s="185" t="s">
        <v>111</v>
      </c>
      <c r="D224" s="185" t="s">
        <v>112</v>
      </c>
      <c r="E224" s="185" t="s">
        <v>113</v>
      </c>
      <c r="F224" s="185" t="s">
        <v>105</v>
      </c>
      <c r="G224" s="185">
        <v>95049</v>
      </c>
      <c r="H224" s="187">
        <v>0.625</v>
      </c>
      <c r="I224" s="187">
        <v>0.88888888888888884</v>
      </c>
      <c r="J224" s="189">
        <v>0.2638888888888889</v>
      </c>
      <c r="K224" s="186">
        <v>42413.58222222222</v>
      </c>
      <c r="L224" s="186">
        <v>42413.847303240742</v>
      </c>
      <c r="M224" s="187">
        <v>1.8634259259259261E-3</v>
      </c>
      <c r="N224" s="185">
        <v>10</v>
      </c>
      <c r="O224" s="185">
        <v>0</v>
      </c>
      <c r="P224" s="174">
        <f t="shared" si="29"/>
        <v>13</v>
      </c>
      <c r="Q224" s="174">
        <f t="shared" si="30"/>
        <v>58</v>
      </c>
      <c r="R224" s="174">
        <f t="shared" si="31"/>
        <v>20</v>
      </c>
      <c r="S224" s="174">
        <f t="shared" si="32"/>
        <v>20</v>
      </c>
      <c r="T224" s="174" t="str">
        <f t="shared" si="28"/>
        <v/>
      </c>
      <c r="U224" s="13">
        <f t="shared" si="33"/>
        <v>0.58194444444444449</v>
      </c>
      <c r="V224" s="13">
        <f t="shared" si="34"/>
        <v>0.84722222222222221</v>
      </c>
    </row>
    <row r="225" spans="1:22" x14ac:dyDescent="0.25">
      <c r="A225" s="188">
        <v>42412</v>
      </c>
      <c r="B225" s="185" t="s">
        <v>125</v>
      </c>
      <c r="C225" s="185" t="s">
        <v>111</v>
      </c>
      <c r="D225" s="185" t="s">
        <v>112</v>
      </c>
      <c r="E225" s="185" t="s">
        <v>113</v>
      </c>
      <c r="F225" s="185" t="s">
        <v>117</v>
      </c>
      <c r="G225" s="185">
        <v>92214</v>
      </c>
      <c r="H225" s="187">
        <v>0.3611111111111111</v>
      </c>
      <c r="I225" s="187">
        <v>0.625</v>
      </c>
      <c r="J225" s="189">
        <v>0.2638888888888889</v>
      </c>
      <c r="K225" s="186">
        <v>42412.361261574071</v>
      </c>
      <c r="L225" s="186">
        <v>42412.627696759257</v>
      </c>
      <c r="M225" s="187">
        <v>2.9513888888888888E-3</v>
      </c>
      <c r="N225" s="185">
        <v>37</v>
      </c>
      <c r="O225" s="185">
        <v>0</v>
      </c>
      <c r="P225" s="174">
        <f t="shared" si="29"/>
        <v>8</v>
      </c>
      <c r="Q225" s="174">
        <f t="shared" si="30"/>
        <v>40</v>
      </c>
      <c r="R225" s="174">
        <f t="shared" si="31"/>
        <v>15</v>
      </c>
      <c r="S225" s="174">
        <f t="shared" si="32"/>
        <v>3</v>
      </c>
      <c r="T225" s="174" t="str">
        <f t="shared" si="28"/>
        <v/>
      </c>
      <c r="U225" s="13">
        <f t="shared" si="33"/>
        <v>0.3611111111111111</v>
      </c>
      <c r="V225" s="13">
        <f t="shared" si="34"/>
        <v>0.62708333333333333</v>
      </c>
    </row>
    <row r="226" spans="1:22" x14ac:dyDescent="0.25">
      <c r="A226" s="188">
        <v>42413</v>
      </c>
      <c r="B226" s="185" t="s">
        <v>126</v>
      </c>
      <c r="C226" s="185" t="s">
        <v>111</v>
      </c>
      <c r="D226" s="185" t="s">
        <v>112</v>
      </c>
      <c r="E226" s="185" t="s">
        <v>113</v>
      </c>
      <c r="F226" s="185" t="s">
        <v>117</v>
      </c>
      <c r="G226" s="185">
        <v>92214</v>
      </c>
      <c r="H226" s="187">
        <v>0.3611111111111111</v>
      </c>
      <c r="I226" s="187">
        <v>0.625</v>
      </c>
      <c r="J226" s="189">
        <v>0.2638888888888889</v>
      </c>
      <c r="K226" s="186">
        <v>42413.361226851855</v>
      </c>
      <c r="L226" s="186">
        <v>42413.625034722223</v>
      </c>
      <c r="M226" s="187">
        <v>3.37962962962963E-3</v>
      </c>
      <c r="N226" s="185">
        <v>16</v>
      </c>
      <c r="O226" s="185">
        <v>0</v>
      </c>
      <c r="P226" s="174">
        <f t="shared" si="29"/>
        <v>8</v>
      </c>
      <c r="Q226" s="174">
        <f t="shared" si="30"/>
        <v>40</v>
      </c>
      <c r="R226" s="174">
        <f t="shared" si="31"/>
        <v>15</v>
      </c>
      <c r="S226" s="174">
        <f t="shared" si="32"/>
        <v>0</v>
      </c>
      <c r="T226" s="174" t="str">
        <f t="shared" si="28"/>
        <v/>
      </c>
      <c r="U226" s="13">
        <f t="shared" si="33"/>
        <v>0.3611111111111111</v>
      </c>
      <c r="V226" s="13">
        <f t="shared" si="34"/>
        <v>0.625</v>
      </c>
    </row>
    <row r="227" spans="1:22" x14ac:dyDescent="0.25">
      <c r="A227" s="188">
        <v>42413</v>
      </c>
      <c r="B227" s="185" t="s">
        <v>126</v>
      </c>
      <c r="C227" s="185" t="s">
        <v>111</v>
      </c>
      <c r="D227" s="185" t="s">
        <v>112</v>
      </c>
      <c r="E227" s="185" t="s">
        <v>113</v>
      </c>
      <c r="F227" s="185" t="s">
        <v>29</v>
      </c>
      <c r="G227" s="185">
        <v>92031</v>
      </c>
      <c r="H227" s="187">
        <v>0.58333333333333337</v>
      </c>
      <c r="I227" s="187">
        <v>0.84722222222222221</v>
      </c>
      <c r="J227" s="189">
        <v>0.2638888888888889</v>
      </c>
      <c r="K227" s="186">
        <v>42413.582812499997</v>
      </c>
      <c r="L227" s="186">
        <v>42413.847268518519</v>
      </c>
      <c r="M227" s="187">
        <v>2.0949074074074073E-3</v>
      </c>
      <c r="N227" s="185">
        <v>9</v>
      </c>
      <c r="O227" s="185">
        <v>0</v>
      </c>
      <c r="P227" s="174">
        <f t="shared" si="29"/>
        <v>13</v>
      </c>
      <c r="Q227" s="174">
        <f t="shared" si="30"/>
        <v>59</v>
      </c>
      <c r="R227" s="174">
        <f t="shared" si="31"/>
        <v>20</v>
      </c>
      <c r="S227" s="174">
        <f t="shared" si="32"/>
        <v>20</v>
      </c>
      <c r="T227" s="174" t="str">
        <f t="shared" si="28"/>
        <v/>
      </c>
      <c r="U227" s="13">
        <f t="shared" si="33"/>
        <v>0.58263888888888882</v>
      </c>
      <c r="V227" s="13">
        <f t="shared" si="34"/>
        <v>0.84722222222222221</v>
      </c>
    </row>
    <row r="228" spans="1:22" x14ac:dyDescent="0.25">
      <c r="A228" s="188">
        <v>42412</v>
      </c>
      <c r="B228" s="185" t="s">
        <v>125</v>
      </c>
      <c r="C228" s="185" t="s">
        <v>111</v>
      </c>
      <c r="D228" s="185" t="s">
        <v>112</v>
      </c>
      <c r="E228" s="185" t="s">
        <v>113</v>
      </c>
      <c r="F228" s="185" t="s">
        <v>29</v>
      </c>
      <c r="G228" s="185">
        <v>92031</v>
      </c>
      <c r="H228" s="187">
        <v>0.58333333333333337</v>
      </c>
      <c r="I228" s="187">
        <v>0.84722222222222221</v>
      </c>
      <c r="J228" s="189">
        <v>0.2638888888888889</v>
      </c>
      <c r="K228" s="186">
        <v>42412.583402777775</v>
      </c>
      <c r="L228" s="186">
        <v>42412.847245370373</v>
      </c>
      <c r="M228" s="187">
        <v>2.3495370370370371E-3</v>
      </c>
      <c r="N228" s="185">
        <v>16</v>
      </c>
      <c r="O228" s="185">
        <v>0</v>
      </c>
      <c r="P228" s="174">
        <f t="shared" si="29"/>
        <v>14</v>
      </c>
      <c r="Q228" s="174">
        <f t="shared" si="30"/>
        <v>0</v>
      </c>
      <c r="R228" s="174">
        <f t="shared" si="31"/>
        <v>20</v>
      </c>
      <c r="S228" s="174">
        <f t="shared" si="32"/>
        <v>20</v>
      </c>
      <c r="T228" s="174" t="str">
        <f t="shared" si="28"/>
        <v/>
      </c>
      <c r="U228" s="13">
        <f t="shared" si="33"/>
        <v>0.58333333333333337</v>
      </c>
      <c r="V228" s="13">
        <f t="shared" si="34"/>
        <v>0.84722222222222221</v>
      </c>
    </row>
    <row r="229" spans="1:22" x14ac:dyDescent="0.25">
      <c r="A229" s="188">
        <v>42412</v>
      </c>
      <c r="B229" s="185" t="s">
        <v>125</v>
      </c>
      <c r="C229" s="185" t="s">
        <v>111</v>
      </c>
      <c r="D229" s="185" t="s">
        <v>112</v>
      </c>
      <c r="E229" s="185" t="s">
        <v>113</v>
      </c>
      <c r="F229" s="185" t="s">
        <v>30</v>
      </c>
      <c r="G229" s="185">
        <v>92030</v>
      </c>
      <c r="H229" s="187">
        <v>0.625</v>
      </c>
      <c r="I229" s="187">
        <v>0.88888888888888884</v>
      </c>
      <c r="J229" s="189">
        <v>0.2638888888888889</v>
      </c>
      <c r="K229" s="186">
        <v>42412.627222222225</v>
      </c>
      <c r="L229" s="186">
        <v>42412.855694444443</v>
      </c>
      <c r="M229" s="187">
        <v>0</v>
      </c>
      <c r="N229" s="185">
        <v>0</v>
      </c>
      <c r="O229" s="185">
        <v>0</v>
      </c>
      <c r="P229" s="174">
        <f t="shared" si="29"/>
        <v>15</v>
      </c>
      <c r="Q229" s="174">
        <f t="shared" si="30"/>
        <v>3</v>
      </c>
      <c r="R229" s="174">
        <f t="shared" si="31"/>
        <v>20</v>
      </c>
      <c r="S229" s="174">
        <f t="shared" si="32"/>
        <v>32</v>
      </c>
      <c r="T229" s="174" t="str">
        <f t="shared" si="28"/>
        <v/>
      </c>
      <c r="U229" s="13">
        <f t="shared" si="33"/>
        <v>0.62708333333333333</v>
      </c>
      <c r="V229" s="13">
        <f t="shared" si="34"/>
        <v>0.85555555555555562</v>
      </c>
    </row>
    <row r="230" spans="1:22" x14ac:dyDescent="0.25">
      <c r="A230" s="188">
        <v>42413</v>
      </c>
      <c r="B230" s="185" t="s">
        <v>126</v>
      </c>
      <c r="C230" s="185" t="s">
        <v>111</v>
      </c>
      <c r="D230" s="185" t="s">
        <v>112</v>
      </c>
      <c r="E230" s="185" t="s">
        <v>113</v>
      </c>
      <c r="F230" s="185" t="s">
        <v>30</v>
      </c>
      <c r="G230" s="185">
        <v>92030</v>
      </c>
      <c r="H230" s="187">
        <v>0.625</v>
      </c>
      <c r="I230" s="187">
        <v>0.88888888888888884</v>
      </c>
      <c r="J230" s="189">
        <v>0.2638888888888889</v>
      </c>
      <c r="K230" s="186">
        <v>42413.625590277778</v>
      </c>
      <c r="L230" s="186">
        <v>42413.889085648145</v>
      </c>
      <c r="M230" s="187">
        <v>0</v>
      </c>
      <c r="N230" s="185">
        <v>0</v>
      </c>
      <c r="O230" s="185">
        <v>0</v>
      </c>
      <c r="P230" s="174">
        <f t="shared" si="29"/>
        <v>15</v>
      </c>
      <c r="Q230" s="174">
        <f t="shared" si="30"/>
        <v>0</v>
      </c>
      <c r="R230" s="174">
        <f t="shared" si="31"/>
        <v>21</v>
      </c>
      <c r="S230" s="174">
        <f t="shared" si="32"/>
        <v>20</v>
      </c>
      <c r="T230" s="174" t="str">
        <f t="shared" si="28"/>
        <v/>
      </c>
      <c r="U230" s="13">
        <f t="shared" si="33"/>
        <v>0.625</v>
      </c>
      <c r="V230" s="13">
        <f t="shared" si="34"/>
        <v>0.88888888888888884</v>
      </c>
    </row>
    <row r="231" spans="1:22" x14ac:dyDescent="0.25">
      <c r="A231" s="188">
        <v>42412</v>
      </c>
      <c r="B231" s="185" t="s">
        <v>125</v>
      </c>
      <c r="C231" s="185" t="s">
        <v>111</v>
      </c>
      <c r="D231" s="185" t="s">
        <v>112</v>
      </c>
      <c r="E231" s="185" t="s">
        <v>113</v>
      </c>
      <c r="F231" s="185" t="s">
        <v>118</v>
      </c>
      <c r="G231" s="185">
        <v>92217</v>
      </c>
      <c r="H231" s="187">
        <v>0.625</v>
      </c>
      <c r="I231" s="187">
        <v>0.88888888888888884</v>
      </c>
      <c r="J231" s="189">
        <v>0.2638888888888889</v>
      </c>
      <c r="K231" s="186">
        <v>42412.627245370371</v>
      </c>
      <c r="L231" s="186">
        <v>42412.888923611114</v>
      </c>
      <c r="M231" s="187">
        <v>2.8587962962962963E-3</v>
      </c>
      <c r="N231" s="185">
        <v>20</v>
      </c>
      <c r="O231" s="185">
        <v>0</v>
      </c>
      <c r="P231" s="174">
        <f t="shared" si="29"/>
        <v>15</v>
      </c>
      <c r="Q231" s="174">
        <f t="shared" si="30"/>
        <v>3</v>
      </c>
      <c r="R231" s="174">
        <f t="shared" si="31"/>
        <v>21</v>
      </c>
      <c r="S231" s="174">
        <f t="shared" si="32"/>
        <v>20</v>
      </c>
      <c r="T231" s="174" t="str">
        <f t="shared" si="28"/>
        <v/>
      </c>
      <c r="U231" s="13">
        <f t="shared" si="33"/>
        <v>0.62708333333333333</v>
      </c>
      <c r="V231" s="13">
        <f t="shared" si="34"/>
        <v>0.88888888888888884</v>
      </c>
    </row>
    <row r="232" spans="1:22" x14ac:dyDescent="0.25">
      <c r="A232" s="188">
        <v>42413</v>
      </c>
      <c r="B232" s="185" t="s">
        <v>126</v>
      </c>
      <c r="C232" s="185" t="s">
        <v>111</v>
      </c>
      <c r="D232" s="185" t="s">
        <v>112</v>
      </c>
      <c r="E232" s="185" t="s">
        <v>113</v>
      </c>
      <c r="F232" s="185" t="s">
        <v>118</v>
      </c>
      <c r="G232" s="185">
        <v>92217</v>
      </c>
      <c r="H232" s="187">
        <v>0.625</v>
      </c>
      <c r="I232" s="187">
        <v>0.88888888888888884</v>
      </c>
      <c r="J232" s="189">
        <v>0.2638888888888889</v>
      </c>
      <c r="K232" s="186">
        <v>42413.63958333333</v>
      </c>
      <c r="L232" s="186">
        <v>42413.888912037037</v>
      </c>
      <c r="M232" s="187">
        <v>1.5162037037037036E-3</v>
      </c>
      <c r="N232" s="185">
        <v>10</v>
      </c>
      <c r="O232" s="185">
        <v>0</v>
      </c>
      <c r="P232" s="174">
        <f t="shared" si="29"/>
        <v>15</v>
      </c>
      <c r="Q232" s="174">
        <f t="shared" si="30"/>
        <v>21</v>
      </c>
      <c r="R232" s="174">
        <f t="shared" si="31"/>
        <v>21</v>
      </c>
      <c r="S232" s="174">
        <f t="shared" si="32"/>
        <v>20</v>
      </c>
      <c r="T232" s="174" t="str">
        <f t="shared" si="28"/>
        <v/>
      </c>
      <c r="U232" s="13">
        <f t="shared" si="33"/>
        <v>0.63958333333333328</v>
      </c>
      <c r="V232" s="13">
        <f t="shared" si="34"/>
        <v>0.88888888888888884</v>
      </c>
    </row>
    <row r="233" spans="1:22" x14ac:dyDescent="0.25">
      <c r="A233" s="188">
        <v>42413</v>
      </c>
      <c r="B233" s="185" t="s">
        <v>126</v>
      </c>
      <c r="C233" s="185" t="s">
        <v>111</v>
      </c>
      <c r="D233" s="185" t="s">
        <v>112</v>
      </c>
      <c r="E233" s="185" t="s">
        <v>113</v>
      </c>
      <c r="F233" s="185" t="s">
        <v>24</v>
      </c>
      <c r="G233" s="185">
        <v>92092</v>
      </c>
      <c r="H233" s="187">
        <v>0.36805555555555558</v>
      </c>
      <c r="I233" s="187">
        <v>0.63194444444444442</v>
      </c>
      <c r="J233" s="189">
        <v>0.2638888888888889</v>
      </c>
      <c r="K233" s="186">
        <v>42413.361284722225</v>
      </c>
      <c r="L233" s="186">
        <v>42413.625231481485</v>
      </c>
      <c r="M233" s="187">
        <v>0</v>
      </c>
      <c r="N233" s="185">
        <v>0</v>
      </c>
      <c r="O233" s="185">
        <v>0</v>
      </c>
      <c r="P233" s="174">
        <f t="shared" si="29"/>
        <v>8</v>
      </c>
      <c r="Q233" s="174">
        <f t="shared" si="30"/>
        <v>40</v>
      </c>
      <c r="R233" s="174">
        <f t="shared" si="31"/>
        <v>15</v>
      </c>
      <c r="S233" s="174">
        <f t="shared" si="32"/>
        <v>0</v>
      </c>
      <c r="T233" s="174" t="str">
        <f t="shared" si="28"/>
        <v/>
      </c>
      <c r="U233" s="13">
        <f t="shared" si="33"/>
        <v>0.3611111111111111</v>
      </c>
      <c r="V233" s="13">
        <f t="shared" si="34"/>
        <v>0.625</v>
      </c>
    </row>
    <row r="234" spans="1:22" x14ac:dyDescent="0.25">
      <c r="A234" s="188">
        <v>42412</v>
      </c>
      <c r="B234" s="185" t="s">
        <v>125</v>
      </c>
      <c r="C234" s="185" t="s">
        <v>111</v>
      </c>
      <c r="D234" s="185" t="s">
        <v>112</v>
      </c>
      <c r="E234" s="185" t="s">
        <v>113</v>
      </c>
      <c r="F234" s="185" t="s">
        <v>24</v>
      </c>
      <c r="G234" s="185">
        <v>92092</v>
      </c>
      <c r="H234" s="187">
        <v>0.36805555555555558</v>
      </c>
      <c r="I234" s="187">
        <v>0.63194444444444442</v>
      </c>
      <c r="J234" s="189">
        <v>0.2638888888888889</v>
      </c>
      <c r="K234" s="186">
        <v>42412.362280092595</v>
      </c>
      <c r="L234" s="186">
        <v>42412.6250462963</v>
      </c>
      <c r="M234" s="187">
        <v>0</v>
      </c>
      <c r="N234" s="185">
        <v>0</v>
      </c>
      <c r="O234" s="185">
        <v>0</v>
      </c>
      <c r="P234" s="174">
        <f t="shared" si="29"/>
        <v>8</v>
      </c>
      <c r="Q234" s="174">
        <f t="shared" si="30"/>
        <v>41</v>
      </c>
      <c r="R234" s="174">
        <f t="shared" si="31"/>
        <v>15</v>
      </c>
      <c r="S234" s="174">
        <f t="shared" si="32"/>
        <v>0</v>
      </c>
      <c r="T234" s="174" t="str">
        <f t="shared" si="28"/>
        <v/>
      </c>
      <c r="U234" s="13">
        <f t="shared" si="33"/>
        <v>0.36180555555555555</v>
      </c>
      <c r="V234" s="13">
        <f t="shared" si="34"/>
        <v>0.625</v>
      </c>
    </row>
    <row r="235" spans="1:22" x14ac:dyDescent="0.25">
      <c r="A235" s="197">
        <v>42415</v>
      </c>
      <c r="B235" s="194" t="s">
        <v>110</v>
      </c>
      <c r="C235" s="194" t="s">
        <v>111</v>
      </c>
      <c r="D235" s="194" t="s">
        <v>112</v>
      </c>
      <c r="E235" s="194" t="s">
        <v>113</v>
      </c>
      <c r="F235" s="194" t="s">
        <v>103</v>
      </c>
      <c r="G235" s="194">
        <v>95061</v>
      </c>
      <c r="H235" s="196">
        <v>0.625</v>
      </c>
      <c r="I235" s="196">
        <v>0.88888888888888884</v>
      </c>
      <c r="J235" s="198">
        <v>0.2638888888888889</v>
      </c>
      <c r="K235" s="195">
        <v>42415.625509259262</v>
      </c>
      <c r="L235" s="195">
        <v>42415.889074074075</v>
      </c>
      <c r="M235" s="196">
        <v>2.3958333333333336E-3</v>
      </c>
      <c r="N235" s="194">
        <v>20</v>
      </c>
      <c r="O235" s="194">
        <v>0</v>
      </c>
      <c r="P235" s="184">
        <f t="shared" si="29"/>
        <v>15</v>
      </c>
      <c r="Q235" s="184">
        <f t="shared" si="30"/>
        <v>0</v>
      </c>
      <c r="R235" s="184">
        <f t="shared" si="31"/>
        <v>21</v>
      </c>
      <c r="S235" s="184">
        <f t="shared" si="32"/>
        <v>20</v>
      </c>
      <c r="T235" s="184" t="str">
        <f t="shared" ref="T235:T255" si="35">IF(DAY(K235)=DAY(L235),"","ERRO")</f>
        <v/>
      </c>
      <c r="U235" s="13">
        <f t="shared" si="33"/>
        <v>0.625</v>
      </c>
      <c r="V235" s="13">
        <f t="shared" si="34"/>
        <v>0.88888888888888884</v>
      </c>
    </row>
    <row r="236" spans="1:22" x14ac:dyDescent="0.25">
      <c r="A236" s="197">
        <v>42415</v>
      </c>
      <c r="B236" s="194" t="s">
        <v>110</v>
      </c>
      <c r="C236" s="194" t="s">
        <v>111</v>
      </c>
      <c r="D236" s="194" t="s">
        <v>112</v>
      </c>
      <c r="E236" s="194" t="s">
        <v>113</v>
      </c>
      <c r="F236" s="194" t="s">
        <v>98</v>
      </c>
      <c r="G236" s="194">
        <v>92137</v>
      </c>
      <c r="H236" s="196">
        <v>0.3611111111111111</v>
      </c>
      <c r="I236" s="196">
        <v>0.625</v>
      </c>
      <c r="J236" s="198">
        <v>0.2638888888888889</v>
      </c>
      <c r="K236" s="195">
        <v>42415.377847222226</v>
      </c>
      <c r="L236" s="195">
        <v>42415.626886574071</v>
      </c>
      <c r="M236" s="196">
        <v>2.3148148148148151E-3</v>
      </c>
      <c r="N236" s="194">
        <v>38</v>
      </c>
      <c r="O236" s="194">
        <v>2</v>
      </c>
      <c r="P236" s="184">
        <f t="shared" si="29"/>
        <v>9</v>
      </c>
      <c r="Q236" s="184">
        <f t="shared" si="30"/>
        <v>4</v>
      </c>
      <c r="R236" s="184">
        <f t="shared" si="31"/>
        <v>15</v>
      </c>
      <c r="S236" s="184">
        <f t="shared" si="32"/>
        <v>2</v>
      </c>
      <c r="T236" s="184" t="str">
        <f t="shared" si="35"/>
        <v/>
      </c>
      <c r="U236" s="13">
        <f t="shared" si="33"/>
        <v>0.37777777777777777</v>
      </c>
      <c r="V236" s="13">
        <f t="shared" si="34"/>
        <v>0.62638888888888888</v>
      </c>
    </row>
    <row r="237" spans="1:22" x14ac:dyDescent="0.25">
      <c r="A237" s="197">
        <v>42415</v>
      </c>
      <c r="B237" s="194" t="s">
        <v>110</v>
      </c>
      <c r="C237" s="194" t="s">
        <v>111</v>
      </c>
      <c r="D237" s="194" t="s">
        <v>112</v>
      </c>
      <c r="E237" s="194" t="s">
        <v>113</v>
      </c>
      <c r="F237" s="194" t="s">
        <v>25</v>
      </c>
      <c r="G237" s="194">
        <v>95005</v>
      </c>
      <c r="H237" s="196">
        <v>0.58333333333333337</v>
      </c>
      <c r="I237" s="196">
        <v>0.84722222222222221</v>
      </c>
      <c r="J237" s="198">
        <v>0.2638888888888889</v>
      </c>
      <c r="K237" s="195">
        <v>42415.584351851852</v>
      </c>
      <c r="L237" s="195">
        <v>42415.847280092596</v>
      </c>
      <c r="M237" s="196">
        <v>0</v>
      </c>
      <c r="N237" s="194">
        <v>0</v>
      </c>
      <c r="O237" s="194">
        <v>0</v>
      </c>
      <c r="P237" s="184">
        <f t="shared" si="29"/>
        <v>14</v>
      </c>
      <c r="Q237" s="184">
        <f t="shared" si="30"/>
        <v>1</v>
      </c>
      <c r="R237" s="184">
        <f t="shared" si="31"/>
        <v>20</v>
      </c>
      <c r="S237" s="184">
        <f t="shared" si="32"/>
        <v>20</v>
      </c>
      <c r="T237" s="184" t="str">
        <f t="shared" si="35"/>
        <v/>
      </c>
      <c r="U237" s="13">
        <f t="shared" si="33"/>
        <v>0.58402777777777781</v>
      </c>
      <c r="V237" s="13">
        <f t="shared" si="34"/>
        <v>0.84722222222222221</v>
      </c>
    </row>
    <row r="238" spans="1:22" x14ac:dyDescent="0.25">
      <c r="A238" s="197">
        <v>42415</v>
      </c>
      <c r="B238" s="194" t="s">
        <v>110</v>
      </c>
      <c r="C238" s="194" t="s">
        <v>111</v>
      </c>
      <c r="D238" s="194" t="s">
        <v>112</v>
      </c>
      <c r="E238" s="194" t="s">
        <v>113</v>
      </c>
      <c r="F238" s="194" t="s">
        <v>18</v>
      </c>
      <c r="G238" s="194">
        <v>92120</v>
      </c>
      <c r="H238" s="196">
        <v>0.36805555555555558</v>
      </c>
      <c r="I238" s="196">
        <v>0.63194444444444442</v>
      </c>
      <c r="J238" s="198">
        <v>0.2638888888888889</v>
      </c>
      <c r="K238" s="195">
        <v>42415.364386574074</v>
      </c>
      <c r="L238" s="195">
        <v>42415.625150462962</v>
      </c>
      <c r="M238" s="196">
        <v>1.8518518518518517E-3</v>
      </c>
      <c r="N238" s="194">
        <v>2</v>
      </c>
      <c r="O238" s="194">
        <v>55</v>
      </c>
      <c r="P238" s="184">
        <f t="shared" si="29"/>
        <v>8</v>
      </c>
      <c r="Q238" s="184">
        <f t="shared" si="30"/>
        <v>44</v>
      </c>
      <c r="R238" s="184">
        <f t="shared" si="31"/>
        <v>15</v>
      </c>
      <c r="S238" s="184">
        <f t="shared" si="32"/>
        <v>0</v>
      </c>
      <c r="T238" s="184" t="str">
        <f t="shared" si="35"/>
        <v/>
      </c>
      <c r="U238" s="13">
        <f t="shared" si="33"/>
        <v>0.36388888888888887</v>
      </c>
      <c r="V238" s="13">
        <f t="shared" si="34"/>
        <v>0.625</v>
      </c>
    </row>
    <row r="239" spans="1:22" x14ac:dyDescent="0.25">
      <c r="A239" s="197">
        <v>42415</v>
      </c>
      <c r="B239" s="194" t="s">
        <v>110</v>
      </c>
      <c r="C239" s="194" t="s">
        <v>111</v>
      </c>
      <c r="D239" s="194" t="s">
        <v>112</v>
      </c>
      <c r="E239" s="194" t="s">
        <v>113</v>
      </c>
      <c r="F239" s="194" t="s">
        <v>19</v>
      </c>
      <c r="G239" s="194">
        <v>95173</v>
      </c>
      <c r="H239" s="196">
        <v>0.4861111111111111</v>
      </c>
      <c r="I239" s="196">
        <v>0.75</v>
      </c>
      <c r="J239" s="198">
        <v>0.2638888888888889</v>
      </c>
      <c r="K239" s="195">
        <v>42415.361504629633</v>
      </c>
      <c r="L239" s="195">
        <v>42415.444502314815</v>
      </c>
      <c r="M239" s="196">
        <v>5.7870370370370376E-3</v>
      </c>
      <c r="N239" s="194">
        <v>6</v>
      </c>
      <c r="O239" s="194">
        <v>0</v>
      </c>
      <c r="P239" s="184">
        <f t="shared" si="29"/>
        <v>8</v>
      </c>
      <c r="Q239" s="184">
        <f t="shared" si="30"/>
        <v>40</v>
      </c>
      <c r="R239" s="184">
        <f t="shared" si="31"/>
        <v>10</v>
      </c>
      <c r="S239" s="184">
        <f t="shared" si="32"/>
        <v>40</v>
      </c>
      <c r="T239" s="184" t="str">
        <f t="shared" si="35"/>
        <v/>
      </c>
      <c r="U239" s="13">
        <f t="shared" si="33"/>
        <v>0.3611111111111111</v>
      </c>
      <c r="V239" s="13">
        <f t="shared" si="34"/>
        <v>0.44444444444444442</v>
      </c>
    </row>
    <row r="240" spans="1:22" x14ac:dyDescent="0.25">
      <c r="A240" s="197">
        <v>42415</v>
      </c>
      <c r="B240" s="194" t="s">
        <v>110</v>
      </c>
      <c r="C240" s="194" t="s">
        <v>111</v>
      </c>
      <c r="D240" s="194" t="s">
        <v>112</v>
      </c>
      <c r="E240" s="194" t="s">
        <v>113</v>
      </c>
      <c r="F240" s="194" t="s">
        <v>20</v>
      </c>
      <c r="G240" s="194">
        <v>92055</v>
      </c>
      <c r="H240" s="196">
        <v>0.36805555555555558</v>
      </c>
      <c r="I240" s="196">
        <v>0.63194444444444442</v>
      </c>
      <c r="J240" s="198">
        <v>0.2638888888888889</v>
      </c>
      <c r="K240" s="195">
        <v>42415.326296296298</v>
      </c>
      <c r="L240" s="195">
        <v>42415.583356481482</v>
      </c>
      <c r="M240" s="196">
        <v>1.8750000000000001E-3</v>
      </c>
      <c r="N240" s="194">
        <v>38</v>
      </c>
      <c r="O240" s="194">
        <v>0</v>
      </c>
      <c r="P240" s="184">
        <f t="shared" si="29"/>
        <v>7</v>
      </c>
      <c r="Q240" s="184">
        <f t="shared" si="30"/>
        <v>49</v>
      </c>
      <c r="R240" s="184">
        <f t="shared" si="31"/>
        <v>14</v>
      </c>
      <c r="S240" s="184">
        <f t="shared" si="32"/>
        <v>0</v>
      </c>
      <c r="T240" s="184" t="str">
        <f t="shared" si="35"/>
        <v/>
      </c>
      <c r="U240" s="13">
        <f t="shared" si="33"/>
        <v>0.32569444444444445</v>
      </c>
      <c r="V240" s="13">
        <f t="shared" si="34"/>
        <v>0.58333333333333337</v>
      </c>
    </row>
    <row r="241" spans="1:22" x14ac:dyDescent="0.25">
      <c r="A241" s="197">
        <v>42415</v>
      </c>
      <c r="B241" s="194" t="s">
        <v>110</v>
      </c>
      <c r="C241" s="194" t="s">
        <v>111</v>
      </c>
      <c r="D241" s="194" t="s">
        <v>112</v>
      </c>
      <c r="E241" s="194" t="s">
        <v>113</v>
      </c>
      <c r="F241" s="194" t="s">
        <v>26</v>
      </c>
      <c r="G241" s="194">
        <v>92065</v>
      </c>
      <c r="H241" s="196">
        <v>0.625</v>
      </c>
      <c r="I241" s="196">
        <v>0.88888888888888884</v>
      </c>
      <c r="J241" s="198">
        <v>0.2638888888888889</v>
      </c>
      <c r="K241" s="195">
        <v>42415.626030092593</v>
      </c>
      <c r="L241" s="195">
        <v>42415.897337962961</v>
      </c>
      <c r="M241" s="196">
        <v>0</v>
      </c>
      <c r="N241" s="194">
        <v>0</v>
      </c>
      <c r="O241" s="194">
        <v>0</v>
      </c>
      <c r="P241" s="184">
        <f t="shared" si="29"/>
        <v>15</v>
      </c>
      <c r="Q241" s="184">
        <f t="shared" si="30"/>
        <v>1</v>
      </c>
      <c r="R241" s="184">
        <f t="shared" si="31"/>
        <v>21</v>
      </c>
      <c r="S241" s="184">
        <f t="shared" si="32"/>
        <v>32</v>
      </c>
      <c r="T241" s="184" t="str">
        <f t="shared" si="35"/>
        <v/>
      </c>
      <c r="U241" s="13">
        <f t="shared" si="33"/>
        <v>0.62569444444444444</v>
      </c>
      <c r="V241" s="13">
        <f t="shared" si="34"/>
        <v>0.89722222222222225</v>
      </c>
    </row>
    <row r="242" spans="1:22" x14ac:dyDescent="0.25">
      <c r="A242" s="197">
        <v>42415</v>
      </c>
      <c r="B242" s="194" t="s">
        <v>110</v>
      </c>
      <c r="C242" s="194" t="s">
        <v>111</v>
      </c>
      <c r="D242" s="194" t="s">
        <v>112</v>
      </c>
      <c r="E242" s="194" t="s">
        <v>113</v>
      </c>
      <c r="F242" s="194" t="s">
        <v>21</v>
      </c>
      <c r="G242" s="194">
        <v>92125</v>
      </c>
      <c r="H242" s="196">
        <v>0.36805555555555558</v>
      </c>
      <c r="I242" s="196">
        <v>0.63194444444444442</v>
      </c>
      <c r="J242" s="198">
        <v>0.2638888888888889</v>
      </c>
      <c r="K242" s="195">
        <v>42415.361493055556</v>
      </c>
      <c r="L242" s="195">
        <v>42415.625833333332</v>
      </c>
      <c r="M242" s="196">
        <v>3.0439814814814821E-3</v>
      </c>
      <c r="N242" s="194">
        <v>37</v>
      </c>
      <c r="O242" s="194">
        <v>0</v>
      </c>
      <c r="P242" s="184">
        <f t="shared" si="29"/>
        <v>8</v>
      </c>
      <c r="Q242" s="184">
        <f t="shared" si="30"/>
        <v>40</v>
      </c>
      <c r="R242" s="184">
        <f t="shared" si="31"/>
        <v>15</v>
      </c>
      <c r="S242" s="184">
        <f t="shared" si="32"/>
        <v>1</v>
      </c>
      <c r="T242" s="184" t="str">
        <f t="shared" si="35"/>
        <v/>
      </c>
      <c r="U242" s="13">
        <f t="shared" si="33"/>
        <v>0.3611111111111111</v>
      </c>
      <c r="V242" s="13">
        <f t="shared" si="34"/>
        <v>0.62569444444444444</v>
      </c>
    </row>
    <row r="243" spans="1:22" x14ac:dyDescent="0.25">
      <c r="A243" s="197">
        <v>42415</v>
      </c>
      <c r="B243" s="194" t="s">
        <v>110</v>
      </c>
      <c r="C243" s="194" t="s">
        <v>111</v>
      </c>
      <c r="D243" s="194" t="s">
        <v>112</v>
      </c>
      <c r="E243" s="194" t="s">
        <v>113</v>
      </c>
      <c r="F243" s="194" t="s">
        <v>114</v>
      </c>
      <c r="G243" s="194">
        <v>95618</v>
      </c>
      <c r="H243" s="196">
        <v>0.33333333333333331</v>
      </c>
      <c r="I243" s="196">
        <v>0.59722222222222221</v>
      </c>
      <c r="J243" s="198">
        <v>0.2638888888888889</v>
      </c>
      <c r="K243" s="194"/>
      <c r="L243" s="194"/>
      <c r="M243" s="196">
        <v>0</v>
      </c>
      <c r="N243" s="194">
        <v>0</v>
      </c>
      <c r="O243" s="194">
        <v>0</v>
      </c>
      <c r="P243" s="184" t="str">
        <f t="shared" si="29"/>
        <v/>
      </c>
      <c r="Q243" s="184" t="str">
        <f t="shared" si="30"/>
        <v/>
      </c>
      <c r="R243" s="184" t="str">
        <f t="shared" si="31"/>
        <v/>
      </c>
      <c r="S243" s="184" t="str">
        <f t="shared" si="32"/>
        <v/>
      </c>
      <c r="T243" s="184" t="str">
        <f t="shared" si="35"/>
        <v/>
      </c>
      <c r="U243" s="13" t="str">
        <f t="shared" si="33"/>
        <v/>
      </c>
      <c r="V243" s="13" t="str">
        <f t="shared" si="34"/>
        <v/>
      </c>
    </row>
    <row r="244" spans="1:22" x14ac:dyDescent="0.25">
      <c r="A244" s="197">
        <v>42415</v>
      </c>
      <c r="B244" s="194" t="s">
        <v>110</v>
      </c>
      <c r="C244" s="194" t="s">
        <v>111</v>
      </c>
      <c r="D244" s="194" t="s">
        <v>112</v>
      </c>
      <c r="E244" s="194" t="s">
        <v>113</v>
      </c>
      <c r="F244" s="194" t="s">
        <v>107</v>
      </c>
      <c r="G244" s="194">
        <v>92200</v>
      </c>
      <c r="H244" s="196">
        <v>0.625</v>
      </c>
      <c r="I244" s="196">
        <v>0.88888888888888884</v>
      </c>
      <c r="J244" s="198">
        <v>0.2638888888888889</v>
      </c>
      <c r="K244" s="194"/>
      <c r="L244" s="194"/>
      <c r="M244" s="196">
        <v>0</v>
      </c>
      <c r="N244" s="194">
        <v>0</v>
      </c>
      <c r="O244" s="194">
        <v>0</v>
      </c>
      <c r="P244" s="184" t="str">
        <f t="shared" si="29"/>
        <v/>
      </c>
      <c r="Q244" s="184" t="str">
        <f t="shared" si="30"/>
        <v/>
      </c>
      <c r="R244" s="184" t="str">
        <f t="shared" si="31"/>
        <v/>
      </c>
      <c r="S244" s="184" t="str">
        <f t="shared" si="32"/>
        <v/>
      </c>
      <c r="T244" s="184" t="str">
        <f t="shared" si="35"/>
        <v/>
      </c>
      <c r="U244" s="13" t="str">
        <f t="shared" si="33"/>
        <v/>
      </c>
      <c r="V244" s="13" t="str">
        <f t="shared" si="34"/>
        <v/>
      </c>
    </row>
    <row r="245" spans="1:22" x14ac:dyDescent="0.25">
      <c r="A245" s="197">
        <v>42415</v>
      </c>
      <c r="B245" s="194" t="s">
        <v>110</v>
      </c>
      <c r="C245" s="194" t="s">
        <v>111</v>
      </c>
      <c r="D245" s="194" t="s">
        <v>112</v>
      </c>
      <c r="E245" s="194" t="s">
        <v>113</v>
      </c>
      <c r="F245" s="194" t="s">
        <v>88</v>
      </c>
      <c r="G245" s="194">
        <v>93247</v>
      </c>
      <c r="H245" s="196">
        <v>0.33333333333333331</v>
      </c>
      <c r="I245" s="196">
        <v>0.59722222222222221</v>
      </c>
      <c r="J245" s="198">
        <v>0.2638888888888889</v>
      </c>
      <c r="K245" s="194"/>
      <c r="L245" s="194"/>
      <c r="M245" s="196">
        <v>0</v>
      </c>
      <c r="N245" s="194">
        <v>0</v>
      </c>
      <c r="O245" s="194">
        <v>0</v>
      </c>
      <c r="P245" s="184" t="str">
        <f t="shared" si="29"/>
        <v/>
      </c>
      <c r="Q245" s="184" t="str">
        <f t="shared" si="30"/>
        <v/>
      </c>
      <c r="R245" s="184" t="str">
        <f t="shared" si="31"/>
        <v/>
      </c>
      <c r="S245" s="184" t="str">
        <f t="shared" si="32"/>
        <v/>
      </c>
      <c r="T245" s="184" t="str">
        <f t="shared" si="35"/>
        <v/>
      </c>
      <c r="U245" s="13" t="str">
        <f t="shared" si="33"/>
        <v/>
      </c>
      <c r="V245" s="13" t="str">
        <f t="shared" si="34"/>
        <v/>
      </c>
    </row>
    <row r="246" spans="1:22" x14ac:dyDescent="0.25">
      <c r="A246" s="197">
        <v>42415</v>
      </c>
      <c r="B246" s="194" t="s">
        <v>110</v>
      </c>
      <c r="C246" s="194" t="s">
        <v>111</v>
      </c>
      <c r="D246" s="194" t="s">
        <v>112</v>
      </c>
      <c r="E246" s="194" t="s">
        <v>113</v>
      </c>
      <c r="F246" s="194" t="s">
        <v>115</v>
      </c>
      <c r="G246" s="194">
        <v>92136</v>
      </c>
      <c r="H246" s="196">
        <v>0.3611111111111111</v>
      </c>
      <c r="I246" s="196">
        <v>0.625</v>
      </c>
      <c r="J246" s="198">
        <v>0.2638888888888889</v>
      </c>
      <c r="K246" s="195">
        <v>42415.36273148148</v>
      </c>
      <c r="L246" s="195">
        <v>42415.625057870369</v>
      </c>
      <c r="M246" s="196">
        <v>2.673611111111111E-3</v>
      </c>
      <c r="N246" s="194">
        <v>37</v>
      </c>
      <c r="O246" s="194">
        <v>0</v>
      </c>
      <c r="P246" s="184">
        <f t="shared" si="29"/>
        <v>8</v>
      </c>
      <c r="Q246" s="184">
        <f t="shared" si="30"/>
        <v>42</v>
      </c>
      <c r="R246" s="184">
        <f t="shared" si="31"/>
        <v>15</v>
      </c>
      <c r="S246" s="184">
        <f t="shared" si="32"/>
        <v>0</v>
      </c>
      <c r="T246" s="184" t="str">
        <f t="shared" si="35"/>
        <v/>
      </c>
      <c r="U246" s="13">
        <f t="shared" si="33"/>
        <v>0.36249999999999999</v>
      </c>
      <c r="V246" s="13">
        <f t="shared" si="34"/>
        <v>0.625</v>
      </c>
    </row>
    <row r="247" spans="1:22" x14ac:dyDescent="0.25">
      <c r="A247" s="197">
        <v>42415</v>
      </c>
      <c r="B247" s="194" t="s">
        <v>110</v>
      </c>
      <c r="C247" s="194" t="s">
        <v>111</v>
      </c>
      <c r="D247" s="194" t="s">
        <v>112</v>
      </c>
      <c r="E247" s="194" t="s">
        <v>113</v>
      </c>
      <c r="F247" s="194" t="s">
        <v>23</v>
      </c>
      <c r="G247" s="194">
        <v>92044</v>
      </c>
      <c r="H247" s="196">
        <v>0.33333333333333331</v>
      </c>
      <c r="I247" s="196">
        <v>0.59722222222222221</v>
      </c>
      <c r="J247" s="198">
        <v>0.2638888888888889</v>
      </c>
      <c r="K247" s="195">
        <v>42415.332696759258</v>
      </c>
      <c r="L247" s="195">
        <v>42415.583379629628</v>
      </c>
      <c r="M247" s="196">
        <v>0</v>
      </c>
      <c r="N247" s="194">
        <v>0</v>
      </c>
      <c r="O247" s="194">
        <v>0</v>
      </c>
      <c r="P247" s="184">
        <f t="shared" si="29"/>
        <v>7</v>
      </c>
      <c r="Q247" s="184">
        <f t="shared" si="30"/>
        <v>59</v>
      </c>
      <c r="R247" s="184">
        <f t="shared" si="31"/>
        <v>14</v>
      </c>
      <c r="S247" s="184">
        <f t="shared" si="32"/>
        <v>0</v>
      </c>
      <c r="T247" s="184" t="str">
        <f t="shared" si="35"/>
        <v/>
      </c>
      <c r="U247" s="13">
        <f t="shared" si="33"/>
        <v>0.33263888888888887</v>
      </c>
      <c r="V247" s="13">
        <f t="shared" si="34"/>
        <v>0.58333333333333337</v>
      </c>
    </row>
    <row r="248" spans="1:22" x14ac:dyDescent="0.25">
      <c r="A248" s="197">
        <v>42415</v>
      </c>
      <c r="B248" s="194" t="s">
        <v>110</v>
      </c>
      <c r="C248" s="194" t="s">
        <v>111</v>
      </c>
      <c r="D248" s="194" t="s">
        <v>112</v>
      </c>
      <c r="E248" s="194" t="s">
        <v>113</v>
      </c>
      <c r="F248" s="194" t="s">
        <v>27</v>
      </c>
      <c r="G248" s="194">
        <v>93346</v>
      </c>
      <c r="H248" s="196">
        <v>0.625</v>
      </c>
      <c r="I248" s="196">
        <v>0.88888888888888884</v>
      </c>
      <c r="J248" s="198">
        <v>0.2638888888888889</v>
      </c>
      <c r="K248" s="195">
        <v>42415.635312500002</v>
      </c>
      <c r="L248" s="195">
        <v>42415.888969907406</v>
      </c>
      <c r="M248" s="196">
        <v>2.7546296296296294E-3</v>
      </c>
      <c r="N248" s="194">
        <v>17</v>
      </c>
      <c r="O248" s="194">
        <v>0</v>
      </c>
      <c r="P248" s="184">
        <f t="shared" si="29"/>
        <v>15</v>
      </c>
      <c r="Q248" s="184">
        <f t="shared" si="30"/>
        <v>14</v>
      </c>
      <c r="R248" s="184">
        <f t="shared" si="31"/>
        <v>21</v>
      </c>
      <c r="S248" s="184">
        <f t="shared" si="32"/>
        <v>20</v>
      </c>
      <c r="T248" s="184" t="str">
        <f t="shared" si="35"/>
        <v/>
      </c>
      <c r="U248" s="13">
        <f t="shared" si="33"/>
        <v>0.63472222222222219</v>
      </c>
      <c r="V248" s="13">
        <f t="shared" si="34"/>
        <v>0.88888888888888884</v>
      </c>
    </row>
    <row r="249" spans="1:22" x14ac:dyDescent="0.25">
      <c r="A249" s="197">
        <v>42415</v>
      </c>
      <c r="B249" s="194" t="s">
        <v>110</v>
      </c>
      <c r="C249" s="194" t="s">
        <v>111</v>
      </c>
      <c r="D249" s="194" t="s">
        <v>112</v>
      </c>
      <c r="E249" s="194" t="s">
        <v>113</v>
      </c>
      <c r="F249" s="194" t="s">
        <v>28</v>
      </c>
      <c r="G249" s="194">
        <v>93528</v>
      </c>
      <c r="H249" s="196">
        <v>0.61805555555555558</v>
      </c>
      <c r="I249" s="196">
        <v>0.88194444444444453</v>
      </c>
      <c r="J249" s="198">
        <v>0.2638888888888889</v>
      </c>
      <c r="K249" s="195">
        <v>42415.6169212963</v>
      </c>
      <c r="L249" s="195">
        <v>42415.881423611114</v>
      </c>
      <c r="M249" s="196">
        <v>3.7152777777777774E-3</v>
      </c>
      <c r="N249" s="194">
        <v>14</v>
      </c>
      <c r="O249" s="194">
        <v>0</v>
      </c>
      <c r="P249" s="184">
        <f t="shared" si="29"/>
        <v>14</v>
      </c>
      <c r="Q249" s="184">
        <f t="shared" si="30"/>
        <v>48</v>
      </c>
      <c r="R249" s="184">
        <f t="shared" si="31"/>
        <v>21</v>
      </c>
      <c r="S249" s="184">
        <f t="shared" si="32"/>
        <v>9</v>
      </c>
      <c r="T249" s="184" t="str">
        <f t="shared" si="35"/>
        <v/>
      </c>
      <c r="U249" s="13">
        <f t="shared" si="33"/>
        <v>0.6166666666666667</v>
      </c>
      <c r="V249" s="13">
        <f t="shared" si="34"/>
        <v>0.88124999999999998</v>
      </c>
    </row>
    <row r="250" spans="1:22" x14ac:dyDescent="0.25">
      <c r="A250" s="197">
        <v>42415</v>
      </c>
      <c r="B250" s="194" t="s">
        <v>110</v>
      </c>
      <c r="C250" s="194" t="s">
        <v>111</v>
      </c>
      <c r="D250" s="194" t="s">
        <v>112</v>
      </c>
      <c r="E250" s="194" t="s">
        <v>113</v>
      </c>
      <c r="F250" s="194" t="s">
        <v>105</v>
      </c>
      <c r="G250" s="194">
        <v>95049</v>
      </c>
      <c r="H250" s="196">
        <v>0.625</v>
      </c>
      <c r="I250" s="196">
        <v>0.88888888888888884</v>
      </c>
      <c r="J250" s="198">
        <v>0.2638888888888889</v>
      </c>
      <c r="K250" s="195">
        <v>42415.581122685187</v>
      </c>
      <c r="L250" s="195">
        <v>42415.847256944442</v>
      </c>
      <c r="M250" s="196">
        <v>1.9907407407407408E-3</v>
      </c>
      <c r="N250" s="194">
        <v>21</v>
      </c>
      <c r="O250" s="194">
        <v>1</v>
      </c>
      <c r="P250" s="184">
        <f t="shared" si="29"/>
        <v>13</v>
      </c>
      <c r="Q250" s="184">
        <f t="shared" si="30"/>
        <v>56</v>
      </c>
      <c r="R250" s="184">
        <f t="shared" si="31"/>
        <v>20</v>
      </c>
      <c r="S250" s="184">
        <f t="shared" si="32"/>
        <v>20</v>
      </c>
      <c r="T250" s="184" t="str">
        <f t="shared" si="35"/>
        <v/>
      </c>
      <c r="U250" s="13">
        <f t="shared" si="33"/>
        <v>0.5805555555555556</v>
      </c>
      <c r="V250" s="13">
        <f t="shared" si="34"/>
        <v>0.84722222222222221</v>
      </c>
    </row>
    <row r="251" spans="1:22" x14ac:dyDescent="0.25">
      <c r="A251" s="197">
        <v>42415</v>
      </c>
      <c r="B251" s="194" t="s">
        <v>110</v>
      </c>
      <c r="C251" s="194" t="s">
        <v>111</v>
      </c>
      <c r="D251" s="194" t="s">
        <v>112</v>
      </c>
      <c r="E251" s="194" t="s">
        <v>113</v>
      </c>
      <c r="F251" s="194" t="s">
        <v>117</v>
      </c>
      <c r="G251" s="194">
        <v>92214</v>
      </c>
      <c r="H251" s="196">
        <v>0.3611111111111111</v>
      </c>
      <c r="I251" s="196">
        <v>0.625</v>
      </c>
      <c r="J251" s="198">
        <v>0.2638888888888889</v>
      </c>
      <c r="K251" s="195">
        <v>42415.361215277779</v>
      </c>
      <c r="L251" s="195">
        <v>42415.627314814818</v>
      </c>
      <c r="M251" s="196">
        <v>2.5347222222222221E-3</v>
      </c>
      <c r="N251" s="194">
        <v>39</v>
      </c>
      <c r="O251" s="194">
        <v>0</v>
      </c>
      <c r="P251" s="184">
        <f t="shared" si="29"/>
        <v>8</v>
      </c>
      <c r="Q251" s="184">
        <f t="shared" si="30"/>
        <v>40</v>
      </c>
      <c r="R251" s="184">
        <f t="shared" si="31"/>
        <v>15</v>
      </c>
      <c r="S251" s="184">
        <f t="shared" si="32"/>
        <v>3</v>
      </c>
      <c r="T251" s="184" t="str">
        <f t="shared" si="35"/>
        <v/>
      </c>
      <c r="U251" s="13">
        <f t="shared" si="33"/>
        <v>0.3611111111111111</v>
      </c>
      <c r="V251" s="13">
        <f t="shared" si="34"/>
        <v>0.62708333333333333</v>
      </c>
    </row>
    <row r="252" spans="1:22" x14ac:dyDescent="0.25">
      <c r="A252" s="197">
        <v>42415</v>
      </c>
      <c r="B252" s="194" t="s">
        <v>110</v>
      </c>
      <c r="C252" s="194" t="s">
        <v>111</v>
      </c>
      <c r="D252" s="194" t="s">
        <v>112</v>
      </c>
      <c r="E252" s="194" t="s">
        <v>113</v>
      </c>
      <c r="F252" s="194" t="s">
        <v>29</v>
      </c>
      <c r="G252" s="194">
        <v>92031</v>
      </c>
      <c r="H252" s="196">
        <v>0.58333333333333337</v>
      </c>
      <c r="I252" s="196">
        <v>0.84722222222222221</v>
      </c>
      <c r="J252" s="198">
        <v>0.2638888888888889</v>
      </c>
      <c r="K252" s="195">
        <v>42415.583425925928</v>
      </c>
      <c r="L252" s="195">
        <v>42415.847256944442</v>
      </c>
      <c r="M252" s="196">
        <v>2.7199074074074074E-3</v>
      </c>
      <c r="N252" s="194">
        <v>22</v>
      </c>
      <c r="O252" s="194">
        <v>1</v>
      </c>
      <c r="P252" s="184">
        <f t="shared" si="29"/>
        <v>14</v>
      </c>
      <c r="Q252" s="184">
        <f t="shared" si="30"/>
        <v>0</v>
      </c>
      <c r="R252" s="184">
        <f t="shared" si="31"/>
        <v>20</v>
      </c>
      <c r="S252" s="184">
        <f t="shared" si="32"/>
        <v>20</v>
      </c>
      <c r="T252" s="184" t="str">
        <f t="shared" si="35"/>
        <v/>
      </c>
      <c r="U252" s="13">
        <f t="shared" si="33"/>
        <v>0.58333333333333337</v>
      </c>
      <c r="V252" s="13">
        <f t="shared" si="34"/>
        <v>0.84722222222222221</v>
      </c>
    </row>
    <row r="253" spans="1:22" x14ac:dyDescent="0.25">
      <c r="A253" s="197">
        <v>42415</v>
      </c>
      <c r="B253" s="194" t="s">
        <v>110</v>
      </c>
      <c r="C253" s="194" t="s">
        <v>111</v>
      </c>
      <c r="D253" s="194" t="s">
        <v>112</v>
      </c>
      <c r="E253" s="194" t="s">
        <v>113</v>
      </c>
      <c r="F253" s="194" t="s">
        <v>30</v>
      </c>
      <c r="G253" s="194">
        <v>92030</v>
      </c>
      <c r="H253" s="196">
        <v>0.625</v>
      </c>
      <c r="I253" s="196">
        <v>0.88888888888888884</v>
      </c>
      <c r="J253" s="198">
        <v>0.2638888888888889</v>
      </c>
      <c r="K253" s="195">
        <v>42415.627569444441</v>
      </c>
      <c r="L253" s="195">
        <v>42415.889143518521</v>
      </c>
      <c r="M253" s="196">
        <v>0</v>
      </c>
      <c r="N253" s="194">
        <v>0</v>
      </c>
      <c r="O253" s="194">
        <v>0</v>
      </c>
      <c r="P253" s="184">
        <f t="shared" si="29"/>
        <v>15</v>
      </c>
      <c r="Q253" s="184">
        <f t="shared" si="30"/>
        <v>3</v>
      </c>
      <c r="R253" s="184">
        <f t="shared" si="31"/>
        <v>21</v>
      </c>
      <c r="S253" s="184">
        <f t="shared" si="32"/>
        <v>20</v>
      </c>
      <c r="T253" s="184" t="str">
        <f t="shared" si="35"/>
        <v/>
      </c>
      <c r="U253" s="13">
        <f t="shared" si="33"/>
        <v>0.62708333333333333</v>
      </c>
      <c r="V253" s="13">
        <f t="shared" si="34"/>
        <v>0.88888888888888884</v>
      </c>
    </row>
    <row r="254" spans="1:22" x14ac:dyDescent="0.25">
      <c r="A254" s="197">
        <v>42415</v>
      </c>
      <c r="B254" s="194" t="s">
        <v>110</v>
      </c>
      <c r="C254" s="194" t="s">
        <v>111</v>
      </c>
      <c r="D254" s="194" t="s">
        <v>112</v>
      </c>
      <c r="E254" s="194" t="s">
        <v>113</v>
      </c>
      <c r="F254" s="194" t="s">
        <v>118</v>
      </c>
      <c r="G254" s="194">
        <v>92217</v>
      </c>
      <c r="H254" s="196">
        <v>0.625</v>
      </c>
      <c r="I254" s="196">
        <v>0.88888888888888884</v>
      </c>
      <c r="J254" s="198">
        <v>0.2638888888888889</v>
      </c>
      <c r="K254" s="195">
        <v>42415.640289351853</v>
      </c>
      <c r="L254" s="195">
        <v>42415.888981481483</v>
      </c>
      <c r="M254" s="196">
        <v>3.7152777777777774E-3</v>
      </c>
      <c r="N254" s="194">
        <v>17</v>
      </c>
      <c r="O254" s="194">
        <v>0</v>
      </c>
      <c r="P254" s="184">
        <f t="shared" si="29"/>
        <v>15</v>
      </c>
      <c r="Q254" s="184">
        <f t="shared" si="30"/>
        <v>22</v>
      </c>
      <c r="R254" s="184">
        <f t="shared" si="31"/>
        <v>21</v>
      </c>
      <c r="S254" s="184">
        <f t="shared" si="32"/>
        <v>20</v>
      </c>
      <c r="T254" s="184" t="str">
        <f t="shared" si="35"/>
        <v/>
      </c>
      <c r="U254" s="13">
        <f t="shared" si="33"/>
        <v>0.64027777777777783</v>
      </c>
      <c r="V254" s="13">
        <f t="shared" si="34"/>
        <v>0.88888888888888884</v>
      </c>
    </row>
    <row r="255" spans="1:22" x14ac:dyDescent="0.25">
      <c r="A255" s="197">
        <v>42415</v>
      </c>
      <c r="B255" s="194" t="s">
        <v>110</v>
      </c>
      <c r="C255" s="194" t="s">
        <v>111</v>
      </c>
      <c r="D255" s="194" t="s">
        <v>112</v>
      </c>
      <c r="E255" s="194" t="s">
        <v>113</v>
      </c>
      <c r="F255" s="194" t="s">
        <v>24</v>
      </c>
      <c r="G255" s="194">
        <v>92092</v>
      </c>
      <c r="H255" s="196">
        <v>0.36805555555555558</v>
      </c>
      <c r="I255" s="196">
        <v>0.63194444444444442</v>
      </c>
      <c r="J255" s="198">
        <v>0.2638888888888889</v>
      </c>
      <c r="K255" s="195">
        <v>42415.362627314818</v>
      </c>
      <c r="L255" s="195">
        <v>42415.626643518517</v>
      </c>
      <c r="M255" s="196">
        <v>2.3148148148148147E-5</v>
      </c>
      <c r="N255" s="194">
        <v>4</v>
      </c>
      <c r="O255" s="194">
        <v>0</v>
      </c>
      <c r="P255" s="184">
        <f t="shared" si="29"/>
        <v>8</v>
      </c>
      <c r="Q255" s="184">
        <f t="shared" si="30"/>
        <v>42</v>
      </c>
      <c r="R255" s="184">
        <f t="shared" si="31"/>
        <v>15</v>
      </c>
      <c r="S255" s="184">
        <f t="shared" si="32"/>
        <v>2</v>
      </c>
      <c r="T255" s="184" t="str">
        <f t="shared" si="35"/>
        <v/>
      </c>
      <c r="U255" s="13">
        <f t="shared" si="33"/>
        <v>0.36249999999999999</v>
      </c>
      <c r="V255" s="13">
        <f t="shared" si="34"/>
        <v>0.62638888888888888</v>
      </c>
    </row>
    <row r="256" spans="1:22" x14ac:dyDescent="0.25">
      <c r="A256" s="210">
        <v>42416</v>
      </c>
      <c r="B256" s="207" t="s">
        <v>122</v>
      </c>
      <c r="C256" s="207" t="s">
        <v>111</v>
      </c>
      <c r="D256" s="207" t="s">
        <v>112</v>
      </c>
      <c r="E256" s="207" t="s">
        <v>113</v>
      </c>
      <c r="F256" s="207" t="s">
        <v>103</v>
      </c>
      <c r="G256" s="207">
        <v>95061</v>
      </c>
      <c r="H256" s="209">
        <v>0.625</v>
      </c>
      <c r="I256" s="209">
        <v>0.88888888888888884</v>
      </c>
      <c r="J256" s="211">
        <v>0.2638888888888889</v>
      </c>
      <c r="K256" s="208">
        <v>42416.625532407408</v>
      </c>
      <c r="L256" s="208">
        <v>42416.889027777775</v>
      </c>
      <c r="M256" s="209">
        <v>2.5694444444444445E-3</v>
      </c>
      <c r="N256" s="207">
        <v>20</v>
      </c>
      <c r="O256" s="207">
        <v>1</v>
      </c>
      <c r="P256" s="205">
        <f t="shared" si="29"/>
        <v>15</v>
      </c>
      <c r="Q256" s="205">
        <f t="shared" si="30"/>
        <v>0</v>
      </c>
      <c r="R256" s="205">
        <f t="shared" si="31"/>
        <v>21</v>
      </c>
      <c r="S256" s="205">
        <f t="shared" si="32"/>
        <v>20</v>
      </c>
      <c r="T256" s="205" t="str">
        <f t="shared" ref="T256:T275" si="36">IF(DAY(K256)=DAY(L256),"","ERRO")</f>
        <v/>
      </c>
      <c r="U256" s="13">
        <f t="shared" si="33"/>
        <v>0.625</v>
      </c>
      <c r="V256" s="13">
        <f t="shared" si="34"/>
        <v>0.88888888888888884</v>
      </c>
    </row>
    <row r="257" spans="1:22" x14ac:dyDescent="0.25">
      <c r="A257" s="210">
        <v>42416</v>
      </c>
      <c r="B257" s="207" t="s">
        <v>122</v>
      </c>
      <c r="C257" s="207" t="s">
        <v>111</v>
      </c>
      <c r="D257" s="207" t="s">
        <v>112</v>
      </c>
      <c r="E257" s="207" t="s">
        <v>113</v>
      </c>
      <c r="F257" s="207" t="s">
        <v>98</v>
      </c>
      <c r="G257" s="207">
        <v>92137</v>
      </c>
      <c r="H257" s="209">
        <v>0.3611111111111111</v>
      </c>
      <c r="I257" s="209">
        <v>0.625</v>
      </c>
      <c r="J257" s="211">
        <v>0.2638888888888889</v>
      </c>
      <c r="K257" s="208">
        <v>42416.372152777774</v>
      </c>
      <c r="L257" s="208">
        <v>42416.625127314815</v>
      </c>
      <c r="M257" s="209">
        <v>1.4583333333333334E-3</v>
      </c>
      <c r="N257" s="207">
        <v>49</v>
      </c>
      <c r="O257" s="207">
        <v>1</v>
      </c>
      <c r="P257" s="205">
        <f t="shared" si="29"/>
        <v>8</v>
      </c>
      <c r="Q257" s="205">
        <f t="shared" si="30"/>
        <v>55</v>
      </c>
      <c r="R257" s="205">
        <f t="shared" si="31"/>
        <v>15</v>
      </c>
      <c r="S257" s="205">
        <f t="shared" si="32"/>
        <v>0</v>
      </c>
      <c r="T257" s="205" t="str">
        <f t="shared" si="36"/>
        <v/>
      </c>
      <c r="U257" s="13">
        <f t="shared" si="33"/>
        <v>0.37152777777777773</v>
      </c>
      <c r="V257" s="13">
        <f t="shared" si="34"/>
        <v>0.625</v>
      </c>
    </row>
    <row r="258" spans="1:22" x14ac:dyDescent="0.25">
      <c r="A258" s="210">
        <v>42416</v>
      </c>
      <c r="B258" s="207" t="s">
        <v>122</v>
      </c>
      <c r="C258" s="207" t="s">
        <v>111</v>
      </c>
      <c r="D258" s="207" t="s">
        <v>112</v>
      </c>
      <c r="E258" s="207" t="s">
        <v>113</v>
      </c>
      <c r="F258" s="207" t="s">
        <v>25</v>
      </c>
      <c r="G258" s="207">
        <v>95005</v>
      </c>
      <c r="H258" s="209">
        <v>0.58333333333333337</v>
      </c>
      <c r="I258" s="209">
        <v>0.84722222222222221</v>
      </c>
      <c r="J258" s="211">
        <v>0.2638888888888889</v>
      </c>
      <c r="K258" s="208">
        <v>42416.585335648146</v>
      </c>
      <c r="L258" s="208">
        <v>42416.853703703702</v>
      </c>
      <c r="M258" s="209">
        <v>0</v>
      </c>
      <c r="N258" s="207">
        <v>0</v>
      </c>
      <c r="O258" s="207">
        <v>0</v>
      </c>
      <c r="P258" s="205">
        <f t="shared" si="29"/>
        <v>14</v>
      </c>
      <c r="Q258" s="205">
        <f t="shared" si="30"/>
        <v>2</v>
      </c>
      <c r="R258" s="205">
        <f t="shared" si="31"/>
        <v>20</v>
      </c>
      <c r="S258" s="205">
        <f t="shared" si="32"/>
        <v>29</v>
      </c>
      <c r="T258" s="205" t="str">
        <f t="shared" si="36"/>
        <v/>
      </c>
      <c r="U258" s="13">
        <f t="shared" si="33"/>
        <v>0.58472222222222225</v>
      </c>
      <c r="V258" s="13">
        <f t="shared" si="34"/>
        <v>0.8534722222222223</v>
      </c>
    </row>
    <row r="259" spans="1:22" x14ac:dyDescent="0.25">
      <c r="A259" s="210">
        <v>42416</v>
      </c>
      <c r="B259" s="207" t="s">
        <v>122</v>
      </c>
      <c r="C259" s="207" t="s">
        <v>111</v>
      </c>
      <c r="D259" s="207" t="s">
        <v>112</v>
      </c>
      <c r="E259" s="207" t="s">
        <v>113</v>
      </c>
      <c r="F259" s="207" t="s">
        <v>18</v>
      </c>
      <c r="G259" s="207">
        <v>92120</v>
      </c>
      <c r="H259" s="209">
        <v>0.36805555555555558</v>
      </c>
      <c r="I259" s="209">
        <v>0.63194444444444442</v>
      </c>
      <c r="J259" s="211">
        <v>0.2638888888888889</v>
      </c>
      <c r="K259" s="208">
        <v>42416.361655092594</v>
      </c>
      <c r="L259" s="208">
        <v>42416.625069444446</v>
      </c>
      <c r="M259" s="209">
        <v>0</v>
      </c>
      <c r="N259" s="207">
        <v>0</v>
      </c>
      <c r="O259" s="207">
        <v>40</v>
      </c>
      <c r="P259" s="205">
        <f t="shared" ref="P259:P322" si="37">IF($K259="","",HOUR($K259))</f>
        <v>8</v>
      </c>
      <c r="Q259" s="205">
        <f t="shared" ref="Q259:Q322" si="38">IF($K259="","",MINUTE($K259))</f>
        <v>40</v>
      </c>
      <c r="R259" s="205">
        <f t="shared" ref="R259:R322" si="39">IF($L259="","",HOUR($L259))</f>
        <v>15</v>
      </c>
      <c r="S259" s="205">
        <f t="shared" ref="S259:S322" si="40">IF($L259="","",MINUTE($L259))</f>
        <v>0</v>
      </c>
      <c r="T259" s="205" t="str">
        <f t="shared" si="36"/>
        <v/>
      </c>
      <c r="U259" s="13">
        <f t="shared" ref="U259:U322" si="41">IFERROR(TIME($P259,$Q259,0),"")</f>
        <v>0.3611111111111111</v>
      </c>
      <c r="V259" s="13">
        <f t="shared" ref="V259:V322" si="42">IFERROR(TIME($R259,$S259,0),"")</f>
        <v>0.625</v>
      </c>
    </row>
    <row r="260" spans="1:22" x14ac:dyDescent="0.25">
      <c r="A260" s="210">
        <v>42416</v>
      </c>
      <c r="B260" s="207" t="s">
        <v>122</v>
      </c>
      <c r="C260" s="207" t="s">
        <v>111</v>
      </c>
      <c r="D260" s="207" t="s">
        <v>112</v>
      </c>
      <c r="E260" s="207" t="s">
        <v>113</v>
      </c>
      <c r="F260" s="207" t="s">
        <v>19</v>
      </c>
      <c r="G260" s="207">
        <v>95173</v>
      </c>
      <c r="H260" s="209">
        <v>0.4861111111111111</v>
      </c>
      <c r="I260" s="209">
        <v>0.75</v>
      </c>
      <c r="J260" s="211">
        <v>0.2638888888888889</v>
      </c>
      <c r="K260" s="208">
        <v>42416.367256944446</v>
      </c>
      <c r="L260" s="208">
        <v>42416.626770833333</v>
      </c>
      <c r="M260" s="209">
        <v>2.8240740740740739E-3</v>
      </c>
      <c r="N260" s="207">
        <v>32</v>
      </c>
      <c r="O260" s="207">
        <v>0</v>
      </c>
      <c r="P260" s="205">
        <f t="shared" si="37"/>
        <v>8</v>
      </c>
      <c r="Q260" s="205">
        <f t="shared" si="38"/>
        <v>48</v>
      </c>
      <c r="R260" s="205">
        <f t="shared" si="39"/>
        <v>15</v>
      </c>
      <c r="S260" s="205">
        <f t="shared" si="40"/>
        <v>2</v>
      </c>
      <c r="T260" s="205" t="str">
        <f t="shared" si="36"/>
        <v/>
      </c>
      <c r="U260" s="13">
        <f t="shared" si="41"/>
        <v>0.3666666666666667</v>
      </c>
      <c r="V260" s="13">
        <f t="shared" si="42"/>
        <v>0.62638888888888888</v>
      </c>
    </row>
    <row r="261" spans="1:22" x14ac:dyDescent="0.25">
      <c r="A261" s="210">
        <v>42416</v>
      </c>
      <c r="B261" s="207" t="s">
        <v>122</v>
      </c>
      <c r="C261" s="207" t="s">
        <v>111</v>
      </c>
      <c r="D261" s="207" t="s">
        <v>112</v>
      </c>
      <c r="E261" s="207" t="s">
        <v>113</v>
      </c>
      <c r="F261" s="207" t="s">
        <v>20</v>
      </c>
      <c r="G261" s="207">
        <v>92055</v>
      </c>
      <c r="H261" s="209">
        <v>0.36805555555555558</v>
      </c>
      <c r="I261" s="209">
        <v>0.63194444444444442</v>
      </c>
      <c r="J261" s="211">
        <v>0.2638888888888889</v>
      </c>
      <c r="K261" s="208">
        <v>42416.321215277778</v>
      </c>
      <c r="L261" s="208">
        <v>42416.583518518521</v>
      </c>
      <c r="M261" s="209">
        <v>2.4537037037037036E-3</v>
      </c>
      <c r="N261" s="207">
        <v>28</v>
      </c>
      <c r="O261" s="207">
        <v>0</v>
      </c>
      <c r="P261" s="205">
        <f t="shared" si="37"/>
        <v>7</v>
      </c>
      <c r="Q261" s="205">
        <f t="shared" si="38"/>
        <v>42</v>
      </c>
      <c r="R261" s="205">
        <f t="shared" si="39"/>
        <v>14</v>
      </c>
      <c r="S261" s="205">
        <f t="shared" si="40"/>
        <v>0</v>
      </c>
      <c r="T261" s="205" t="str">
        <f t="shared" si="36"/>
        <v/>
      </c>
      <c r="U261" s="13">
        <f t="shared" si="41"/>
        <v>0.32083333333333336</v>
      </c>
      <c r="V261" s="13">
        <f t="shared" si="42"/>
        <v>0.58333333333333337</v>
      </c>
    </row>
    <row r="262" spans="1:22" x14ac:dyDescent="0.25">
      <c r="A262" s="210">
        <v>42416</v>
      </c>
      <c r="B262" s="207" t="s">
        <v>122</v>
      </c>
      <c r="C262" s="207" t="s">
        <v>111</v>
      </c>
      <c r="D262" s="207" t="s">
        <v>112</v>
      </c>
      <c r="E262" s="207" t="s">
        <v>113</v>
      </c>
      <c r="F262" s="207" t="s">
        <v>26</v>
      </c>
      <c r="G262" s="207">
        <v>92065</v>
      </c>
      <c r="H262" s="209">
        <v>0.625</v>
      </c>
      <c r="I262" s="209">
        <v>0.88888888888888884</v>
      </c>
      <c r="J262" s="211">
        <v>0.2638888888888889</v>
      </c>
      <c r="K262" s="208">
        <v>42416.626666666663</v>
      </c>
      <c r="L262" s="208">
        <v>42416.88894675926</v>
      </c>
      <c r="M262" s="209">
        <v>0</v>
      </c>
      <c r="N262" s="207">
        <v>0</v>
      </c>
      <c r="O262" s="207">
        <v>0</v>
      </c>
      <c r="P262" s="205">
        <f t="shared" si="37"/>
        <v>15</v>
      </c>
      <c r="Q262" s="205">
        <f t="shared" si="38"/>
        <v>2</v>
      </c>
      <c r="R262" s="205">
        <f t="shared" si="39"/>
        <v>21</v>
      </c>
      <c r="S262" s="205">
        <f t="shared" si="40"/>
        <v>20</v>
      </c>
      <c r="T262" s="205" t="str">
        <f t="shared" si="36"/>
        <v/>
      </c>
      <c r="U262" s="13">
        <f t="shared" si="41"/>
        <v>0.62638888888888888</v>
      </c>
      <c r="V262" s="13">
        <f t="shared" si="42"/>
        <v>0.88888888888888884</v>
      </c>
    </row>
    <row r="263" spans="1:22" x14ac:dyDescent="0.25">
      <c r="A263" s="210">
        <v>42416</v>
      </c>
      <c r="B263" s="207" t="s">
        <v>122</v>
      </c>
      <c r="C263" s="207" t="s">
        <v>111</v>
      </c>
      <c r="D263" s="207" t="s">
        <v>112</v>
      </c>
      <c r="E263" s="207" t="s">
        <v>113</v>
      </c>
      <c r="F263" s="207" t="s">
        <v>21</v>
      </c>
      <c r="G263" s="207">
        <v>92125</v>
      </c>
      <c r="H263" s="209">
        <v>0.36805555555555558</v>
      </c>
      <c r="I263" s="209">
        <v>0.63194444444444442</v>
      </c>
      <c r="J263" s="211">
        <v>0.2638888888888889</v>
      </c>
      <c r="K263" s="208">
        <v>42416.364166666666</v>
      </c>
      <c r="L263" s="208">
        <v>42416.625856481478</v>
      </c>
      <c r="M263" s="209">
        <v>2.9050925925925928E-3</v>
      </c>
      <c r="N263" s="207">
        <v>34</v>
      </c>
      <c r="O263" s="207">
        <v>0</v>
      </c>
      <c r="P263" s="205">
        <f t="shared" si="37"/>
        <v>8</v>
      </c>
      <c r="Q263" s="205">
        <f t="shared" si="38"/>
        <v>44</v>
      </c>
      <c r="R263" s="205">
        <f t="shared" si="39"/>
        <v>15</v>
      </c>
      <c r="S263" s="205">
        <f t="shared" si="40"/>
        <v>1</v>
      </c>
      <c r="T263" s="205" t="str">
        <f t="shared" si="36"/>
        <v/>
      </c>
      <c r="U263" s="13">
        <f t="shared" si="41"/>
        <v>0.36388888888888887</v>
      </c>
      <c r="V263" s="13">
        <f t="shared" si="42"/>
        <v>0.62569444444444444</v>
      </c>
    </row>
    <row r="264" spans="1:22" x14ac:dyDescent="0.25">
      <c r="A264" s="210">
        <v>42416</v>
      </c>
      <c r="B264" s="207" t="s">
        <v>122</v>
      </c>
      <c r="C264" s="207" t="s">
        <v>111</v>
      </c>
      <c r="D264" s="207" t="s">
        <v>112</v>
      </c>
      <c r="E264" s="207" t="s">
        <v>113</v>
      </c>
      <c r="F264" s="207" t="s">
        <v>114</v>
      </c>
      <c r="G264" s="207">
        <v>95618</v>
      </c>
      <c r="H264" s="209">
        <v>0.33333333333333331</v>
      </c>
      <c r="I264" s="209">
        <v>0.59722222222222221</v>
      </c>
      <c r="J264" s="211">
        <v>0.2638888888888889</v>
      </c>
      <c r="K264" s="207"/>
      <c r="L264" s="207"/>
      <c r="M264" s="209">
        <v>0</v>
      </c>
      <c r="N264" s="207">
        <v>0</v>
      </c>
      <c r="O264" s="207">
        <v>0</v>
      </c>
      <c r="P264" s="205" t="str">
        <f t="shared" si="37"/>
        <v/>
      </c>
      <c r="Q264" s="205" t="str">
        <f t="shared" si="38"/>
        <v/>
      </c>
      <c r="R264" s="205" t="str">
        <f t="shared" si="39"/>
        <v/>
      </c>
      <c r="S264" s="205" t="str">
        <f t="shared" si="40"/>
        <v/>
      </c>
      <c r="T264" s="205" t="str">
        <f t="shared" si="36"/>
        <v/>
      </c>
      <c r="U264" s="13" t="str">
        <f t="shared" si="41"/>
        <v/>
      </c>
      <c r="V264" s="13" t="str">
        <f t="shared" si="42"/>
        <v/>
      </c>
    </row>
    <row r="265" spans="1:22" x14ac:dyDescent="0.25">
      <c r="A265" s="210">
        <v>42416</v>
      </c>
      <c r="B265" s="207" t="s">
        <v>122</v>
      </c>
      <c r="C265" s="207" t="s">
        <v>111</v>
      </c>
      <c r="D265" s="207" t="s">
        <v>112</v>
      </c>
      <c r="E265" s="207" t="s">
        <v>113</v>
      </c>
      <c r="F265" s="207" t="s">
        <v>88</v>
      </c>
      <c r="G265" s="207">
        <v>93247</v>
      </c>
      <c r="H265" s="209">
        <v>0.33333333333333331</v>
      </c>
      <c r="I265" s="209">
        <v>0.59722222222222221</v>
      </c>
      <c r="J265" s="211">
        <v>0.2638888888888889</v>
      </c>
      <c r="K265" s="207"/>
      <c r="L265" s="207"/>
      <c r="M265" s="209">
        <v>0</v>
      </c>
      <c r="N265" s="207">
        <v>0</v>
      </c>
      <c r="O265" s="207">
        <v>0</v>
      </c>
      <c r="P265" s="205" t="str">
        <f t="shared" si="37"/>
        <v/>
      </c>
      <c r="Q265" s="205" t="str">
        <f t="shared" si="38"/>
        <v/>
      </c>
      <c r="R265" s="205" t="str">
        <f t="shared" si="39"/>
        <v/>
      </c>
      <c r="S265" s="205" t="str">
        <f t="shared" si="40"/>
        <v/>
      </c>
      <c r="T265" s="205" t="str">
        <f t="shared" si="36"/>
        <v/>
      </c>
      <c r="U265" s="13" t="str">
        <f t="shared" si="41"/>
        <v/>
      </c>
      <c r="V265" s="13" t="str">
        <f t="shared" si="42"/>
        <v/>
      </c>
    </row>
    <row r="266" spans="1:22" x14ac:dyDescent="0.25">
      <c r="A266" s="210">
        <v>42416</v>
      </c>
      <c r="B266" s="207" t="s">
        <v>122</v>
      </c>
      <c r="C266" s="207" t="s">
        <v>111</v>
      </c>
      <c r="D266" s="207" t="s">
        <v>112</v>
      </c>
      <c r="E266" s="207" t="s">
        <v>113</v>
      </c>
      <c r="F266" s="207" t="s">
        <v>115</v>
      </c>
      <c r="G266" s="207">
        <v>92136</v>
      </c>
      <c r="H266" s="209">
        <v>0.3611111111111111</v>
      </c>
      <c r="I266" s="209">
        <v>0.625</v>
      </c>
      <c r="J266" s="211">
        <v>0.2638888888888889</v>
      </c>
      <c r="K266" s="207"/>
      <c r="L266" s="207"/>
      <c r="M266" s="209">
        <v>0</v>
      </c>
      <c r="N266" s="207">
        <v>0</v>
      </c>
      <c r="O266" s="207">
        <v>0</v>
      </c>
      <c r="P266" s="205" t="str">
        <f t="shared" si="37"/>
        <v/>
      </c>
      <c r="Q266" s="205" t="str">
        <f t="shared" si="38"/>
        <v/>
      </c>
      <c r="R266" s="205" t="str">
        <f t="shared" si="39"/>
        <v/>
      </c>
      <c r="S266" s="205" t="str">
        <f t="shared" si="40"/>
        <v/>
      </c>
      <c r="T266" s="205" t="str">
        <f t="shared" si="36"/>
        <v/>
      </c>
      <c r="U266" s="13" t="str">
        <f t="shared" si="41"/>
        <v/>
      </c>
      <c r="V266" s="13" t="str">
        <f t="shared" si="42"/>
        <v/>
      </c>
    </row>
    <row r="267" spans="1:22" x14ac:dyDescent="0.25">
      <c r="A267" s="210">
        <v>42416</v>
      </c>
      <c r="B267" s="207" t="s">
        <v>122</v>
      </c>
      <c r="C267" s="207" t="s">
        <v>111</v>
      </c>
      <c r="D267" s="207" t="s">
        <v>112</v>
      </c>
      <c r="E267" s="207" t="s">
        <v>113</v>
      </c>
      <c r="F267" s="207" t="s">
        <v>23</v>
      </c>
      <c r="G267" s="207">
        <v>92044</v>
      </c>
      <c r="H267" s="209">
        <v>0.33333333333333331</v>
      </c>
      <c r="I267" s="209">
        <v>0.59722222222222221</v>
      </c>
      <c r="J267" s="211">
        <v>0.2638888888888889</v>
      </c>
      <c r="K267" s="208">
        <v>42416.316423611112</v>
      </c>
      <c r="L267" s="208">
        <v>42416.583622685182</v>
      </c>
      <c r="M267" s="209">
        <v>0</v>
      </c>
      <c r="N267" s="207">
        <v>0</v>
      </c>
      <c r="O267" s="207">
        <v>0</v>
      </c>
      <c r="P267" s="205">
        <f t="shared" si="37"/>
        <v>7</v>
      </c>
      <c r="Q267" s="205">
        <f t="shared" si="38"/>
        <v>35</v>
      </c>
      <c r="R267" s="205">
        <f t="shared" si="39"/>
        <v>14</v>
      </c>
      <c r="S267" s="205">
        <f t="shared" si="40"/>
        <v>0</v>
      </c>
      <c r="T267" s="205" t="str">
        <f t="shared" si="36"/>
        <v/>
      </c>
      <c r="U267" s="13">
        <f t="shared" si="41"/>
        <v>0.31597222222222221</v>
      </c>
      <c r="V267" s="13">
        <f t="shared" si="42"/>
        <v>0.58333333333333337</v>
      </c>
    </row>
    <row r="268" spans="1:22" x14ac:dyDescent="0.25">
      <c r="A268" s="210">
        <v>42416</v>
      </c>
      <c r="B268" s="207" t="s">
        <v>122</v>
      </c>
      <c r="C268" s="207" t="s">
        <v>111</v>
      </c>
      <c r="D268" s="207" t="s">
        <v>112</v>
      </c>
      <c r="E268" s="207" t="s">
        <v>113</v>
      </c>
      <c r="F268" s="207" t="s">
        <v>27</v>
      </c>
      <c r="G268" s="207">
        <v>93346</v>
      </c>
      <c r="H268" s="209">
        <v>0.625</v>
      </c>
      <c r="I268" s="209">
        <v>0.88888888888888884</v>
      </c>
      <c r="J268" s="211">
        <v>0.2638888888888889</v>
      </c>
      <c r="K268" s="208">
        <v>42416.625717592593</v>
      </c>
      <c r="L268" s="208">
        <v>42416.88894675926</v>
      </c>
      <c r="M268" s="209">
        <v>3.4027777777777784E-3</v>
      </c>
      <c r="N268" s="207">
        <v>27</v>
      </c>
      <c r="O268" s="207">
        <v>0</v>
      </c>
      <c r="P268" s="205">
        <f t="shared" si="37"/>
        <v>15</v>
      </c>
      <c r="Q268" s="205">
        <f t="shared" si="38"/>
        <v>1</v>
      </c>
      <c r="R268" s="205">
        <f t="shared" si="39"/>
        <v>21</v>
      </c>
      <c r="S268" s="205">
        <f t="shared" si="40"/>
        <v>20</v>
      </c>
      <c r="T268" s="205" t="str">
        <f t="shared" si="36"/>
        <v/>
      </c>
      <c r="U268" s="13">
        <f t="shared" si="41"/>
        <v>0.62569444444444444</v>
      </c>
      <c r="V268" s="13">
        <f t="shared" si="42"/>
        <v>0.88888888888888884</v>
      </c>
    </row>
    <row r="269" spans="1:22" x14ac:dyDescent="0.25">
      <c r="A269" s="210">
        <v>42416</v>
      </c>
      <c r="B269" s="207" t="s">
        <v>122</v>
      </c>
      <c r="C269" s="207" t="s">
        <v>111</v>
      </c>
      <c r="D269" s="207" t="s">
        <v>112</v>
      </c>
      <c r="E269" s="207" t="s">
        <v>113</v>
      </c>
      <c r="F269" s="207" t="s">
        <v>28</v>
      </c>
      <c r="G269" s="207">
        <v>93528</v>
      </c>
      <c r="H269" s="209">
        <v>0.61805555555555558</v>
      </c>
      <c r="I269" s="209">
        <v>0.88194444444444453</v>
      </c>
      <c r="J269" s="211">
        <v>0.2638888888888889</v>
      </c>
      <c r="K269" s="208">
        <v>42416.615902777776</v>
      </c>
      <c r="L269" s="208">
        <v>42416.881296296298</v>
      </c>
      <c r="M269" s="209">
        <v>4.386574074074074E-3</v>
      </c>
      <c r="N269" s="207">
        <v>19</v>
      </c>
      <c r="O269" s="207">
        <v>0</v>
      </c>
      <c r="P269" s="205">
        <f t="shared" si="37"/>
        <v>14</v>
      </c>
      <c r="Q269" s="205">
        <f t="shared" si="38"/>
        <v>46</v>
      </c>
      <c r="R269" s="205">
        <f t="shared" si="39"/>
        <v>21</v>
      </c>
      <c r="S269" s="205">
        <f t="shared" si="40"/>
        <v>9</v>
      </c>
      <c r="T269" s="205" t="str">
        <f t="shared" si="36"/>
        <v/>
      </c>
      <c r="U269" s="13">
        <f t="shared" si="41"/>
        <v>0.61527777777777781</v>
      </c>
      <c r="V269" s="13">
        <f t="shared" si="42"/>
        <v>0.88124999999999998</v>
      </c>
    </row>
    <row r="270" spans="1:22" x14ac:dyDescent="0.25">
      <c r="A270" s="210">
        <v>42416</v>
      </c>
      <c r="B270" s="207" t="s">
        <v>122</v>
      </c>
      <c r="C270" s="207" t="s">
        <v>111</v>
      </c>
      <c r="D270" s="207" t="s">
        <v>112</v>
      </c>
      <c r="E270" s="207" t="s">
        <v>113</v>
      </c>
      <c r="F270" s="207" t="s">
        <v>105</v>
      </c>
      <c r="G270" s="207">
        <v>95049</v>
      </c>
      <c r="H270" s="209">
        <v>0.625</v>
      </c>
      <c r="I270" s="209">
        <v>0.88888888888888884</v>
      </c>
      <c r="J270" s="211">
        <v>0.2638888888888889</v>
      </c>
      <c r="K270" s="208">
        <v>42416.582511574074</v>
      </c>
      <c r="L270" s="208">
        <v>42416.847280092596</v>
      </c>
      <c r="M270" s="209">
        <v>2.3148148148148151E-3</v>
      </c>
      <c r="N270" s="207">
        <v>24</v>
      </c>
      <c r="O270" s="207">
        <v>0</v>
      </c>
      <c r="P270" s="205">
        <f t="shared" si="37"/>
        <v>13</v>
      </c>
      <c r="Q270" s="205">
        <f t="shared" si="38"/>
        <v>58</v>
      </c>
      <c r="R270" s="205">
        <f t="shared" si="39"/>
        <v>20</v>
      </c>
      <c r="S270" s="205">
        <f t="shared" si="40"/>
        <v>20</v>
      </c>
      <c r="T270" s="205" t="str">
        <f t="shared" si="36"/>
        <v/>
      </c>
      <c r="U270" s="13">
        <f t="shared" si="41"/>
        <v>0.58194444444444449</v>
      </c>
      <c r="V270" s="13">
        <f t="shared" si="42"/>
        <v>0.84722222222222221</v>
      </c>
    </row>
    <row r="271" spans="1:22" x14ac:dyDescent="0.25">
      <c r="A271" s="210">
        <v>42416</v>
      </c>
      <c r="B271" s="207" t="s">
        <v>122</v>
      </c>
      <c r="C271" s="207" t="s">
        <v>111</v>
      </c>
      <c r="D271" s="207" t="s">
        <v>112</v>
      </c>
      <c r="E271" s="207" t="s">
        <v>113</v>
      </c>
      <c r="F271" s="207" t="s">
        <v>117</v>
      </c>
      <c r="G271" s="207">
        <v>92214</v>
      </c>
      <c r="H271" s="209">
        <v>0.3611111111111111</v>
      </c>
      <c r="I271" s="209">
        <v>0.625</v>
      </c>
      <c r="J271" s="211">
        <v>0.2638888888888889</v>
      </c>
      <c r="K271" s="208">
        <v>42416.361724537041</v>
      </c>
      <c r="L271" s="208">
        <v>42416.625023148146</v>
      </c>
      <c r="M271" s="209">
        <v>3.7384259259259263E-3</v>
      </c>
      <c r="N271" s="207">
        <v>31</v>
      </c>
      <c r="O271" s="207">
        <v>0</v>
      </c>
      <c r="P271" s="205">
        <f t="shared" si="37"/>
        <v>8</v>
      </c>
      <c r="Q271" s="205">
        <f t="shared" si="38"/>
        <v>40</v>
      </c>
      <c r="R271" s="205">
        <f t="shared" si="39"/>
        <v>15</v>
      </c>
      <c r="S271" s="205">
        <f t="shared" si="40"/>
        <v>0</v>
      </c>
      <c r="T271" s="205" t="str">
        <f t="shared" si="36"/>
        <v/>
      </c>
      <c r="U271" s="13">
        <f t="shared" si="41"/>
        <v>0.3611111111111111</v>
      </c>
      <c r="V271" s="13">
        <f t="shared" si="42"/>
        <v>0.625</v>
      </c>
    </row>
    <row r="272" spans="1:22" x14ac:dyDescent="0.25">
      <c r="A272" s="210">
        <v>42416</v>
      </c>
      <c r="B272" s="207" t="s">
        <v>122</v>
      </c>
      <c r="C272" s="207" t="s">
        <v>111</v>
      </c>
      <c r="D272" s="207" t="s">
        <v>112</v>
      </c>
      <c r="E272" s="207" t="s">
        <v>113</v>
      </c>
      <c r="F272" s="207" t="s">
        <v>29</v>
      </c>
      <c r="G272" s="207">
        <v>92031</v>
      </c>
      <c r="H272" s="209">
        <v>0.58333333333333337</v>
      </c>
      <c r="I272" s="209">
        <v>0.84722222222222221</v>
      </c>
      <c r="J272" s="211">
        <v>0.2638888888888889</v>
      </c>
      <c r="K272" s="208">
        <v>42416.583831018521</v>
      </c>
      <c r="L272" s="208">
        <v>42416.847372685188</v>
      </c>
      <c r="M272" s="209">
        <v>2.8472222222222219E-3</v>
      </c>
      <c r="N272" s="207">
        <v>29</v>
      </c>
      <c r="O272" s="207">
        <v>0</v>
      </c>
      <c r="P272" s="205">
        <f t="shared" si="37"/>
        <v>14</v>
      </c>
      <c r="Q272" s="205">
        <f t="shared" si="38"/>
        <v>0</v>
      </c>
      <c r="R272" s="205">
        <f t="shared" si="39"/>
        <v>20</v>
      </c>
      <c r="S272" s="205">
        <f t="shared" si="40"/>
        <v>20</v>
      </c>
      <c r="T272" s="205" t="str">
        <f t="shared" si="36"/>
        <v/>
      </c>
      <c r="U272" s="13">
        <f t="shared" si="41"/>
        <v>0.58333333333333337</v>
      </c>
      <c r="V272" s="13">
        <f t="shared" si="42"/>
        <v>0.84722222222222221</v>
      </c>
    </row>
    <row r="273" spans="1:22" x14ac:dyDescent="0.25">
      <c r="A273" s="210">
        <v>42416</v>
      </c>
      <c r="B273" s="207" t="s">
        <v>122</v>
      </c>
      <c r="C273" s="207" t="s">
        <v>111</v>
      </c>
      <c r="D273" s="207" t="s">
        <v>112</v>
      </c>
      <c r="E273" s="207" t="s">
        <v>113</v>
      </c>
      <c r="F273" s="207" t="s">
        <v>30</v>
      </c>
      <c r="G273" s="207">
        <v>92030</v>
      </c>
      <c r="H273" s="209">
        <v>0.625</v>
      </c>
      <c r="I273" s="209">
        <v>0.88888888888888884</v>
      </c>
      <c r="J273" s="211">
        <v>0.2638888888888889</v>
      </c>
      <c r="K273" s="208">
        <v>42416.627881944441</v>
      </c>
      <c r="L273" s="208">
        <v>42416.889027777775</v>
      </c>
      <c r="M273" s="209">
        <v>0</v>
      </c>
      <c r="N273" s="207">
        <v>0</v>
      </c>
      <c r="O273" s="207">
        <v>0</v>
      </c>
      <c r="P273" s="205">
        <f t="shared" si="37"/>
        <v>15</v>
      </c>
      <c r="Q273" s="205">
        <f t="shared" si="38"/>
        <v>4</v>
      </c>
      <c r="R273" s="205">
        <f t="shared" si="39"/>
        <v>21</v>
      </c>
      <c r="S273" s="205">
        <f t="shared" si="40"/>
        <v>20</v>
      </c>
      <c r="T273" s="205" t="str">
        <f t="shared" si="36"/>
        <v/>
      </c>
      <c r="U273" s="13">
        <f t="shared" si="41"/>
        <v>0.62777777777777777</v>
      </c>
      <c r="V273" s="13">
        <f t="shared" si="42"/>
        <v>0.88888888888888884</v>
      </c>
    </row>
    <row r="274" spans="1:22" x14ac:dyDescent="0.25">
      <c r="A274" s="210">
        <v>42416</v>
      </c>
      <c r="B274" s="207" t="s">
        <v>122</v>
      </c>
      <c r="C274" s="207" t="s">
        <v>111</v>
      </c>
      <c r="D274" s="207" t="s">
        <v>112</v>
      </c>
      <c r="E274" s="207" t="s">
        <v>113</v>
      </c>
      <c r="F274" s="207" t="s">
        <v>118</v>
      </c>
      <c r="G274" s="207">
        <v>92217</v>
      </c>
      <c r="H274" s="209">
        <v>0.625</v>
      </c>
      <c r="I274" s="209">
        <v>0.88888888888888884</v>
      </c>
      <c r="J274" s="211">
        <v>0.2638888888888889</v>
      </c>
      <c r="K274" s="207"/>
      <c r="L274" s="207"/>
      <c r="M274" s="209">
        <v>0</v>
      </c>
      <c r="N274" s="207">
        <v>0</v>
      </c>
      <c r="O274" s="207">
        <v>0</v>
      </c>
      <c r="P274" s="205" t="str">
        <f t="shared" si="37"/>
        <v/>
      </c>
      <c r="Q274" s="205" t="str">
        <f t="shared" si="38"/>
        <v/>
      </c>
      <c r="R274" s="205" t="str">
        <f t="shared" si="39"/>
        <v/>
      </c>
      <c r="S274" s="205" t="str">
        <f t="shared" si="40"/>
        <v/>
      </c>
      <c r="T274" s="205" t="str">
        <f t="shared" si="36"/>
        <v/>
      </c>
      <c r="U274" s="13" t="str">
        <f t="shared" si="41"/>
        <v/>
      </c>
      <c r="V274" s="13" t="str">
        <f t="shared" si="42"/>
        <v/>
      </c>
    </row>
    <row r="275" spans="1:22" x14ac:dyDescent="0.25">
      <c r="A275" s="210">
        <v>42416</v>
      </c>
      <c r="B275" s="207" t="s">
        <v>122</v>
      </c>
      <c r="C275" s="207" t="s">
        <v>111</v>
      </c>
      <c r="D275" s="207" t="s">
        <v>112</v>
      </c>
      <c r="E275" s="207" t="s">
        <v>113</v>
      </c>
      <c r="F275" s="207" t="s">
        <v>24</v>
      </c>
      <c r="G275" s="207">
        <v>92092</v>
      </c>
      <c r="H275" s="209">
        <v>0.36805555555555558</v>
      </c>
      <c r="I275" s="209">
        <v>0.63194444444444442</v>
      </c>
      <c r="J275" s="211">
        <v>0.2638888888888889</v>
      </c>
      <c r="K275" s="208">
        <v>42416.364108796297</v>
      </c>
      <c r="L275" s="208">
        <v>42416.626863425925</v>
      </c>
      <c r="M275" s="209">
        <v>0</v>
      </c>
      <c r="N275" s="207">
        <v>0</v>
      </c>
      <c r="O275" s="207">
        <v>0</v>
      </c>
      <c r="P275" s="205">
        <f t="shared" si="37"/>
        <v>8</v>
      </c>
      <c r="Q275" s="205">
        <f t="shared" si="38"/>
        <v>44</v>
      </c>
      <c r="R275" s="205">
        <f t="shared" si="39"/>
        <v>15</v>
      </c>
      <c r="S275" s="205">
        <f t="shared" si="40"/>
        <v>2</v>
      </c>
      <c r="T275" s="205" t="str">
        <f t="shared" si="36"/>
        <v/>
      </c>
      <c r="U275" s="13">
        <f t="shared" si="41"/>
        <v>0.36388888888888887</v>
      </c>
      <c r="V275" s="13">
        <f t="shared" si="42"/>
        <v>0.62638888888888888</v>
      </c>
    </row>
    <row r="276" spans="1:22" x14ac:dyDescent="0.25">
      <c r="A276" s="220">
        <v>42417</v>
      </c>
      <c r="B276" s="217" t="s">
        <v>123</v>
      </c>
      <c r="C276" s="217" t="s">
        <v>111</v>
      </c>
      <c r="D276" s="217" t="s">
        <v>112</v>
      </c>
      <c r="E276" s="217" t="s">
        <v>113</v>
      </c>
      <c r="F276" s="217" t="s">
        <v>103</v>
      </c>
      <c r="G276" s="217">
        <v>95061</v>
      </c>
      <c r="H276" s="219">
        <v>0.625</v>
      </c>
      <c r="I276" s="219">
        <v>0.88888888888888884</v>
      </c>
      <c r="J276" s="221">
        <v>0.2638888888888889</v>
      </c>
      <c r="K276" s="218">
        <v>42417.625810185185</v>
      </c>
      <c r="L276" s="218">
        <v>42417.889097222222</v>
      </c>
      <c r="M276" s="219">
        <v>3.2870370370370367E-3</v>
      </c>
      <c r="N276" s="217">
        <v>24</v>
      </c>
      <c r="O276" s="217">
        <v>0</v>
      </c>
      <c r="P276" s="206">
        <f t="shared" si="37"/>
        <v>15</v>
      </c>
      <c r="Q276" s="206">
        <f t="shared" si="38"/>
        <v>1</v>
      </c>
      <c r="R276" s="206">
        <f t="shared" si="39"/>
        <v>21</v>
      </c>
      <c r="S276" s="206">
        <f t="shared" si="40"/>
        <v>20</v>
      </c>
      <c r="T276" s="206" t="str">
        <f t="shared" ref="T276:T295" si="43">IF(DAY(K276)=DAY(L276),"","ERRO")</f>
        <v/>
      </c>
      <c r="U276" s="13">
        <f t="shared" si="41"/>
        <v>0.62569444444444444</v>
      </c>
      <c r="V276" s="13">
        <f t="shared" si="42"/>
        <v>0.88888888888888884</v>
      </c>
    </row>
    <row r="277" spans="1:22" x14ac:dyDescent="0.25">
      <c r="A277" s="220">
        <v>42417</v>
      </c>
      <c r="B277" s="217" t="s">
        <v>123</v>
      </c>
      <c r="C277" s="217" t="s">
        <v>111</v>
      </c>
      <c r="D277" s="217" t="s">
        <v>112</v>
      </c>
      <c r="E277" s="217" t="s">
        <v>113</v>
      </c>
      <c r="F277" s="217" t="s">
        <v>98</v>
      </c>
      <c r="G277" s="217">
        <v>92137</v>
      </c>
      <c r="H277" s="219">
        <v>0.3611111111111111</v>
      </c>
      <c r="I277" s="219">
        <v>0.625</v>
      </c>
      <c r="J277" s="221">
        <v>0.2638888888888889</v>
      </c>
      <c r="K277" s="218">
        <v>42417.361261574071</v>
      </c>
      <c r="L277" s="218">
        <v>42417.625023148146</v>
      </c>
      <c r="M277" s="219">
        <v>1.8865740740740742E-3</v>
      </c>
      <c r="N277" s="217">
        <v>38</v>
      </c>
      <c r="O277" s="217">
        <v>0</v>
      </c>
      <c r="P277" s="206">
        <f t="shared" si="37"/>
        <v>8</v>
      </c>
      <c r="Q277" s="206">
        <f t="shared" si="38"/>
        <v>40</v>
      </c>
      <c r="R277" s="206">
        <f t="shared" si="39"/>
        <v>15</v>
      </c>
      <c r="S277" s="206">
        <f t="shared" si="40"/>
        <v>0</v>
      </c>
      <c r="T277" s="206" t="str">
        <f t="shared" si="43"/>
        <v/>
      </c>
      <c r="U277" s="13">
        <f t="shared" si="41"/>
        <v>0.3611111111111111</v>
      </c>
      <c r="V277" s="13">
        <f t="shared" si="42"/>
        <v>0.625</v>
      </c>
    </row>
    <row r="278" spans="1:22" x14ac:dyDescent="0.25">
      <c r="A278" s="220">
        <v>42417</v>
      </c>
      <c r="B278" s="217" t="s">
        <v>123</v>
      </c>
      <c r="C278" s="217" t="s">
        <v>111</v>
      </c>
      <c r="D278" s="217" t="s">
        <v>112</v>
      </c>
      <c r="E278" s="217" t="s">
        <v>113</v>
      </c>
      <c r="F278" s="217" t="s">
        <v>25</v>
      </c>
      <c r="G278" s="217">
        <v>95005</v>
      </c>
      <c r="H278" s="219">
        <v>0.58333333333333337</v>
      </c>
      <c r="I278" s="219">
        <v>0.84722222222222221</v>
      </c>
      <c r="J278" s="221">
        <v>0.2638888888888889</v>
      </c>
      <c r="K278" s="218">
        <v>42417.640752314815</v>
      </c>
      <c r="L278" s="218">
        <v>42417.847858796296</v>
      </c>
      <c r="M278" s="219">
        <v>0</v>
      </c>
      <c r="N278" s="217">
        <v>0</v>
      </c>
      <c r="O278" s="217">
        <v>0</v>
      </c>
      <c r="P278" s="206">
        <f t="shared" si="37"/>
        <v>15</v>
      </c>
      <c r="Q278" s="206">
        <f t="shared" si="38"/>
        <v>22</v>
      </c>
      <c r="R278" s="206">
        <f t="shared" si="39"/>
        <v>20</v>
      </c>
      <c r="S278" s="206">
        <f t="shared" si="40"/>
        <v>20</v>
      </c>
      <c r="T278" s="206" t="str">
        <f t="shared" si="43"/>
        <v/>
      </c>
      <c r="U278" s="13">
        <f t="shared" si="41"/>
        <v>0.64027777777777783</v>
      </c>
      <c r="V278" s="13">
        <f t="shared" si="42"/>
        <v>0.84722222222222221</v>
      </c>
    </row>
    <row r="279" spans="1:22" x14ac:dyDescent="0.25">
      <c r="A279" s="220">
        <v>42417</v>
      </c>
      <c r="B279" s="217" t="s">
        <v>123</v>
      </c>
      <c r="C279" s="217" t="s">
        <v>111</v>
      </c>
      <c r="D279" s="217" t="s">
        <v>112</v>
      </c>
      <c r="E279" s="217" t="s">
        <v>113</v>
      </c>
      <c r="F279" s="217" t="s">
        <v>18</v>
      </c>
      <c r="G279" s="217">
        <v>92120</v>
      </c>
      <c r="H279" s="219">
        <v>0.36805555555555558</v>
      </c>
      <c r="I279" s="219">
        <v>0.63194444444444442</v>
      </c>
      <c r="J279" s="221">
        <v>0.2638888888888889</v>
      </c>
      <c r="K279" s="218">
        <v>42417.361331018517</v>
      </c>
      <c r="L279" s="218">
        <v>42417.625069444446</v>
      </c>
      <c r="M279" s="219">
        <v>4.9768518518518521E-4</v>
      </c>
      <c r="N279" s="217">
        <v>1</v>
      </c>
      <c r="O279" s="217">
        <v>59</v>
      </c>
      <c r="P279" s="206">
        <f t="shared" si="37"/>
        <v>8</v>
      </c>
      <c r="Q279" s="206">
        <f t="shared" si="38"/>
        <v>40</v>
      </c>
      <c r="R279" s="206">
        <f t="shared" si="39"/>
        <v>15</v>
      </c>
      <c r="S279" s="206">
        <f t="shared" si="40"/>
        <v>0</v>
      </c>
      <c r="T279" s="206" t="str">
        <f t="shared" si="43"/>
        <v/>
      </c>
      <c r="U279" s="13">
        <f t="shared" si="41"/>
        <v>0.3611111111111111</v>
      </c>
      <c r="V279" s="13">
        <f t="shared" si="42"/>
        <v>0.625</v>
      </c>
    </row>
    <row r="280" spans="1:22" x14ac:dyDescent="0.25">
      <c r="A280" s="220">
        <v>42417</v>
      </c>
      <c r="B280" s="217" t="s">
        <v>123</v>
      </c>
      <c r="C280" s="217" t="s">
        <v>111</v>
      </c>
      <c r="D280" s="217" t="s">
        <v>112</v>
      </c>
      <c r="E280" s="217" t="s">
        <v>113</v>
      </c>
      <c r="F280" s="217" t="s">
        <v>19</v>
      </c>
      <c r="G280" s="217">
        <v>95173</v>
      </c>
      <c r="H280" s="219">
        <v>0.4861111111111111</v>
      </c>
      <c r="I280" s="219">
        <v>0.75</v>
      </c>
      <c r="J280" s="221">
        <v>0.2638888888888889</v>
      </c>
      <c r="K280" s="218">
        <v>42417.367164351854</v>
      </c>
      <c r="L280" s="218">
        <v>42417.625034722223</v>
      </c>
      <c r="M280" s="219">
        <v>3.9120370370370368E-3</v>
      </c>
      <c r="N280" s="217">
        <v>27</v>
      </c>
      <c r="O280" s="217">
        <v>0</v>
      </c>
      <c r="P280" s="206">
        <f t="shared" si="37"/>
        <v>8</v>
      </c>
      <c r="Q280" s="206">
        <f t="shared" si="38"/>
        <v>48</v>
      </c>
      <c r="R280" s="206">
        <f t="shared" si="39"/>
        <v>15</v>
      </c>
      <c r="S280" s="206">
        <f t="shared" si="40"/>
        <v>0</v>
      </c>
      <c r="T280" s="206" t="str">
        <f t="shared" si="43"/>
        <v/>
      </c>
      <c r="U280" s="13">
        <f t="shared" si="41"/>
        <v>0.3666666666666667</v>
      </c>
      <c r="V280" s="13">
        <f t="shared" si="42"/>
        <v>0.625</v>
      </c>
    </row>
    <row r="281" spans="1:22" x14ac:dyDescent="0.25">
      <c r="A281" s="220">
        <v>42417</v>
      </c>
      <c r="B281" s="217" t="s">
        <v>123</v>
      </c>
      <c r="C281" s="217" t="s">
        <v>111</v>
      </c>
      <c r="D281" s="217" t="s">
        <v>112</v>
      </c>
      <c r="E281" s="217" t="s">
        <v>113</v>
      </c>
      <c r="F281" s="217" t="s">
        <v>20</v>
      </c>
      <c r="G281" s="217">
        <v>92055</v>
      </c>
      <c r="H281" s="219">
        <v>0.36805555555555558</v>
      </c>
      <c r="I281" s="219">
        <v>0.63194444444444442</v>
      </c>
      <c r="J281" s="221">
        <v>0.2638888888888889</v>
      </c>
      <c r="K281" s="218">
        <v>42417.325856481482</v>
      </c>
      <c r="L281" s="218">
        <v>42417.583368055559</v>
      </c>
      <c r="M281" s="219">
        <v>2.0717592592592593E-3</v>
      </c>
      <c r="N281" s="217">
        <v>29</v>
      </c>
      <c r="O281" s="217">
        <v>0</v>
      </c>
      <c r="P281" s="206">
        <f t="shared" si="37"/>
        <v>7</v>
      </c>
      <c r="Q281" s="206">
        <f t="shared" si="38"/>
        <v>49</v>
      </c>
      <c r="R281" s="206">
        <f t="shared" si="39"/>
        <v>14</v>
      </c>
      <c r="S281" s="206">
        <f t="shared" si="40"/>
        <v>0</v>
      </c>
      <c r="T281" s="206" t="str">
        <f t="shared" si="43"/>
        <v/>
      </c>
      <c r="U281" s="13">
        <f t="shared" si="41"/>
        <v>0.32569444444444445</v>
      </c>
      <c r="V281" s="13">
        <f t="shared" si="42"/>
        <v>0.58333333333333337</v>
      </c>
    </row>
    <row r="282" spans="1:22" x14ac:dyDescent="0.25">
      <c r="A282" s="220">
        <v>42417</v>
      </c>
      <c r="B282" s="217" t="s">
        <v>123</v>
      </c>
      <c r="C282" s="217" t="s">
        <v>111</v>
      </c>
      <c r="D282" s="217" t="s">
        <v>112</v>
      </c>
      <c r="E282" s="217" t="s">
        <v>113</v>
      </c>
      <c r="F282" s="217" t="s">
        <v>26</v>
      </c>
      <c r="G282" s="217">
        <v>92065</v>
      </c>
      <c r="H282" s="219">
        <v>0.625</v>
      </c>
      <c r="I282" s="219">
        <v>0.88888888888888884</v>
      </c>
      <c r="J282" s="221">
        <v>0.2638888888888889</v>
      </c>
      <c r="K282" s="218">
        <v>42417.625474537039</v>
      </c>
      <c r="L282" s="218">
        <v>42417.888981481483</v>
      </c>
      <c r="M282" s="219">
        <v>0</v>
      </c>
      <c r="N282" s="217">
        <v>0</v>
      </c>
      <c r="O282" s="217">
        <v>24</v>
      </c>
      <c r="P282" s="206">
        <f t="shared" si="37"/>
        <v>15</v>
      </c>
      <c r="Q282" s="206">
        <f t="shared" si="38"/>
        <v>0</v>
      </c>
      <c r="R282" s="206">
        <f t="shared" si="39"/>
        <v>21</v>
      </c>
      <c r="S282" s="206">
        <f t="shared" si="40"/>
        <v>20</v>
      </c>
      <c r="T282" s="206" t="str">
        <f t="shared" si="43"/>
        <v/>
      </c>
      <c r="U282" s="13">
        <f t="shared" si="41"/>
        <v>0.625</v>
      </c>
      <c r="V282" s="13">
        <f t="shared" si="42"/>
        <v>0.88888888888888884</v>
      </c>
    </row>
    <row r="283" spans="1:22" x14ac:dyDescent="0.25">
      <c r="A283" s="220">
        <v>42417</v>
      </c>
      <c r="B283" s="217" t="s">
        <v>123</v>
      </c>
      <c r="C283" s="217" t="s">
        <v>111</v>
      </c>
      <c r="D283" s="217" t="s">
        <v>112</v>
      </c>
      <c r="E283" s="217" t="s">
        <v>113</v>
      </c>
      <c r="F283" s="217" t="s">
        <v>21</v>
      </c>
      <c r="G283" s="217">
        <v>92125</v>
      </c>
      <c r="H283" s="219">
        <v>0.36805555555555558</v>
      </c>
      <c r="I283" s="219">
        <v>0.63194444444444442</v>
      </c>
      <c r="J283" s="221">
        <v>0.2638888888888889</v>
      </c>
      <c r="K283" s="218">
        <v>42417.36142361111</v>
      </c>
      <c r="L283" s="218">
        <v>42417.625023148146</v>
      </c>
      <c r="M283" s="219">
        <v>3.1828703703703702E-3</v>
      </c>
      <c r="N283" s="217">
        <v>23</v>
      </c>
      <c r="O283" s="217">
        <v>0</v>
      </c>
      <c r="P283" s="206">
        <f t="shared" si="37"/>
        <v>8</v>
      </c>
      <c r="Q283" s="206">
        <f t="shared" si="38"/>
        <v>40</v>
      </c>
      <c r="R283" s="206">
        <f t="shared" si="39"/>
        <v>15</v>
      </c>
      <c r="S283" s="206">
        <f t="shared" si="40"/>
        <v>0</v>
      </c>
      <c r="T283" s="206" t="str">
        <f t="shared" si="43"/>
        <v/>
      </c>
      <c r="U283" s="13">
        <f t="shared" si="41"/>
        <v>0.3611111111111111</v>
      </c>
      <c r="V283" s="13">
        <f t="shared" si="42"/>
        <v>0.625</v>
      </c>
    </row>
    <row r="284" spans="1:22" x14ac:dyDescent="0.25">
      <c r="A284" s="220">
        <v>42417</v>
      </c>
      <c r="B284" s="217" t="s">
        <v>123</v>
      </c>
      <c r="C284" s="217" t="s">
        <v>111</v>
      </c>
      <c r="D284" s="217" t="s">
        <v>112</v>
      </c>
      <c r="E284" s="217" t="s">
        <v>113</v>
      </c>
      <c r="F284" s="217" t="s">
        <v>114</v>
      </c>
      <c r="G284" s="217">
        <v>95618</v>
      </c>
      <c r="H284" s="219">
        <v>0.33333333333333331</v>
      </c>
      <c r="I284" s="219">
        <v>0.59722222222222221</v>
      </c>
      <c r="J284" s="221">
        <v>0.2638888888888889</v>
      </c>
      <c r="K284" s="217"/>
      <c r="L284" s="217"/>
      <c r="M284" s="219">
        <v>0</v>
      </c>
      <c r="N284" s="217">
        <v>0</v>
      </c>
      <c r="O284" s="217">
        <v>0</v>
      </c>
      <c r="P284" s="206" t="str">
        <f t="shared" si="37"/>
        <v/>
      </c>
      <c r="Q284" s="206" t="str">
        <f t="shared" si="38"/>
        <v/>
      </c>
      <c r="R284" s="206" t="str">
        <f t="shared" si="39"/>
        <v/>
      </c>
      <c r="S284" s="206" t="str">
        <f t="shared" si="40"/>
        <v/>
      </c>
      <c r="T284" s="206" t="str">
        <f t="shared" si="43"/>
        <v/>
      </c>
      <c r="U284" s="13" t="str">
        <f t="shared" si="41"/>
        <v/>
      </c>
      <c r="V284" s="13" t="str">
        <f t="shared" si="42"/>
        <v/>
      </c>
    </row>
    <row r="285" spans="1:22" x14ac:dyDescent="0.25">
      <c r="A285" s="220">
        <v>42417</v>
      </c>
      <c r="B285" s="217" t="s">
        <v>123</v>
      </c>
      <c r="C285" s="217" t="s">
        <v>111</v>
      </c>
      <c r="D285" s="217" t="s">
        <v>112</v>
      </c>
      <c r="E285" s="217" t="s">
        <v>113</v>
      </c>
      <c r="F285" s="217" t="s">
        <v>88</v>
      </c>
      <c r="G285" s="217">
        <v>93247</v>
      </c>
      <c r="H285" s="219">
        <v>0.33333333333333331</v>
      </c>
      <c r="I285" s="219">
        <v>0.59722222222222221</v>
      </c>
      <c r="J285" s="221">
        <v>0.2638888888888889</v>
      </c>
      <c r="K285" s="217"/>
      <c r="L285" s="217"/>
      <c r="M285" s="219">
        <v>0</v>
      </c>
      <c r="N285" s="217">
        <v>0</v>
      </c>
      <c r="O285" s="217">
        <v>0</v>
      </c>
      <c r="P285" s="206" t="str">
        <f t="shared" si="37"/>
        <v/>
      </c>
      <c r="Q285" s="206" t="str">
        <f t="shared" si="38"/>
        <v/>
      </c>
      <c r="R285" s="206" t="str">
        <f t="shared" si="39"/>
        <v/>
      </c>
      <c r="S285" s="206" t="str">
        <f t="shared" si="40"/>
        <v/>
      </c>
      <c r="T285" s="206" t="str">
        <f t="shared" si="43"/>
        <v/>
      </c>
      <c r="U285" s="13" t="str">
        <f t="shared" si="41"/>
        <v/>
      </c>
      <c r="V285" s="13" t="str">
        <f t="shared" si="42"/>
        <v/>
      </c>
    </row>
    <row r="286" spans="1:22" x14ac:dyDescent="0.25">
      <c r="A286" s="220">
        <v>42417</v>
      </c>
      <c r="B286" s="217" t="s">
        <v>123</v>
      </c>
      <c r="C286" s="217" t="s">
        <v>111</v>
      </c>
      <c r="D286" s="217" t="s">
        <v>112</v>
      </c>
      <c r="E286" s="217" t="s">
        <v>113</v>
      </c>
      <c r="F286" s="217" t="s">
        <v>115</v>
      </c>
      <c r="G286" s="217">
        <v>92136</v>
      </c>
      <c r="H286" s="219">
        <v>0.3611111111111111</v>
      </c>
      <c r="I286" s="219">
        <v>0.625</v>
      </c>
      <c r="J286" s="221">
        <v>0.2638888888888889</v>
      </c>
      <c r="K286" s="218">
        <v>42417.369490740741</v>
      </c>
      <c r="L286" s="218">
        <v>42417.628993055558</v>
      </c>
      <c r="M286" s="219">
        <v>3.6574074074074074E-3</v>
      </c>
      <c r="N286" s="217">
        <v>27</v>
      </c>
      <c r="O286" s="217">
        <v>0</v>
      </c>
      <c r="P286" s="206">
        <f t="shared" si="37"/>
        <v>8</v>
      </c>
      <c r="Q286" s="206">
        <f t="shared" si="38"/>
        <v>52</v>
      </c>
      <c r="R286" s="206">
        <f t="shared" si="39"/>
        <v>15</v>
      </c>
      <c r="S286" s="206">
        <f t="shared" si="40"/>
        <v>5</v>
      </c>
      <c r="T286" s="206" t="str">
        <f t="shared" si="43"/>
        <v/>
      </c>
      <c r="U286" s="13">
        <f t="shared" si="41"/>
        <v>0.36944444444444446</v>
      </c>
      <c r="V286" s="13">
        <f t="shared" si="42"/>
        <v>0.62847222222222221</v>
      </c>
    </row>
    <row r="287" spans="1:22" x14ac:dyDescent="0.25">
      <c r="A287" s="220">
        <v>42417</v>
      </c>
      <c r="B287" s="217" t="s">
        <v>123</v>
      </c>
      <c r="C287" s="217" t="s">
        <v>111</v>
      </c>
      <c r="D287" s="217" t="s">
        <v>112</v>
      </c>
      <c r="E287" s="217" t="s">
        <v>113</v>
      </c>
      <c r="F287" s="217" t="s">
        <v>23</v>
      </c>
      <c r="G287" s="217">
        <v>92044</v>
      </c>
      <c r="H287" s="219">
        <v>0.33333333333333331</v>
      </c>
      <c r="I287" s="219">
        <v>0.59722222222222221</v>
      </c>
      <c r="J287" s="221">
        <v>0.2638888888888889</v>
      </c>
      <c r="K287" s="218">
        <v>42417.319965277777</v>
      </c>
      <c r="L287" s="218">
        <v>42417.584340277775</v>
      </c>
      <c r="M287" s="219">
        <v>0</v>
      </c>
      <c r="N287" s="217">
        <v>0</v>
      </c>
      <c r="O287" s="217">
        <v>0</v>
      </c>
      <c r="P287" s="206">
        <f t="shared" si="37"/>
        <v>7</v>
      </c>
      <c r="Q287" s="206">
        <f t="shared" si="38"/>
        <v>40</v>
      </c>
      <c r="R287" s="206">
        <f t="shared" si="39"/>
        <v>14</v>
      </c>
      <c r="S287" s="206">
        <f t="shared" si="40"/>
        <v>1</v>
      </c>
      <c r="T287" s="206" t="str">
        <f t="shared" si="43"/>
        <v/>
      </c>
      <c r="U287" s="13">
        <f t="shared" si="41"/>
        <v>0.31944444444444448</v>
      </c>
      <c r="V287" s="13">
        <f t="shared" si="42"/>
        <v>0.58402777777777781</v>
      </c>
    </row>
    <row r="288" spans="1:22" x14ac:dyDescent="0.25">
      <c r="A288" s="220">
        <v>42417</v>
      </c>
      <c r="B288" s="217" t="s">
        <v>123</v>
      </c>
      <c r="C288" s="217" t="s">
        <v>111</v>
      </c>
      <c r="D288" s="217" t="s">
        <v>112</v>
      </c>
      <c r="E288" s="217" t="s">
        <v>113</v>
      </c>
      <c r="F288" s="217" t="s">
        <v>27</v>
      </c>
      <c r="G288" s="217">
        <v>93346</v>
      </c>
      <c r="H288" s="219">
        <v>0.625</v>
      </c>
      <c r="I288" s="219">
        <v>0.88888888888888884</v>
      </c>
      <c r="J288" s="221">
        <v>0.2638888888888889</v>
      </c>
      <c r="K288" s="218">
        <v>42417.632708333331</v>
      </c>
      <c r="L288" s="218">
        <v>42417.888923611114</v>
      </c>
      <c r="M288" s="219">
        <v>2.3958333333333336E-3</v>
      </c>
      <c r="N288" s="217">
        <v>24</v>
      </c>
      <c r="O288" s="217">
        <v>0</v>
      </c>
      <c r="P288" s="206">
        <f t="shared" si="37"/>
        <v>15</v>
      </c>
      <c r="Q288" s="206">
        <f t="shared" si="38"/>
        <v>11</v>
      </c>
      <c r="R288" s="206">
        <f t="shared" si="39"/>
        <v>21</v>
      </c>
      <c r="S288" s="206">
        <f t="shared" si="40"/>
        <v>20</v>
      </c>
      <c r="T288" s="206" t="str">
        <f t="shared" si="43"/>
        <v/>
      </c>
      <c r="U288" s="13">
        <f t="shared" si="41"/>
        <v>0.63263888888888886</v>
      </c>
      <c r="V288" s="13">
        <f t="shared" si="42"/>
        <v>0.88888888888888884</v>
      </c>
    </row>
    <row r="289" spans="1:22" x14ac:dyDescent="0.25">
      <c r="A289" s="220">
        <v>42417</v>
      </c>
      <c r="B289" s="217" t="s">
        <v>123</v>
      </c>
      <c r="C289" s="217" t="s">
        <v>111</v>
      </c>
      <c r="D289" s="217" t="s">
        <v>112</v>
      </c>
      <c r="E289" s="217" t="s">
        <v>113</v>
      </c>
      <c r="F289" s="217" t="s">
        <v>28</v>
      </c>
      <c r="G289" s="217">
        <v>93528</v>
      </c>
      <c r="H289" s="219">
        <v>0.61805555555555558</v>
      </c>
      <c r="I289" s="219">
        <v>0.88194444444444453</v>
      </c>
      <c r="J289" s="221">
        <v>0.2638888888888889</v>
      </c>
      <c r="K289" s="218">
        <v>42417.619386574072</v>
      </c>
      <c r="L289" s="218">
        <v>42417.881990740738</v>
      </c>
      <c r="M289" s="219">
        <v>3.1018518518518522E-3</v>
      </c>
      <c r="N289" s="217">
        <v>16</v>
      </c>
      <c r="O289" s="217">
        <v>0</v>
      </c>
      <c r="P289" s="206">
        <f t="shared" si="37"/>
        <v>14</v>
      </c>
      <c r="Q289" s="206">
        <f t="shared" si="38"/>
        <v>51</v>
      </c>
      <c r="R289" s="206">
        <f t="shared" si="39"/>
        <v>21</v>
      </c>
      <c r="S289" s="206">
        <f t="shared" si="40"/>
        <v>10</v>
      </c>
      <c r="T289" s="206" t="str">
        <f t="shared" si="43"/>
        <v/>
      </c>
      <c r="U289" s="13">
        <f t="shared" si="41"/>
        <v>0.61875000000000002</v>
      </c>
      <c r="V289" s="13">
        <f t="shared" si="42"/>
        <v>0.88194444444444453</v>
      </c>
    </row>
    <row r="290" spans="1:22" x14ac:dyDescent="0.25">
      <c r="A290" s="220">
        <v>42417</v>
      </c>
      <c r="B290" s="217" t="s">
        <v>123</v>
      </c>
      <c r="C290" s="217" t="s">
        <v>111</v>
      </c>
      <c r="D290" s="217" t="s">
        <v>112</v>
      </c>
      <c r="E290" s="217" t="s">
        <v>113</v>
      </c>
      <c r="F290" s="217" t="s">
        <v>105</v>
      </c>
      <c r="G290" s="217">
        <v>95049</v>
      </c>
      <c r="H290" s="219">
        <v>0.625</v>
      </c>
      <c r="I290" s="219">
        <v>0.88888888888888884</v>
      </c>
      <c r="J290" s="221">
        <v>0.2638888888888889</v>
      </c>
      <c r="K290" s="218">
        <v>42417.582708333335</v>
      </c>
      <c r="L290" s="218">
        <v>42417.892152777778</v>
      </c>
      <c r="M290" s="219">
        <v>1.4351851851851854E-3</v>
      </c>
      <c r="N290" s="217">
        <v>35</v>
      </c>
      <c r="O290" s="217">
        <v>0</v>
      </c>
      <c r="P290" s="206">
        <f t="shared" si="37"/>
        <v>13</v>
      </c>
      <c r="Q290" s="206">
        <f t="shared" si="38"/>
        <v>59</v>
      </c>
      <c r="R290" s="206">
        <f t="shared" si="39"/>
        <v>21</v>
      </c>
      <c r="S290" s="206">
        <f t="shared" si="40"/>
        <v>24</v>
      </c>
      <c r="T290" s="206" t="str">
        <f t="shared" si="43"/>
        <v/>
      </c>
      <c r="U290" s="13">
        <f t="shared" si="41"/>
        <v>0.58263888888888882</v>
      </c>
      <c r="V290" s="13">
        <f t="shared" si="42"/>
        <v>0.89166666666666661</v>
      </c>
    </row>
    <row r="291" spans="1:22" x14ac:dyDescent="0.25">
      <c r="A291" s="220">
        <v>42417</v>
      </c>
      <c r="B291" s="217" t="s">
        <v>123</v>
      </c>
      <c r="C291" s="217" t="s">
        <v>111</v>
      </c>
      <c r="D291" s="217" t="s">
        <v>112</v>
      </c>
      <c r="E291" s="217" t="s">
        <v>113</v>
      </c>
      <c r="F291" s="217" t="s">
        <v>117</v>
      </c>
      <c r="G291" s="217">
        <v>92214</v>
      </c>
      <c r="H291" s="219">
        <v>0.3611111111111111</v>
      </c>
      <c r="I291" s="219">
        <v>0.625</v>
      </c>
      <c r="J291" s="221">
        <v>0.2638888888888889</v>
      </c>
      <c r="K291" s="218">
        <v>42417.362916666665</v>
      </c>
      <c r="L291" s="218">
        <v>42417.625023148146</v>
      </c>
      <c r="M291" s="219">
        <v>3.1365740740740742E-3</v>
      </c>
      <c r="N291" s="217">
        <v>29</v>
      </c>
      <c r="O291" s="217">
        <v>0</v>
      </c>
      <c r="P291" s="206">
        <f t="shared" si="37"/>
        <v>8</v>
      </c>
      <c r="Q291" s="206">
        <f t="shared" si="38"/>
        <v>42</v>
      </c>
      <c r="R291" s="206">
        <f t="shared" si="39"/>
        <v>15</v>
      </c>
      <c r="S291" s="206">
        <f t="shared" si="40"/>
        <v>0</v>
      </c>
      <c r="T291" s="206" t="str">
        <f t="shared" si="43"/>
        <v/>
      </c>
      <c r="U291" s="13">
        <f t="shared" si="41"/>
        <v>0.36249999999999999</v>
      </c>
      <c r="V291" s="13">
        <f t="shared" si="42"/>
        <v>0.625</v>
      </c>
    </row>
    <row r="292" spans="1:22" x14ac:dyDescent="0.25">
      <c r="A292" s="220">
        <v>42417</v>
      </c>
      <c r="B292" s="217" t="s">
        <v>123</v>
      </c>
      <c r="C292" s="217" t="s">
        <v>111</v>
      </c>
      <c r="D292" s="217" t="s">
        <v>112</v>
      </c>
      <c r="E292" s="217" t="s">
        <v>113</v>
      </c>
      <c r="F292" s="217" t="s">
        <v>29</v>
      </c>
      <c r="G292" s="217">
        <v>92031</v>
      </c>
      <c r="H292" s="219">
        <v>0.58333333333333337</v>
      </c>
      <c r="I292" s="219">
        <v>0.84722222222222221</v>
      </c>
      <c r="J292" s="221">
        <v>0.2638888888888889</v>
      </c>
      <c r="K292" s="218">
        <v>42417.58494212963</v>
      </c>
      <c r="L292" s="218">
        <v>42417.847280092596</v>
      </c>
      <c r="M292" s="219">
        <v>2.6620370370370374E-3</v>
      </c>
      <c r="N292" s="217">
        <v>21</v>
      </c>
      <c r="O292" s="217">
        <v>0</v>
      </c>
      <c r="P292" s="206">
        <f t="shared" si="37"/>
        <v>14</v>
      </c>
      <c r="Q292" s="206">
        <f t="shared" si="38"/>
        <v>2</v>
      </c>
      <c r="R292" s="206">
        <f t="shared" si="39"/>
        <v>20</v>
      </c>
      <c r="S292" s="206">
        <f t="shared" si="40"/>
        <v>20</v>
      </c>
      <c r="T292" s="206" t="str">
        <f t="shared" si="43"/>
        <v/>
      </c>
      <c r="U292" s="13">
        <f t="shared" si="41"/>
        <v>0.58472222222222225</v>
      </c>
      <c r="V292" s="13">
        <f t="shared" si="42"/>
        <v>0.84722222222222221</v>
      </c>
    </row>
    <row r="293" spans="1:22" x14ac:dyDescent="0.25">
      <c r="A293" s="220">
        <v>42417</v>
      </c>
      <c r="B293" s="217" t="s">
        <v>123</v>
      </c>
      <c r="C293" s="217" t="s">
        <v>111</v>
      </c>
      <c r="D293" s="217" t="s">
        <v>112</v>
      </c>
      <c r="E293" s="217" t="s">
        <v>113</v>
      </c>
      <c r="F293" s="217" t="s">
        <v>30</v>
      </c>
      <c r="G293" s="217">
        <v>92030</v>
      </c>
      <c r="H293" s="219">
        <v>0.625</v>
      </c>
      <c r="I293" s="219">
        <v>0.88888888888888884</v>
      </c>
      <c r="J293" s="221">
        <v>0.2638888888888889</v>
      </c>
      <c r="K293" s="218">
        <v>42417.627430555556</v>
      </c>
      <c r="L293" s="218">
        <v>42417.889675925922</v>
      </c>
      <c r="M293" s="219">
        <v>0</v>
      </c>
      <c r="N293" s="217">
        <v>0</v>
      </c>
      <c r="O293" s="217">
        <v>0</v>
      </c>
      <c r="P293" s="206">
        <f t="shared" si="37"/>
        <v>15</v>
      </c>
      <c r="Q293" s="206">
        <f t="shared" si="38"/>
        <v>3</v>
      </c>
      <c r="R293" s="206">
        <f t="shared" si="39"/>
        <v>21</v>
      </c>
      <c r="S293" s="206">
        <f t="shared" si="40"/>
        <v>21</v>
      </c>
      <c r="T293" s="206" t="str">
        <f t="shared" si="43"/>
        <v/>
      </c>
      <c r="U293" s="13">
        <f t="shared" si="41"/>
        <v>0.62708333333333333</v>
      </c>
      <c r="V293" s="13">
        <f t="shared" si="42"/>
        <v>0.88958333333333339</v>
      </c>
    </row>
    <row r="294" spans="1:22" x14ac:dyDescent="0.25">
      <c r="A294" s="220">
        <v>42417</v>
      </c>
      <c r="B294" s="217" t="s">
        <v>123</v>
      </c>
      <c r="C294" s="217" t="s">
        <v>111</v>
      </c>
      <c r="D294" s="217" t="s">
        <v>112</v>
      </c>
      <c r="E294" s="217" t="s">
        <v>113</v>
      </c>
      <c r="F294" s="217" t="s">
        <v>118</v>
      </c>
      <c r="G294" s="217">
        <v>92217</v>
      </c>
      <c r="H294" s="219">
        <v>0.625</v>
      </c>
      <c r="I294" s="219">
        <v>0.88888888888888884</v>
      </c>
      <c r="J294" s="221">
        <v>0.2638888888888889</v>
      </c>
      <c r="K294" s="218">
        <v>42417.637002314812</v>
      </c>
      <c r="L294" s="218">
        <v>42417.889074074075</v>
      </c>
      <c r="M294" s="219">
        <v>2.3958333333333336E-3</v>
      </c>
      <c r="N294" s="217">
        <v>26</v>
      </c>
      <c r="O294" s="217">
        <v>0</v>
      </c>
      <c r="P294" s="206">
        <f t="shared" si="37"/>
        <v>15</v>
      </c>
      <c r="Q294" s="206">
        <f t="shared" si="38"/>
        <v>17</v>
      </c>
      <c r="R294" s="206">
        <f t="shared" si="39"/>
        <v>21</v>
      </c>
      <c r="S294" s="206">
        <f t="shared" si="40"/>
        <v>20</v>
      </c>
      <c r="T294" s="206" t="str">
        <f t="shared" si="43"/>
        <v/>
      </c>
      <c r="U294" s="13">
        <f t="shared" si="41"/>
        <v>0.63680555555555551</v>
      </c>
      <c r="V294" s="13">
        <f t="shared" si="42"/>
        <v>0.88888888888888884</v>
      </c>
    </row>
    <row r="295" spans="1:22" x14ac:dyDescent="0.25">
      <c r="A295" s="220">
        <v>42417</v>
      </c>
      <c r="B295" s="217" t="s">
        <v>123</v>
      </c>
      <c r="C295" s="217" t="s">
        <v>111</v>
      </c>
      <c r="D295" s="217" t="s">
        <v>112</v>
      </c>
      <c r="E295" s="217" t="s">
        <v>113</v>
      </c>
      <c r="F295" s="217" t="s">
        <v>24</v>
      </c>
      <c r="G295" s="217">
        <v>92092</v>
      </c>
      <c r="H295" s="219">
        <v>0.36805555555555558</v>
      </c>
      <c r="I295" s="219">
        <v>0.63194444444444442</v>
      </c>
      <c r="J295" s="221">
        <v>0.2638888888888889</v>
      </c>
      <c r="K295" s="218">
        <v>42417.361354166664</v>
      </c>
      <c r="L295" s="218">
        <v>42417.627060185187</v>
      </c>
      <c r="M295" s="219">
        <v>0</v>
      </c>
      <c r="N295" s="217">
        <v>0</v>
      </c>
      <c r="O295" s="217">
        <v>0</v>
      </c>
      <c r="P295" s="206">
        <f t="shared" si="37"/>
        <v>8</v>
      </c>
      <c r="Q295" s="206">
        <f t="shared" si="38"/>
        <v>40</v>
      </c>
      <c r="R295" s="206">
        <f t="shared" si="39"/>
        <v>15</v>
      </c>
      <c r="S295" s="206">
        <f t="shared" si="40"/>
        <v>2</v>
      </c>
      <c r="T295" s="206" t="str">
        <f t="shared" si="43"/>
        <v/>
      </c>
      <c r="U295" s="13">
        <f t="shared" si="41"/>
        <v>0.3611111111111111</v>
      </c>
      <c r="V295" s="13">
        <f t="shared" si="42"/>
        <v>0.62638888888888888</v>
      </c>
    </row>
    <row r="296" spans="1:22" x14ac:dyDescent="0.25">
      <c r="A296" s="230">
        <v>42418</v>
      </c>
      <c r="B296" s="227" t="s">
        <v>124</v>
      </c>
      <c r="C296" s="227" t="s">
        <v>111</v>
      </c>
      <c r="D296" s="227" t="s">
        <v>112</v>
      </c>
      <c r="E296" s="227" t="s">
        <v>113</v>
      </c>
      <c r="F296" s="227" t="s">
        <v>103</v>
      </c>
      <c r="G296" s="227">
        <v>95061</v>
      </c>
      <c r="H296" s="229">
        <v>0.625</v>
      </c>
      <c r="I296" s="229">
        <v>0.88888888888888884</v>
      </c>
      <c r="J296" s="231">
        <v>0.2638888888888889</v>
      </c>
      <c r="K296" s="227"/>
      <c r="L296" s="227"/>
      <c r="M296" s="229">
        <v>0</v>
      </c>
      <c r="N296" s="227">
        <v>0</v>
      </c>
      <c r="O296" s="227">
        <v>0</v>
      </c>
      <c r="P296" s="216" t="str">
        <f t="shared" si="37"/>
        <v/>
      </c>
      <c r="Q296" s="216" t="str">
        <f t="shared" si="38"/>
        <v/>
      </c>
      <c r="R296" s="216" t="str">
        <f t="shared" si="39"/>
        <v/>
      </c>
      <c r="S296" s="216" t="str">
        <f t="shared" si="40"/>
        <v/>
      </c>
      <c r="T296" s="216" t="str">
        <f t="shared" ref="T296:T315" si="44">IF(DAY(K296)=DAY(L296),"","ERRO")</f>
        <v/>
      </c>
      <c r="U296" s="13" t="str">
        <f t="shared" si="41"/>
        <v/>
      </c>
      <c r="V296" s="13" t="str">
        <f t="shared" si="42"/>
        <v/>
      </c>
    </row>
    <row r="297" spans="1:22" x14ac:dyDescent="0.25">
      <c r="A297" s="230">
        <v>42418</v>
      </c>
      <c r="B297" s="227" t="s">
        <v>124</v>
      </c>
      <c r="C297" s="227" t="s">
        <v>111</v>
      </c>
      <c r="D297" s="227" t="s">
        <v>112</v>
      </c>
      <c r="E297" s="227" t="s">
        <v>113</v>
      </c>
      <c r="F297" s="227" t="s">
        <v>98</v>
      </c>
      <c r="G297" s="227">
        <v>92137</v>
      </c>
      <c r="H297" s="229">
        <v>0.3611111111111111</v>
      </c>
      <c r="I297" s="229">
        <v>0.625</v>
      </c>
      <c r="J297" s="231">
        <v>0.2638888888888889</v>
      </c>
      <c r="K297" s="228">
        <v>42418.373611111114</v>
      </c>
      <c r="L297" s="228">
        <v>42418.6250462963</v>
      </c>
      <c r="M297" s="229">
        <v>1.5162037037037036E-3</v>
      </c>
      <c r="N297" s="227">
        <v>39</v>
      </c>
      <c r="O297" s="227">
        <v>0</v>
      </c>
      <c r="P297" s="216">
        <f t="shared" si="37"/>
        <v>8</v>
      </c>
      <c r="Q297" s="216">
        <f t="shared" si="38"/>
        <v>58</v>
      </c>
      <c r="R297" s="216">
        <f t="shared" si="39"/>
        <v>15</v>
      </c>
      <c r="S297" s="216">
        <f t="shared" si="40"/>
        <v>0</v>
      </c>
      <c r="T297" s="216" t="str">
        <f t="shared" si="44"/>
        <v/>
      </c>
      <c r="U297" s="13">
        <f t="shared" si="41"/>
        <v>0.37361111111111112</v>
      </c>
      <c r="V297" s="13">
        <f t="shared" si="42"/>
        <v>0.625</v>
      </c>
    </row>
    <row r="298" spans="1:22" x14ac:dyDescent="0.25">
      <c r="A298" s="230">
        <v>42418</v>
      </c>
      <c r="B298" s="227" t="s">
        <v>124</v>
      </c>
      <c r="C298" s="227" t="s">
        <v>111</v>
      </c>
      <c r="D298" s="227" t="s">
        <v>112</v>
      </c>
      <c r="E298" s="227" t="s">
        <v>113</v>
      </c>
      <c r="F298" s="227" t="s">
        <v>25</v>
      </c>
      <c r="G298" s="227">
        <v>95005</v>
      </c>
      <c r="H298" s="229">
        <v>0.58333333333333337</v>
      </c>
      <c r="I298" s="229">
        <v>0.84722222222222221</v>
      </c>
      <c r="J298" s="231">
        <v>0.2638888888888889</v>
      </c>
      <c r="K298" s="227"/>
      <c r="L298" s="227"/>
      <c r="M298" s="229">
        <v>0</v>
      </c>
      <c r="N298" s="227">
        <v>0</v>
      </c>
      <c r="O298" s="227">
        <v>0</v>
      </c>
      <c r="P298" s="216" t="str">
        <f t="shared" si="37"/>
        <v/>
      </c>
      <c r="Q298" s="216" t="str">
        <f t="shared" si="38"/>
        <v/>
      </c>
      <c r="R298" s="216" t="str">
        <f t="shared" si="39"/>
        <v/>
      </c>
      <c r="S298" s="216" t="str">
        <f t="shared" si="40"/>
        <v/>
      </c>
      <c r="T298" s="216" t="str">
        <f t="shared" si="44"/>
        <v/>
      </c>
      <c r="U298" s="13" t="str">
        <f t="shared" si="41"/>
        <v/>
      </c>
      <c r="V298" s="13" t="str">
        <f t="shared" si="42"/>
        <v/>
      </c>
    </row>
    <row r="299" spans="1:22" x14ac:dyDescent="0.25">
      <c r="A299" s="230">
        <v>42418</v>
      </c>
      <c r="B299" s="227" t="s">
        <v>124</v>
      </c>
      <c r="C299" s="227" t="s">
        <v>111</v>
      </c>
      <c r="D299" s="227" t="s">
        <v>112</v>
      </c>
      <c r="E299" s="227" t="s">
        <v>113</v>
      </c>
      <c r="F299" s="227" t="s">
        <v>18</v>
      </c>
      <c r="G299" s="227">
        <v>92120</v>
      </c>
      <c r="H299" s="229">
        <v>0.36805555555555558</v>
      </c>
      <c r="I299" s="229">
        <v>0.63194444444444442</v>
      </c>
      <c r="J299" s="231">
        <v>0.2638888888888889</v>
      </c>
      <c r="K299" s="228">
        <v>42418.362349537034</v>
      </c>
      <c r="L299" s="228">
        <v>42418.627696759257</v>
      </c>
      <c r="M299" s="229">
        <v>0</v>
      </c>
      <c r="N299" s="227">
        <v>0</v>
      </c>
      <c r="O299" s="227">
        <v>84</v>
      </c>
      <c r="P299" s="216">
        <f t="shared" si="37"/>
        <v>8</v>
      </c>
      <c r="Q299" s="216">
        <f t="shared" si="38"/>
        <v>41</v>
      </c>
      <c r="R299" s="216">
        <f t="shared" si="39"/>
        <v>15</v>
      </c>
      <c r="S299" s="216">
        <f t="shared" si="40"/>
        <v>3</v>
      </c>
      <c r="T299" s="216" t="str">
        <f t="shared" si="44"/>
        <v/>
      </c>
      <c r="U299" s="13">
        <f t="shared" si="41"/>
        <v>0.36180555555555555</v>
      </c>
      <c r="V299" s="13">
        <f t="shared" si="42"/>
        <v>0.62708333333333333</v>
      </c>
    </row>
    <row r="300" spans="1:22" x14ac:dyDescent="0.25">
      <c r="A300" s="230">
        <v>42418</v>
      </c>
      <c r="B300" s="227" t="s">
        <v>124</v>
      </c>
      <c r="C300" s="227" t="s">
        <v>111</v>
      </c>
      <c r="D300" s="227" t="s">
        <v>112</v>
      </c>
      <c r="E300" s="227" t="s">
        <v>113</v>
      </c>
      <c r="F300" s="227" t="s">
        <v>19</v>
      </c>
      <c r="G300" s="227">
        <v>95173</v>
      </c>
      <c r="H300" s="229">
        <v>0.4861111111111111</v>
      </c>
      <c r="I300" s="229">
        <v>0.75</v>
      </c>
      <c r="J300" s="231">
        <v>0.2638888888888889</v>
      </c>
      <c r="K300" s="228">
        <v>42418.362407407411</v>
      </c>
      <c r="L300" s="228">
        <v>42418.627280092594</v>
      </c>
      <c r="M300" s="229">
        <v>2.3611111111111111E-3</v>
      </c>
      <c r="N300" s="227">
        <v>32</v>
      </c>
      <c r="O300" s="227">
        <v>0</v>
      </c>
      <c r="P300" s="216">
        <f t="shared" si="37"/>
        <v>8</v>
      </c>
      <c r="Q300" s="216">
        <f t="shared" si="38"/>
        <v>41</v>
      </c>
      <c r="R300" s="216">
        <f t="shared" si="39"/>
        <v>15</v>
      </c>
      <c r="S300" s="216">
        <f t="shared" si="40"/>
        <v>3</v>
      </c>
      <c r="T300" s="216" t="str">
        <f t="shared" si="44"/>
        <v/>
      </c>
      <c r="U300" s="13">
        <f t="shared" si="41"/>
        <v>0.36180555555555555</v>
      </c>
      <c r="V300" s="13">
        <f t="shared" si="42"/>
        <v>0.62708333333333333</v>
      </c>
    </row>
    <row r="301" spans="1:22" x14ac:dyDescent="0.25">
      <c r="A301" s="230">
        <v>42418</v>
      </c>
      <c r="B301" s="227" t="s">
        <v>124</v>
      </c>
      <c r="C301" s="227" t="s">
        <v>111</v>
      </c>
      <c r="D301" s="227" t="s">
        <v>112</v>
      </c>
      <c r="E301" s="227" t="s">
        <v>113</v>
      </c>
      <c r="F301" s="227" t="s">
        <v>20</v>
      </c>
      <c r="G301" s="227">
        <v>92055</v>
      </c>
      <c r="H301" s="229">
        <v>0.36805555555555558</v>
      </c>
      <c r="I301" s="229">
        <v>0.63194444444444442</v>
      </c>
      <c r="J301" s="231">
        <v>0.2638888888888889</v>
      </c>
      <c r="K301" s="228">
        <v>42418.320497685185</v>
      </c>
      <c r="L301" s="228">
        <v>42418.583715277775</v>
      </c>
      <c r="M301" s="229">
        <v>1.8518518518518517E-3</v>
      </c>
      <c r="N301" s="227">
        <v>31</v>
      </c>
      <c r="O301" s="227">
        <v>0</v>
      </c>
      <c r="P301" s="216">
        <f t="shared" si="37"/>
        <v>7</v>
      </c>
      <c r="Q301" s="216">
        <f t="shared" si="38"/>
        <v>41</v>
      </c>
      <c r="R301" s="216">
        <f t="shared" si="39"/>
        <v>14</v>
      </c>
      <c r="S301" s="216">
        <f t="shared" si="40"/>
        <v>0</v>
      </c>
      <c r="T301" s="216" t="str">
        <f t="shared" si="44"/>
        <v/>
      </c>
      <c r="U301" s="13">
        <f t="shared" si="41"/>
        <v>0.32013888888888892</v>
      </c>
      <c r="V301" s="13">
        <f t="shared" si="42"/>
        <v>0.58333333333333337</v>
      </c>
    </row>
    <row r="302" spans="1:22" x14ac:dyDescent="0.25">
      <c r="A302" s="230">
        <v>42418</v>
      </c>
      <c r="B302" s="227" t="s">
        <v>124</v>
      </c>
      <c r="C302" s="227" t="s">
        <v>111</v>
      </c>
      <c r="D302" s="227" t="s">
        <v>112</v>
      </c>
      <c r="E302" s="227" t="s">
        <v>113</v>
      </c>
      <c r="F302" s="227" t="s">
        <v>26</v>
      </c>
      <c r="G302" s="227">
        <v>92065</v>
      </c>
      <c r="H302" s="229">
        <v>0.625</v>
      </c>
      <c r="I302" s="229">
        <v>0.88888888888888884</v>
      </c>
      <c r="J302" s="231">
        <v>0.2638888888888889</v>
      </c>
      <c r="K302" s="228">
        <v>42418.625185185185</v>
      </c>
      <c r="L302" s="228">
        <v>42418.889236111114</v>
      </c>
      <c r="M302" s="229">
        <v>0</v>
      </c>
      <c r="N302" s="227">
        <v>0</v>
      </c>
      <c r="O302" s="227">
        <v>0</v>
      </c>
      <c r="P302" s="216">
        <f t="shared" si="37"/>
        <v>15</v>
      </c>
      <c r="Q302" s="216">
        <f t="shared" si="38"/>
        <v>0</v>
      </c>
      <c r="R302" s="216">
        <f t="shared" si="39"/>
        <v>21</v>
      </c>
      <c r="S302" s="216">
        <f t="shared" si="40"/>
        <v>20</v>
      </c>
      <c r="T302" s="216" t="str">
        <f t="shared" si="44"/>
        <v/>
      </c>
      <c r="U302" s="13">
        <f t="shared" si="41"/>
        <v>0.625</v>
      </c>
      <c r="V302" s="13">
        <f t="shared" si="42"/>
        <v>0.88888888888888884</v>
      </c>
    </row>
    <row r="303" spans="1:22" x14ac:dyDescent="0.25">
      <c r="A303" s="230">
        <v>42418</v>
      </c>
      <c r="B303" s="227" t="s">
        <v>124</v>
      </c>
      <c r="C303" s="227" t="s">
        <v>111</v>
      </c>
      <c r="D303" s="227" t="s">
        <v>112</v>
      </c>
      <c r="E303" s="227" t="s">
        <v>113</v>
      </c>
      <c r="F303" s="227" t="s">
        <v>21</v>
      </c>
      <c r="G303" s="227">
        <v>92125</v>
      </c>
      <c r="H303" s="229">
        <v>0.36805555555555558</v>
      </c>
      <c r="I303" s="229">
        <v>0.63194444444444442</v>
      </c>
      <c r="J303" s="231">
        <v>0.2638888888888889</v>
      </c>
      <c r="K303" s="228">
        <v>42418.362615740742</v>
      </c>
      <c r="L303" s="228">
        <v>42418.6250462963</v>
      </c>
      <c r="M303" s="229">
        <v>3.2986111111111111E-3</v>
      </c>
      <c r="N303" s="227">
        <v>28</v>
      </c>
      <c r="O303" s="227">
        <v>0</v>
      </c>
      <c r="P303" s="216">
        <f t="shared" si="37"/>
        <v>8</v>
      </c>
      <c r="Q303" s="216">
        <f t="shared" si="38"/>
        <v>42</v>
      </c>
      <c r="R303" s="216">
        <f t="shared" si="39"/>
        <v>15</v>
      </c>
      <c r="S303" s="216">
        <f t="shared" si="40"/>
        <v>0</v>
      </c>
      <c r="T303" s="216" t="str">
        <f t="shared" si="44"/>
        <v/>
      </c>
      <c r="U303" s="13">
        <f t="shared" si="41"/>
        <v>0.36249999999999999</v>
      </c>
      <c r="V303" s="13">
        <f t="shared" si="42"/>
        <v>0.625</v>
      </c>
    </row>
    <row r="304" spans="1:22" x14ac:dyDescent="0.25">
      <c r="A304" s="230">
        <v>42418</v>
      </c>
      <c r="B304" s="227" t="s">
        <v>124</v>
      </c>
      <c r="C304" s="227" t="s">
        <v>111</v>
      </c>
      <c r="D304" s="227" t="s">
        <v>112</v>
      </c>
      <c r="E304" s="227" t="s">
        <v>113</v>
      </c>
      <c r="F304" s="227" t="s">
        <v>114</v>
      </c>
      <c r="G304" s="227">
        <v>95618</v>
      </c>
      <c r="H304" s="229">
        <v>0.33333333333333331</v>
      </c>
      <c r="I304" s="229">
        <v>0.59722222222222221</v>
      </c>
      <c r="J304" s="231">
        <v>0.2638888888888889</v>
      </c>
      <c r="K304" s="227"/>
      <c r="L304" s="227"/>
      <c r="M304" s="229">
        <v>0</v>
      </c>
      <c r="N304" s="227">
        <v>0</v>
      </c>
      <c r="O304" s="227">
        <v>0</v>
      </c>
      <c r="P304" s="216" t="str">
        <f t="shared" si="37"/>
        <v/>
      </c>
      <c r="Q304" s="216" t="str">
        <f t="shared" si="38"/>
        <v/>
      </c>
      <c r="R304" s="216" t="str">
        <f t="shared" si="39"/>
        <v/>
      </c>
      <c r="S304" s="216" t="str">
        <f t="shared" si="40"/>
        <v/>
      </c>
      <c r="T304" s="216" t="str">
        <f t="shared" si="44"/>
        <v/>
      </c>
      <c r="U304" s="13" t="str">
        <f t="shared" si="41"/>
        <v/>
      </c>
      <c r="V304" s="13" t="str">
        <f t="shared" si="42"/>
        <v/>
      </c>
    </row>
    <row r="305" spans="1:22" x14ac:dyDescent="0.25">
      <c r="A305" s="230">
        <v>42418</v>
      </c>
      <c r="B305" s="227" t="s">
        <v>124</v>
      </c>
      <c r="C305" s="227" t="s">
        <v>111</v>
      </c>
      <c r="D305" s="227" t="s">
        <v>112</v>
      </c>
      <c r="E305" s="227" t="s">
        <v>113</v>
      </c>
      <c r="F305" s="227" t="s">
        <v>88</v>
      </c>
      <c r="G305" s="227">
        <v>93247</v>
      </c>
      <c r="H305" s="229">
        <v>0.33333333333333331</v>
      </c>
      <c r="I305" s="229">
        <v>0.59722222222222221</v>
      </c>
      <c r="J305" s="231">
        <v>0.2638888888888889</v>
      </c>
      <c r="K305" s="227"/>
      <c r="L305" s="227"/>
      <c r="M305" s="229">
        <v>0</v>
      </c>
      <c r="N305" s="227">
        <v>0</v>
      </c>
      <c r="O305" s="227">
        <v>0</v>
      </c>
      <c r="P305" s="216" t="str">
        <f t="shared" si="37"/>
        <v/>
      </c>
      <c r="Q305" s="216" t="str">
        <f t="shared" si="38"/>
        <v/>
      </c>
      <c r="R305" s="216" t="str">
        <f t="shared" si="39"/>
        <v/>
      </c>
      <c r="S305" s="216" t="str">
        <f t="shared" si="40"/>
        <v/>
      </c>
      <c r="T305" s="216" t="str">
        <f t="shared" si="44"/>
        <v/>
      </c>
      <c r="U305" s="13" t="str">
        <f t="shared" si="41"/>
        <v/>
      </c>
      <c r="V305" s="13" t="str">
        <f t="shared" si="42"/>
        <v/>
      </c>
    </row>
    <row r="306" spans="1:22" x14ac:dyDescent="0.25">
      <c r="A306" s="230">
        <v>42418</v>
      </c>
      <c r="B306" s="227" t="s">
        <v>124</v>
      </c>
      <c r="C306" s="227" t="s">
        <v>111</v>
      </c>
      <c r="D306" s="227" t="s">
        <v>112</v>
      </c>
      <c r="E306" s="227" t="s">
        <v>113</v>
      </c>
      <c r="F306" s="227" t="s">
        <v>115</v>
      </c>
      <c r="G306" s="227">
        <v>92136</v>
      </c>
      <c r="H306" s="229">
        <v>0.3611111111111111</v>
      </c>
      <c r="I306" s="229">
        <v>0.625</v>
      </c>
      <c r="J306" s="231">
        <v>0.2638888888888889</v>
      </c>
      <c r="K306" s="228">
        <v>42418.367893518516</v>
      </c>
      <c r="L306" s="228">
        <v>42418.625011574077</v>
      </c>
      <c r="M306" s="229">
        <v>2.9166666666666668E-3</v>
      </c>
      <c r="N306" s="227">
        <v>31</v>
      </c>
      <c r="O306" s="227">
        <v>0</v>
      </c>
      <c r="P306" s="216">
        <f t="shared" si="37"/>
        <v>8</v>
      </c>
      <c r="Q306" s="216">
        <f t="shared" si="38"/>
        <v>49</v>
      </c>
      <c r="R306" s="216">
        <f t="shared" si="39"/>
        <v>15</v>
      </c>
      <c r="S306" s="216">
        <f t="shared" si="40"/>
        <v>0</v>
      </c>
      <c r="T306" s="216" t="str">
        <f t="shared" si="44"/>
        <v/>
      </c>
      <c r="U306" s="13">
        <f t="shared" si="41"/>
        <v>0.36736111111111108</v>
      </c>
      <c r="V306" s="13">
        <f t="shared" si="42"/>
        <v>0.625</v>
      </c>
    </row>
    <row r="307" spans="1:22" x14ac:dyDescent="0.25">
      <c r="A307" s="230">
        <v>42418</v>
      </c>
      <c r="B307" s="227" t="s">
        <v>124</v>
      </c>
      <c r="C307" s="227" t="s">
        <v>111</v>
      </c>
      <c r="D307" s="227" t="s">
        <v>112</v>
      </c>
      <c r="E307" s="227" t="s">
        <v>113</v>
      </c>
      <c r="F307" s="227" t="s">
        <v>23</v>
      </c>
      <c r="G307" s="227">
        <v>92044</v>
      </c>
      <c r="H307" s="229">
        <v>0.33333333333333331</v>
      </c>
      <c r="I307" s="229">
        <v>0.59722222222222221</v>
      </c>
      <c r="J307" s="231">
        <v>0.2638888888888889</v>
      </c>
      <c r="K307" s="228">
        <v>42418.320462962962</v>
      </c>
      <c r="L307" s="228">
        <v>42418.583449074074</v>
      </c>
      <c r="M307" s="229">
        <v>0</v>
      </c>
      <c r="N307" s="227">
        <v>0</v>
      </c>
      <c r="O307" s="227">
        <v>0</v>
      </c>
      <c r="P307" s="216">
        <f t="shared" si="37"/>
        <v>7</v>
      </c>
      <c r="Q307" s="216">
        <f t="shared" si="38"/>
        <v>41</v>
      </c>
      <c r="R307" s="216">
        <f t="shared" si="39"/>
        <v>14</v>
      </c>
      <c r="S307" s="216">
        <f t="shared" si="40"/>
        <v>0</v>
      </c>
      <c r="T307" s="216" t="str">
        <f t="shared" si="44"/>
        <v/>
      </c>
      <c r="U307" s="13">
        <f t="shared" si="41"/>
        <v>0.32013888888888892</v>
      </c>
      <c r="V307" s="13">
        <f t="shared" si="42"/>
        <v>0.58333333333333337</v>
      </c>
    </row>
    <row r="308" spans="1:22" x14ac:dyDescent="0.25">
      <c r="A308" s="230">
        <v>42418</v>
      </c>
      <c r="B308" s="227" t="s">
        <v>124</v>
      </c>
      <c r="C308" s="227" t="s">
        <v>111</v>
      </c>
      <c r="D308" s="227" t="s">
        <v>112</v>
      </c>
      <c r="E308" s="227" t="s">
        <v>113</v>
      </c>
      <c r="F308" s="227" t="s">
        <v>27</v>
      </c>
      <c r="G308" s="227">
        <v>93346</v>
      </c>
      <c r="H308" s="229">
        <v>0.625</v>
      </c>
      <c r="I308" s="229">
        <v>0.88888888888888884</v>
      </c>
      <c r="J308" s="231">
        <v>0.2638888888888889</v>
      </c>
      <c r="K308" s="228">
        <v>42418.628194444442</v>
      </c>
      <c r="L308" s="228">
        <v>42418.889039351852</v>
      </c>
      <c r="M308" s="229">
        <v>3.0208333333333333E-3</v>
      </c>
      <c r="N308" s="227">
        <v>22</v>
      </c>
      <c r="O308" s="227">
        <v>0</v>
      </c>
      <c r="P308" s="216">
        <f t="shared" si="37"/>
        <v>15</v>
      </c>
      <c r="Q308" s="216">
        <f t="shared" si="38"/>
        <v>4</v>
      </c>
      <c r="R308" s="216">
        <f t="shared" si="39"/>
        <v>21</v>
      </c>
      <c r="S308" s="216">
        <f t="shared" si="40"/>
        <v>20</v>
      </c>
      <c r="T308" s="216" t="str">
        <f t="shared" si="44"/>
        <v/>
      </c>
      <c r="U308" s="13">
        <f t="shared" si="41"/>
        <v>0.62777777777777777</v>
      </c>
      <c r="V308" s="13">
        <f t="shared" si="42"/>
        <v>0.88888888888888884</v>
      </c>
    </row>
    <row r="309" spans="1:22" x14ac:dyDescent="0.25">
      <c r="A309" s="230">
        <v>42418</v>
      </c>
      <c r="B309" s="227" t="s">
        <v>124</v>
      </c>
      <c r="C309" s="227" t="s">
        <v>111</v>
      </c>
      <c r="D309" s="227" t="s">
        <v>112</v>
      </c>
      <c r="E309" s="227" t="s">
        <v>113</v>
      </c>
      <c r="F309" s="227" t="s">
        <v>28</v>
      </c>
      <c r="G309" s="227">
        <v>93528</v>
      </c>
      <c r="H309" s="229">
        <v>0.61805555555555558</v>
      </c>
      <c r="I309" s="229">
        <v>0.88194444444444453</v>
      </c>
      <c r="J309" s="231">
        <v>0.2638888888888889</v>
      </c>
      <c r="K309" s="228">
        <v>42418.62091435185</v>
      </c>
      <c r="L309" s="228">
        <v>42418.882523148146</v>
      </c>
      <c r="M309" s="229">
        <v>4.6759259259259263E-3</v>
      </c>
      <c r="N309" s="227">
        <v>16</v>
      </c>
      <c r="O309" s="227">
        <v>0</v>
      </c>
      <c r="P309" s="216">
        <f t="shared" si="37"/>
        <v>14</v>
      </c>
      <c r="Q309" s="216">
        <f t="shared" si="38"/>
        <v>54</v>
      </c>
      <c r="R309" s="216">
        <f t="shared" si="39"/>
        <v>21</v>
      </c>
      <c r="S309" s="216">
        <f t="shared" si="40"/>
        <v>10</v>
      </c>
      <c r="T309" s="216" t="str">
        <f t="shared" si="44"/>
        <v/>
      </c>
      <c r="U309" s="13">
        <f t="shared" si="41"/>
        <v>0.62083333333333335</v>
      </c>
      <c r="V309" s="13">
        <f t="shared" si="42"/>
        <v>0.88194444444444453</v>
      </c>
    </row>
    <row r="310" spans="1:22" x14ac:dyDescent="0.25">
      <c r="A310" s="230">
        <v>42418</v>
      </c>
      <c r="B310" s="227" t="s">
        <v>124</v>
      </c>
      <c r="C310" s="227" t="s">
        <v>111</v>
      </c>
      <c r="D310" s="227" t="s">
        <v>112</v>
      </c>
      <c r="E310" s="227" t="s">
        <v>113</v>
      </c>
      <c r="F310" s="227" t="s">
        <v>105</v>
      </c>
      <c r="G310" s="227">
        <v>95049</v>
      </c>
      <c r="H310" s="229">
        <v>0.625</v>
      </c>
      <c r="I310" s="229">
        <v>0.88888888888888884</v>
      </c>
      <c r="J310" s="231">
        <v>0.2638888888888889</v>
      </c>
      <c r="K310" s="228">
        <v>42418.581087962964</v>
      </c>
      <c r="L310" s="228">
        <v>42418.889525462961</v>
      </c>
      <c r="M310" s="229">
        <v>3.1365740740740742E-3</v>
      </c>
      <c r="N310" s="227">
        <v>28</v>
      </c>
      <c r="O310" s="227">
        <v>0</v>
      </c>
      <c r="P310" s="216">
        <f t="shared" si="37"/>
        <v>13</v>
      </c>
      <c r="Q310" s="216">
        <f t="shared" si="38"/>
        <v>56</v>
      </c>
      <c r="R310" s="216">
        <f t="shared" si="39"/>
        <v>21</v>
      </c>
      <c r="S310" s="216">
        <f t="shared" si="40"/>
        <v>20</v>
      </c>
      <c r="T310" s="216" t="str">
        <f t="shared" si="44"/>
        <v/>
      </c>
      <c r="U310" s="13">
        <f t="shared" si="41"/>
        <v>0.5805555555555556</v>
      </c>
      <c r="V310" s="13">
        <f t="shared" si="42"/>
        <v>0.88888888888888884</v>
      </c>
    </row>
    <row r="311" spans="1:22" x14ac:dyDescent="0.25">
      <c r="A311" s="230">
        <v>42418</v>
      </c>
      <c r="B311" s="227" t="s">
        <v>124</v>
      </c>
      <c r="C311" s="227" t="s">
        <v>111</v>
      </c>
      <c r="D311" s="227" t="s">
        <v>112</v>
      </c>
      <c r="E311" s="227" t="s">
        <v>113</v>
      </c>
      <c r="F311" s="227" t="s">
        <v>117</v>
      </c>
      <c r="G311" s="227">
        <v>92214</v>
      </c>
      <c r="H311" s="229">
        <v>0.3611111111111111</v>
      </c>
      <c r="I311" s="229">
        <v>0.625</v>
      </c>
      <c r="J311" s="231">
        <v>0.2638888888888889</v>
      </c>
      <c r="K311" s="228">
        <v>42418.362557870372</v>
      </c>
      <c r="L311" s="228">
        <v>42418.625011574077</v>
      </c>
      <c r="M311" s="229">
        <v>2.9050925925925928E-3</v>
      </c>
      <c r="N311" s="227">
        <v>26</v>
      </c>
      <c r="O311" s="227">
        <v>0</v>
      </c>
      <c r="P311" s="216">
        <f t="shared" si="37"/>
        <v>8</v>
      </c>
      <c r="Q311" s="216">
        <f t="shared" si="38"/>
        <v>42</v>
      </c>
      <c r="R311" s="216">
        <f t="shared" si="39"/>
        <v>15</v>
      </c>
      <c r="S311" s="216">
        <f t="shared" si="40"/>
        <v>0</v>
      </c>
      <c r="T311" s="216" t="str">
        <f t="shared" si="44"/>
        <v/>
      </c>
      <c r="U311" s="13">
        <f t="shared" si="41"/>
        <v>0.36249999999999999</v>
      </c>
      <c r="V311" s="13">
        <f t="shared" si="42"/>
        <v>0.625</v>
      </c>
    </row>
    <row r="312" spans="1:22" x14ac:dyDescent="0.25">
      <c r="A312" s="230">
        <v>42418</v>
      </c>
      <c r="B312" s="227" t="s">
        <v>124</v>
      </c>
      <c r="C312" s="227" t="s">
        <v>111</v>
      </c>
      <c r="D312" s="227" t="s">
        <v>112</v>
      </c>
      <c r="E312" s="227" t="s">
        <v>113</v>
      </c>
      <c r="F312" s="227" t="s">
        <v>29</v>
      </c>
      <c r="G312" s="227">
        <v>92031</v>
      </c>
      <c r="H312" s="229">
        <v>0.58333333333333337</v>
      </c>
      <c r="I312" s="229">
        <v>0.84722222222222221</v>
      </c>
      <c r="J312" s="231">
        <v>0.2638888888888889</v>
      </c>
      <c r="K312" s="228">
        <v>42418.583564814813</v>
      </c>
      <c r="L312" s="228">
        <v>42418.847291666665</v>
      </c>
      <c r="M312" s="229">
        <v>2.1412037037037038E-3</v>
      </c>
      <c r="N312" s="227">
        <v>27</v>
      </c>
      <c r="O312" s="227">
        <v>0</v>
      </c>
      <c r="P312" s="216">
        <f t="shared" si="37"/>
        <v>14</v>
      </c>
      <c r="Q312" s="216">
        <f t="shared" si="38"/>
        <v>0</v>
      </c>
      <c r="R312" s="216">
        <f t="shared" si="39"/>
        <v>20</v>
      </c>
      <c r="S312" s="216">
        <f t="shared" si="40"/>
        <v>20</v>
      </c>
      <c r="T312" s="216" t="str">
        <f t="shared" si="44"/>
        <v/>
      </c>
      <c r="U312" s="13">
        <f t="shared" si="41"/>
        <v>0.58333333333333337</v>
      </c>
      <c r="V312" s="13">
        <f t="shared" si="42"/>
        <v>0.84722222222222221</v>
      </c>
    </row>
    <row r="313" spans="1:22" x14ac:dyDescent="0.25">
      <c r="A313" s="230">
        <v>42418</v>
      </c>
      <c r="B313" s="227" t="s">
        <v>124</v>
      </c>
      <c r="C313" s="227" t="s">
        <v>111</v>
      </c>
      <c r="D313" s="227" t="s">
        <v>112</v>
      </c>
      <c r="E313" s="227" t="s">
        <v>113</v>
      </c>
      <c r="F313" s="227" t="s">
        <v>30</v>
      </c>
      <c r="G313" s="227">
        <v>92030</v>
      </c>
      <c r="H313" s="229">
        <v>0.625</v>
      </c>
      <c r="I313" s="229">
        <v>0.88888888888888884</v>
      </c>
      <c r="J313" s="231">
        <v>0.2638888888888889</v>
      </c>
      <c r="K313" s="228">
        <v>42418.626296296294</v>
      </c>
      <c r="L313" s="228">
        <v>42418.889340277776</v>
      </c>
      <c r="M313" s="229">
        <v>5.3125000000000004E-3</v>
      </c>
      <c r="N313" s="227">
        <v>13</v>
      </c>
      <c r="O313" s="227">
        <v>0</v>
      </c>
      <c r="P313" s="216">
        <f t="shared" si="37"/>
        <v>15</v>
      </c>
      <c r="Q313" s="216">
        <f t="shared" si="38"/>
        <v>1</v>
      </c>
      <c r="R313" s="216">
        <f t="shared" si="39"/>
        <v>21</v>
      </c>
      <c r="S313" s="216">
        <f t="shared" si="40"/>
        <v>20</v>
      </c>
      <c r="T313" s="216" t="str">
        <f t="shared" si="44"/>
        <v/>
      </c>
      <c r="U313" s="13">
        <f t="shared" si="41"/>
        <v>0.62569444444444444</v>
      </c>
      <c r="V313" s="13">
        <f t="shared" si="42"/>
        <v>0.88888888888888884</v>
      </c>
    </row>
    <row r="314" spans="1:22" x14ac:dyDescent="0.25">
      <c r="A314" s="230">
        <v>42418</v>
      </c>
      <c r="B314" s="227" t="s">
        <v>124</v>
      </c>
      <c r="C314" s="227" t="s">
        <v>111</v>
      </c>
      <c r="D314" s="227" t="s">
        <v>112</v>
      </c>
      <c r="E314" s="227" t="s">
        <v>113</v>
      </c>
      <c r="F314" s="227" t="s">
        <v>118</v>
      </c>
      <c r="G314" s="227">
        <v>92217</v>
      </c>
      <c r="H314" s="229">
        <v>0.625</v>
      </c>
      <c r="I314" s="229">
        <v>0.88888888888888884</v>
      </c>
      <c r="J314" s="231">
        <v>0.2638888888888889</v>
      </c>
      <c r="K314" s="228">
        <v>42418.75141203704</v>
      </c>
      <c r="L314" s="228">
        <v>42418.88921296296</v>
      </c>
      <c r="M314" s="229">
        <v>3.1134259259259257E-3</v>
      </c>
      <c r="N314" s="227">
        <v>9</v>
      </c>
      <c r="O314" s="227">
        <v>0</v>
      </c>
      <c r="P314" s="216">
        <f t="shared" si="37"/>
        <v>18</v>
      </c>
      <c r="Q314" s="216">
        <f t="shared" si="38"/>
        <v>2</v>
      </c>
      <c r="R314" s="216">
        <f t="shared" si="39"/>
        <v>21</v>
      </c>
      <c r="S314" s="216">
        <f t="shared" si="40"/>
        <v>20</v>
      </c>
      <c r="T314" s="216" t="str">
        <f t="shared" si="44"/>
        <v/>
      </c>
      <c r="U314" s="13">
        <f t="shared" si="41"/>
        <v>0.75138888888888899</v>
      </c>
      <c r="V314" s="13">
        <f t="shared" si="42"/>
        <v>0.88888888888888884</v>
      </c>
    </row>
    <row r="315" spans="1:22" x14ac:dyDescent="0.25">
      <c r="A315" s="230">
        <v>42418</v>
      </c>
      <c r="B315" s="227" t="s">
        <v>124</v>
      </c>
      <c r="C315" s="227" t="s">
        <v>111</v>
      </c>
      <c r="D315" s="227" t="s">
        <v>112</v>
      </c>
      <c r="E315" s="227" t="s">
        <v>113</v>
      </c>
      <c r="F315" s="227" t="s">
        <v>24</v>
      </c>
      <c r="G315" s="227">
        <v>92092</v>
      </c>
      <c r="H315" s="229">
        <v>0.36805555555555558</v>
      </c>
      <c r="I315" s="229">
        <v>0.63194444444444442</v>
      </c>
      <c r="J315" s="231">
        <v>0.2638888888888889</v>
      </c>
      <c r="K315" s="228">
        <v>42418.363344907404</v>
      </c>
      <c r="L315" s="228">
        <v>42418.625092592592</v>
      </c>
      <c r="M315" s="229">
        <v>0</v>
      </c>
      <c r="N315" s="227">
        <v>0</v>
      </c>
      <c r="O315" s="227">
        <v>0</v>
      </c>
      <c r="P315" s="216">
        <f t="shared" si="37"/>
        <v>8</v>
      </c>
      <c r="Q315" s="216">
        <f t="shared" si="38"/>
        <v>43</v>
      </c>
      <c r="R315" s="216">
        <f t="shared" si="39"/>
        <v>15</v>
      </c>
      <c r="S315" s="216">
        <f t="shared" si="40"/>
        <v>0</v>
      </c>
      <c r="T315" s="216" t="str">
        <f t="shared" si="44"/>
        <v/>
      </c>
      <c r="U315" s="13">
        <f t="shared" si="41"/>
        <v>0.36319444444444443</v>
      </c>
      <c r="V315" s="13">
        <f t="shared" si="42"/>
        <v>0.625</v>
      </c>
    </row>
    <row r="316" spans="1:22" x14ac:dyDescent="0.25">
      <c r="A316" s="244">
        <v>42419</v>
      </c>
      <c r="B316" s="241" t="s">
        <v>125</v>
      </c>
      <c r="C316" s="241" t="s">
        <v>111</v>
      </c>
      <c r="D316" s="241" t="s">
        <v>112</v>
      </c>
      <c r="E316" s="241" t="s">
        <v>113</v>
      </c>
      <c r="F316" s="241" t="s">
        <v>103</v>
      </c>
      <c r="G316" s="241">
        <v>95061</v>
      </c>
      <c r="H316" s="243">
        <v>0.625</v>
      </c>
      <c r="I316" s="243">
        <v>0.88888888888888884</v>
      </c>
      <c r="J316" s="245">
        <v>0.2638888888888889</v>
      </c>
      <c r="K316" s="242">
        <v>42419.625717592593</v>
      </c>
      <c r="L316" s="242">
        <v>42419.889050925929</v>
      </c>
      <c r="M316" s="243">
        <v>4.7337962962962958E-3</v>
      </c>
      <c r="N316" s="241">
        <v>15</v>
      </c>
      <c r="O316" s="241">
        <v>0</v>
      </c>
      <c r="P316" s="226">
        <f t="shared" si="37"/>
        <v>15</v>
      </c>
      <c r="Q316" s="226">
        <f t="shared" si="38"/>
        <v>1</v>
      </c>
      <c r="R316" s="226">
        <f t="shared" si="39"/>
        <v>21</v>
      </c>
      <c r="S316" s="226">
        <f t="shared" si="40"/>
        <v>20</v>
      </c>
      <c r="T316" s="226" t="str">
        <f t="shared" ref="T316:T355" si="45">IF(DAY(K316)=DAY(L316),"","ERRO")</f>
        <v/>
      </c>
      <c r="U316" s="13">
        <f t="shared" si="41"/>
        <v>0.62569444444444444</v>
      </c>
      <c r="V316" s="13">
        <f t="shared" si="42"/>
        <v>0.88888888888888884</v>
      </c>
    </row>
    <row r="317" spans="1:22" x14ac:dyDescent="0.25">
      <c r="A317" s="244">
        <v>42420</v>
      </c>
      <c r="B317" s="241" t="s">
        <v>126</v>
      </c>
      <c r="C317" s="241" t="s">
        <v>111</v>
      </c>
      <c r="D317" s="241" t="s">
        <v>112</v>
      </c>
      <c r="E317" s="241" t="s">
        <v>113</v>
      </c>
      <c r="F317" s="241" t="s">
        <v>103</v>
      </c>
      <c r="G317" s="241">
        <v>95061</v>
      </c>
      <c r="H317" s="243">
        <v>0.625</v>
      </c>
      <c r="I317" s="243">
        <v>0.88888888888888884</v>
      </c>
      <c r="J317" s="245">
        <v>0.2638888888888889</v>
      </c>
      <c r="K317" s="242">
        <v>42420.625960648147</v>
      </c>
      <c r="L317" s="242">
        <v>42420.889247685183</v>
      </c>
      <c r="M317" s="243">
        <v>3.0324074074074073E-3</v>
      </c>
      <c r="N317" s="241">
        <v>11</v>
      </c>
      <c r="O317" s="241">
        <v>0</v>
      </c>
      <c r="P317" s="226">
        <f t="shared" si="37"/>
        <v>15</v>
      </c>
      <c r="Q317" s="226">
        <f t="shared" si="38"/>
        <v>1</v>
      </c>
      <c r="R317" s="226">
        <f t="shared" si="39"/>
        <v>21</v>
      </c>
      <c r="S317" s="226">
        <f t="shared" si="40"/>
        <v>20</v>
      </c>
      <c r="T317" s="226" t="str">
        <f t="shared" si="45"/>
        <v/>
      </c>
      <c r="U317" s="13">
        <f t="shared" si="41"/>
        <v>0.62569444444444444</v>
      </c>
      <c r="V317" s="13">
        <f t="shared" si="42"/>
        <v>0.88888888888888884</v>
      </c>
    </row>
    <row r="318" spans="1:22" x14ac:dyDescent="0.25">
      <c r="A318" s="244">
        <v>42419</v>
      </c>
      <c r="B318" s="241" t="s">
        <v>125</v>
      </c>
      <c r="C318" s="241" t="s">
        <v>111</v>
      </c>
      <c r="D318" s="241" t="s">
        <v>112</v>
      </c>
      <c r="E318" s="241" t="s">
        <v>113</v>
      </c>
      <c r="F318" s="241" t="s">
        <v>98</v>
      </c>
      <c r="G318" s="241">
        <v>92137</v>
      </c>
      <c r="H318" s="243">
        <v>0.3611111111111111</v>
      </c>
      <c r="I318" s="243">
        <v>0.625</v>
      </c>
      <c r="J318" s="245">
        <v>0.2638888888888889</v>
      </c>
      <c r="K318" s="242">
        <v>42419.374189814815</v>
      </c>
      <c r="L318" s="242">
        <v>42419.625127314815</v>
      </c>
      <c r="M318" s="243">
        <v>6.4814814814814813E-4</v>
      </c>
      <c r="N318" s="241">
        <v>82</v>
      </c>
      <c r="O318" s="241">
        <v>0</v>
      </c>
      <c r="P318" s="226">
        <f t="shared" si="37"/>
        <v>8</v>
      </c>
      <c r="Q318" s="226">
        <f t="shared" si="38"/>
        <v>58</v>
      </c>
      <c r="R318" s="226">
        <f t="shared" si="39"/>
        <v>15</v>
      </c>
      <c r="S318" s="226">
        <f t="shared" si="40"/>
        <v>0</v>
      </c>
      <c r="T318" s="226" t="str">
        <f t="shared" si="45"/>
        <v/>
      </c>
      <c r="U318" s="13">
        <f t="shared" si="41"/>
        <v>0.37361111111111112</v>
      </c>
      <c r="V318" s="13">
        <f t="shared" si="42"/>
        <v>0.625</v>
      </c>
    </row>
    <row r="319" spans="1:22" x14ac:dyDescent="0.25">
      <c r="A319" s="244">
        <v>42420</v>
      </c>
      <c r="B319" s="241" t="s">
        <v>126</v>
      </c>
      <c r="C319" s="241" t="s">
        <v>111</v>
      </c>
      <c r="D319" s="241" t="s">
        <v>112</v>
      </c>
      <c r="E319" s="241" t="s">
        <v>113</v>
      </c>
      <c r="F319" s="241" t="s">
        <v>98</v>
      </c>
      <c r="G319" s="241">
        <v>92137</v>
      </c>
      <c r="H319" s="243">
        <v>0.3611111111111111</v>
      </c>
      <c r="I319" s="243">
        <v>0.625</v>
      </c>
      <c r="J319" s="245">
        <v>0.2638888888888889</v>
      </c>
      <c r="K319" s="241"/>
      <c r="L319" s="241"/>
      <c r="M319" s="243">
        <v>0</v>
      </c>
      <c r="N319" s="241">
        <v>0</v>
      </c>
      <c r="O319" s="241">
        <v>0</v>
      </c>
      <c r="P319" s="226" t="str">
        <f t="shared" si="37"/>
        <v/>
      </c>
      <c r="Q319" s="226" t="str">
        <f t="shared" si="38"/>
        <v/>
      </c>
      <c r="R319" s="226" t="str">
        <f t="shared" si="39"/>
        <v/>
      </c>
      <c r="S319" s="226" t="str">
        <f t="shared" si="40"/>
        <v/>
      </c>
      <c r="T319" s="226" t="str">
        <f t="shared" si="45"/>
        <v/>
      </c>
      <c r="U319" s="13" t="str">
        <f t="shared" si="41"/>
        <v/>
      </c>
      <c r="V319" s="13" t="str">
        <f t="shared" si="42"/>
        <v/>
      </c>
    </row>
    <row r="320" spans="1:22" x14ac:dyDescent="0.25">
      <c r="A320" s="244">
        <v>42420</v>
      </c>
      <c r="B320" s="241" t="s">
        <v>126</v>
      </c>
      <c r="C320" s="241" t="s">
        <v>111</v>
      </c>
      <c r="D320" s="241" t="s">
        <v>112</v>
      </c>
      <c r="E320" s="241" t="s">
        <v>113</v>
      </c>
      <c r="F320" s="241" t="s">
        <v>25</v>
      </c>
      <c r="G320" s="241">
        <v>95005</v>
      </c>
      <c r="H320" s="243">
        <v>0.58333333333333337</v>
      </c>
      <c r="I320" s="243">
        <v>0.84722222222222221</v>
      </c>
      <c r="J320" s="245">
        <v>0.2638888888888889</v>
      </c>
      <c r="K320" s="242">
        <v>42420.584305555552</v>
      </c>
      <c r="L320" s="242">
        <v>42420.849618055552</v>
      </c>
      <c r="M320" s="243">
        <v>0</v>
      </c>
      <c r="N320" s="241">
        <v>0</v>
      </c>
      <c r="O320" s="241">
        <v>0</v>
      </c>
      <c r="P320" s="226">
        <f t="shared" si="37"/>
        <v>14</v>
      </c>
      <c r="Q320" s="226">
        <f t="shared" si="38"/>
        <v>1</v>
      </c>
      <c r="R320" s="226">
        <f t="shared" si="39"/>
        <v>20</v>
      </c>
      <c r="S320" s="226">
        <f t="shared" si="40"/>
        <v>23</v>
      </c>
      <c r="T320" s="226" t="str">
        <f t="shared" si="45"/>
        <v/>
      </c>
      <c r="U320" s="13">
        <f t="shared" si="41"/>
        <v>0.58402777777777781</v>
      </c>
      <c r="V320" s="13">
        <f t="shared" si="42"/>
        <v>0.84930555555555554</v>
      </c>
    </row>
    <row r="321" spans="1:22" x14ac:dyDescent="0.25">
      <c r="A321" s="244">
        <v>42419</v>
      </c>
      <c r="B321" s="241" t="s">
        <v>125</v>
      </c>
      <c r="C321" s="241" t="s">
        <v>111</v>
      </c>
      <c r="D321" s="241" t="s">
        <v>112</v>
      </c>
      <c r="E321" s="241" t="s">
        <v>113</v>
      </c>
      <c r="F321" s="241" t="s">
        <v>25</v>
      </c>
      <c r="G321" s="241">
        <v>95005</v>
      </c>
      <c r="H321" s="243">
        <v>0.58333333333333337</v>
      </c>
      <c r="I321" s="243">
        <v>0.84722222222222221</v>
      </c>
      <c r="J321" s="245">
        <v>0.2638888888888889</v>
      </c>
      <c r="K321" s="242">
        <v>42419.58452546296</v>
      </c>
      <c r="L321" s="242">
        <v>42419.84814814815</v>
      </c>
      <c r="M321" s="243">
        <v>3.7037037037037035E-4</v>
      </c>
      <c r="N321" s="241">
        <v>4</v>
      </c>
      <c r="O321" s="241">
        <v>0</v>
      </c>
      <c r="P321" s="226">
        <f t="shared" si="37"/>
        <v>14</v>
      </c>
      <c r="Q321" s="226">
        <f t="shared" si="38"/>
        <v>1</v>
      </c>
      <c r="R321" s="226">
        <f t="shared" si="39"/>
        <v>20</v>
      </c>
      <c r="S321" s="226">
        <f t="shared" si="40"/>
        <v>21</v>
      </c>
      <c r="T321" s="226" t="str">
        <f t="shared" si="45"/>
        <v/>
      </c>
      <c r="U321" s="13">
        <f t="shared" si="41"/>
        <v>0.58402777777777781</v>
      </c>
      <c r="V321" s="13">
        <f t="shared" si="42"/>
        <v>0.84791666666666676</v>
      </c>
    </row>
    <row r="322" spans="1:22" x14ac:dyDescent="0.25">
      <c r="A322" s="244">
        <v>42419</v>
      </c>
      <c r="B322" s="241" t="s">
        <v>125</v>
      </c>
      <c r="C322" s="241" t="s">
        <v>111</v>
      </c>
      <c r="D322" s="241" t="s">
        <v>112</v>
      </c>
      <c r="E322" s="241" t="s">
        <v>113</v>
      </c>
      <c r="F322" s="241" t="s">
        <v>18</v>
      </c>
      <c r="G322" s="241">
        <v>92120</v>
      </c>
      <c r="H322" s="243">
        <v>0.36805555555555558</v>
      </c>
      <c r="I322" s="243">
        <v>0.63194444444444442</v>
      </c>
      <c r="J322" s="245">
        <v>0.2638888888888889</v>
      </c>
      <c r="K322" s="242">
        <v>42419.361631944441</v>
      </c>
      <c r="L322" s="242">
        <v>42419.625289351854</v>
      </c>
      <c r="M322" s="243">
        <v>0</v>
      </c>
      <c r="N322" s="241">
        <v>0</v>
      </c>
      <c r="O322" s="241">
        <v>24</v>
      </c>
      <c r="P322" s="226">
        <f t="shared" si="37"/>
        <v>8</v>
      </c>
      <c r="Q322" s="226">
        <f t="shared" si="38"/>
        <v>40</v>
      </c>
      <c r="R322" s="226">
        <f t="shared" si="39"/>
        <v>15</v>
      </c>
      <c r="S322" s="226">
        <f t="shared" si="40"/>
        <v>0</v>
      </c>
      <c r="T322" s="226" t="str">
        <f t="shared" si="45"/>
        <v/>
      </c>
      <c r="U322" s="13">
        <f t="shared" si="41"/>
        <v>0.3611111111111111</v>
      </c>
      <c r="V322" s="13">
        <f t="shared" si="42"/>
        <v>0.625</v>
      </c>
    </row>
    <row r="323" spans="1:22" x14ac:dyDescent="0.25">
      <c r="A323" s="244">
        <v>42420</v>
      </c>
      <c r="B323" s="241" t="s">
        <v>126</v>
      </c>
      <c r="C323" s="241" t="s">
        <v>111</v>
      </c>
      <c r="D323" s="241" t="s">
        <v>112</v>
      </c>
      <c r="E323" s="241" t="s">
        <v>113</v>
      </c>
      <c r="F323" s="241" t="s">
        <v>18</v>
      </c>
      <c r="G323" s="241">
        <v>92120</v>
      </c>
      <c r="H323" s="243">
        <v>0.36805555555555558</v>
      </c>
      <c r="I323" s="243">
        <v>0.63194444444444442</v>
      </c>
      <c r="J323" s="245">
        <v>0.2638888888888889</v>
      </c>
      <c r="K323" s="242">
        <v>42420.361689814818</v>
      </c>
      <c r="L323" s="242">
        <v>42420.6250462963</v>
      </c>
      <c r="M323" s="243">
        <v>4.5601851851851853E-3</v>
      </c>
      <c r="N323" s="241">
        <v>3</v>
      </c>
      <c r="O323" s="241">
        <v>0</v>
      </c>
      <c r="P323" s="226">
        <f t="shared" ref="P323:P386" si="46">IF($K323="","",HOUR($K323))</f>
        <v>8</v>
      </c>
      <c r="Q323" s="226">
        <f t="shared" ref="Q323:Q386" si="47">IF($K323="","",MINUTE($K323))</f>
        <v>40</v>
      </c>
      <c r="R323" s="226">
        <f t="shared" ref="R323:R386" si="48">IF($L323="","",HOUR($L323))</f>
        <v>15</v>
      </c>
      <c r="S323" s="226">
        <f t="shared" ref="S323:S386" si="49">IF($L323="","",MINUTE($L323))</f>
        <v>0</v>
      </c>
      <c r="T323" s="226" t="str">
        <f t="shared" si="45"/>
        <v/>
      </c>
      <c r="U323" s="13">
        <f t="shared" ref="U323:U386" si="50">IFERROR(TIME($P323,$Q323,0),"")</f>
        <v>0.3611111111111111</v>
      </c>
      <c r="V323" s="13">
        <f t="shared" ref="V323:V386" si="51">IFERROR(TIME($R323,$S323,0),"")</f>
        <v>0.625</v>
      </c>
    </row>
    <row r="324" spans="1:22" x14ac:dyDescent="0.25">
      <c r="A324" s="244">
        <v>42420</v>
      </c>
      <c r="B324" s="241" t="s">
        <v>126</v>
      </c>
      <c r="C324" s="241" t="s">
        <v>111</v>
      </c>
      <c r="D324" s="241" t="s">
        <v>112</v>
      </c>
      <c r="E324" s="241" t="s">
        <v>113</v>
      </c>
      <c r="F324" s="241" t="s">
        <v>19</v>
      </c>
      <c r="G324" s="241">
        <v>95173</v>
      </c>
      <c r="H324" s="243">
        <v>0.4861111111111111</v>
      </c>
      <c r="I324" s="243">
        <v>0.75</v>
      </c>
      <c r="J324" s="245">
        <v>0.2638888888888889</v>
      </c>
      <c r="K324" s="241"/>
      <c r="L324" s="241"/>
      <c r="M324" s="243">
        <v>0</v>
      </c>
      <c r="N324" s="241">
        <v>0</v>
      </c>
      <c r="O324" s="241">
        <v>0</v>
      </c>
      <c r="P324" s="226" t="str">
        <f t="shared" si="46"/>
        <v/>
      </c>
      <c r="Q324" s="226" t="str">
        <f t="shared" si="47"/>
        <v/>
      </c>
      <c r="R324" s="226" t="str">
        <f t="shared" si="48"/>
        <v/>
      </c>
      <c r="S324" s="226" t="str">
        <f t="shared" si="49"/>
        <v/>
      </c>
      <c r="T324" s="226" t="str">
        <f t="shared" si="45"/>
        <v/>
      </c>
      <c r="U324" s="13" t="str">
        <f t="shared" si="50"/>
        <v/>
      </c>
      <c r="V324" s="13" t="str">
        <f t="shared" si="51"/>
        <v/>
      </c>
    </row>
    <row r="325" spans="1:22" x14ac:dyDescent="0.25">
      <c r="A325" s="244">
        <v>42419</v>
      </c>
      <c r="B325" s="241" t="s">
        <v>125</v>
      </c>
      <c r="C325" s="241" t="s">
        <v>111</v>
      </c>
      <c r="D325" s="241" t="s">
        <v>112</v>
      </c>
      <c r="E325" s="241" t="s">
        <v>113</v>
      </c>
      <c r="F325" s="241" t="s">
        <v>19</v>
      </c>
      <c r="G325" s="241">
        <v>95173</v>
      </c>
      <c r="H325" s="243">
        <v>0.4861111111111111</v>
      </c>
      <c r="I325" s="243">
        <v>0.75</v>
      </c>
      <c r="J325" s="245">
        <v>0.2638888888888889</v>
      </c>
      <c r="K325" s="242">
        <v>42419.361527777779</v>
      </c>
      <c r="L325" s="242">
        <v>42419.626192129632</v>
      </c>
      <c r="M325" s="243">
        <v>2.5694444444444445E-3</v>
      </c>
      <c r="N325" s="241">
        <v>38</v>
      </c>
      <c r="O325" s="241">
        <v>0</v>
      </c>
      <c r="P325" s="226">
        <f t="shared" si="46"/>
        <v>8</v>
      </c>
      <c r="Q325" s="226">
        <f t="shared" si="47"/>
        <v>40</v>
      </c>
      <c r="R325" s="226">
        <f t="shared" si="48"/>
        <v>15</v>
      </c>
      <c r="S325" s="226">
        <f t="shared" si="49"/>
        <v>1</v>
      </c>
      <c r="T325" s="226" t="str">
        <f t="shared" si="45"/>
        <v/>
      </c>
      <c r="U325" s="13">
        <f t="shared" si="50"/>
        <v>0.3611111111111111</v>
      </c>
      <c r="V325" s="13">
        <f t="shared" si="51"/>
        <v>0.62569444444444444</v>
      </c>
    </row>
    <row r="326" spans="1:22" x14ac:dyDescent="0.25">
      <c r="A326" s="244">
        <v>42419</v>
      </c>
      <c r="B326" s="241" t="s">
        <v>125</v>
      </c>
      <c r="C326" s="241" t="s">
        <v>111</v>
      </c>
      <c r="D326" s="241" t="s">
        <v>112</v>
      </c>
      <c r="E326" s="241" t="s">
        <v>113</v>
      </c>
      <c r="F326" s="241" t="s">
        <v>20</v>
      </c>
      <c r="G326" s="241">
        <v>92055</v>
      </c>
      <c r="H326" s="243">
        <v>0.36805555555555558</v>
      </c>
      <c r="I326" s="243">
        <v>0.63194444444444442</v>
      </c>
      <c r="J326" s="245">
        <v>0.2638888888888889</v>
      </c>
      <c r="K326" s="242">
        <v>42419.32403935185</v>
      </c>
      <c r="L326" s="242">
        <v>42419.583344907405</v>
      </c>
      <c r="M326" s="243">
        <v>2.1759259259259258E-3</v>
      </c>
      <c r="N326" s="241">
        <v>17</v>
      </c>
      <c r="O326" s="241">
        <v>1</v>
      </c>
      <c r="P326" s="226">
        <f t="shared" si="46"/>
        <v>7</v>
      </c>
      <c r="Q326" s="226">
        <f t="shared" si="47"/>
        <v>46</v>
      </c>
      <c r="R326" s="226">
        <f t="shared" si="48"/>
        <v>14</v>
      </c>
      <c r="S326" s="226">
        <f t="shared" si="49"/>
        <v>0</v>
      </c>
      <c r="T326" s="226" t="str">
        <f t="shared" si="45"/>
        <v/>
      </c>
      <c r="U326" s="13">
        <f t="shared" si="50"/>
        <v>0.32361111111111113</v>
      </c>
      <c r="V326" s="13">
        <f t="shared" si="51"/>
        <v>0.58333333333333337</v>
      </c>
    </row>
    <row r="327" spans="1:22" x14ac:dyDescent="0.25">
      <c r="A327" s="244">
        <v>42420</v>
      </c>
      <c r="B327" s="241" t="s">
        <v>126</v>
      </c>
      <c r="C327" s="241" t="s">
        <v>111</v>
      </c>
      <c r="D327" s="241" t="s">
        <v>112</v>
      </c>
      <c r="E327" s="241" t="s">
        <v>113</v>
      </c>
      <c r="F327" s="241" t="s">
        <v>20</v>
      </c>
      <c r="G327" s="241">
        <v>92055</v>
      </c>
      <c r="H327" s="243">
        <v>0.36805555555555558</v>
      </c>
      <c r="I327" s="243">
        <v>0.63194444444444442</v>
      </c>
      <c r="J327" s="245">
        <v>0.2638888888888889</v>
      </c>
      <c r="K327" s="242">
        <v>42420.319189814814</v>
      </c>
      <c r="L327" s="242">
        <v>42420.583344907405</v>
      </c>
      <c r="M327" s="243">
        <v>2.4652777777777776E-3</v>
      </c>
      <c r="N327" s="241">
        <v>12</v>
      </c>
      <c r="O327" s="241">
        <v>0</v>
      </c>
      <c r="P327" s="226">
        <f t="shared" si="46"/>
        <v>7</v>
      </c>
      <c r="Q327" s="226">
        <f t="shared" si="47"/>
        <v>39</v>
      </c>
      <c r="R327" s="226">
        <f t="shared" si="48"/>
        <v>14</v>
      </c>
      <c r="S327" s="226">
        <f t="shared" si="49"/>
        <v>0</v>
      </c>
      <c r="T327" s="226" t="str">
        <f t="shared" si="45"/>
        <v/>
      </c>
      <c r="U327" s="13">
        <f t="shared" si="50"/>
        <v>0.31875000000000003</v>
      </c>
      <c r="V327" s="13">
        <f t="shared" si="51"/>
        <v>0.58333333333333337</v>
      </c>
    </row>
    <row r="328" spans="1:22" x14ac:dyDescent="0.25">
      <c r="A328" s="244">
        <v>42420</v>
      </c>
      <c r="B328" s="241" t="s">
        <v>126</v>
      </c>
      <c r="C328" s="241" t="s">
        <v>111</v>
      </c>
      <c r="D328" s="241" t="s">
        <v>112</v>
      </c>
      <c r="E328" s="241" t="s">
        <v>113</v>
      </c>
      <c r="F328" s="241" t="s">
        <v>26</v>
      </c>
      <c r="G328" s="241">
        <v>92065</v>
      </c>
      <c r="H328" s="243">
        <v>0.625</v>
      </c>
      <c r="I328" s="243">
        <v>0.88888888888888884</v>
      </c>
      <c r="J328" s="245">
        <v>0.2638888888888889</v>
      </c>
      <c r="K328" s="242">
        <v>42420.625810185185</v>
      </c>
      <c r="L328" s="242">
        <v>42420.891863425924</v>
      </c>
      <c r="M328" s="243">
        <v>0</v>
      </c>
      <c r="N328" s="241">
        <v>0</v>
      </c>
      <c r="O328" s="241">
        <v>0</v>
      </c>
      <c r="P328" s="226">
        <f t="shared" si="46"/>
        <v>15</v>
      </c>
      <c r="Q328" s="226">
        <f t="shared" si="47"/>
        <v>1</v>
      </c>
      <c r="R328" s="226">
        <f t="shared" si="48"/>
        <v>21</v>
      </c>
      <c r="S328" s="226">
        <f t="shared" si="49"/>
        <v>24</v>
      </c>
      <c r="T328" s="226" t="str">
        <f t="shared" si="45"/>
        <v/>
      </c>
      <c r="U328" s="13">
        <f t="shared" si="50"/>
        <v>0.62569444444444444</v>
      </c>
      <c r="V328" s="13">
        <f t="shared" si="51"/>
        <v>0.89166666666666661</v>
      </c>
    </row>
    <row r="329" spans="1:22" x14ac:dyDescent="0.25">
      <c r="A329" s="244">
        <v>42419</v>
      </c>
      <c r="B329" s="241" t="s">
        <v>125</v>
      </c>
      <c r="C329" s="241" t="s">
        <v>111</v>
      </c>
      <c r="D329" s="241" t="s">
        <v>112</v>
      </c>
      <c r="E329" s="241" t="s">
        <v>113</v>
      </c>
      <c r="F329" s="241" t="s">
        <v>26</v>
      </c>
      <c r="G329" s="241">
        <v>92065</v>
      </c>
      <c r="H329" s="243">
        <v>0.625</v>
      </c>
      <c r="I329" s="243">
        <v>0.88888888888888884</v>
      </c>
      <c r="J329" s="245">
        <v>0.2638888888888889</v>
      </c>
      <c r="K329" s="242">
        <v>42419.625138888892</v>
      </c>
      <c r="L329" s="242">
        <v>42419.888981481483</v>
      </c>
      <c r="M329" s="243">
        <v>0</v>
      </c>
      <c r="N329" s="241">
        <v>0</v>
      </c>
      <c r="O329" s="241">
        <v>0</v>
      </c>
      <c r="P329" s="226">
        <f t="shared" si="46"/>
        <v>15</v>
      </c>
      <c r="Q329" s="226">
        <f t="shared" si="47"/>
        <v>0</v>
      </c>
      <c r="R329" s="226">
        <f t="shared" si="48"/>
        <v>21</v>
      </c>
      <c r="S329" s="226">
        <f t="shared" si="49"/>
        <v>20</v>
      </c>
      <c r="T329" s="226" t="str">
        <f t="shared" si="45"/>
        <v/>
      </c>
      <c r="U329" s="13">
        <f t="shared" si="50"/>
        <v>0.625</v>
      </c>
      <c r="V329" s="13">
        <f t="shared" si="51"/>
        <v>0.88888888888888884</v>
      </c>
    </row>
    <row r="330" spans="1:22" x14ac:dyDescent="0.25">
      <c r="A330" s="244">
        <v>42419</v>
      </c>
      <c r="B330" s="241" t="s">
        <v>125</v>
      </c>
      <c r="C330" s="241" t="s">
        <v>111</v>
      </c>
      <c r="D330" s="241" t="s">
        <v>112</v>
      </c>
      <c r="E330" s="241" t="s">
        <v>113</v>
      </c>
      <c r="F330" s="241" t="s">
        <v>21</v>
      </c>
      <c r="G330" s="241">
        <v>92125</v>
      </c>
      <c r="H330" s="243">
        <v>0.36805555555555558</v>
      </c>
      <c r="I330" s="243">
        <v>0.63194444444444442</v>
      </c>
      <c r="J330" s="245">
        <v>0.2638888888888889</v>
      </c>
      <c r="K330" s="242">
        <v>42419.361319444448</v>
      </c>
      <c r="L330" s="242">
        <v>42419.625231481485</v>
      </c>
      <c r="M330" s="243">
        <v>2.3611111111111111E-3</v>
      </c>
      <c r="N330" s="241">
        <v>12</v>
      </c>
      <c r="O330" s="241">
        <v>0</v>
      </c>
      <c r="P330" s="226">
        <f t="shared" si="46"/>
        <v>8</v>
      </c>
      <c r="Q330" s="226">
        <f t="shared" si="47"/>
        <v>40</v>
      </c>
      <c r="R330" s="226">
        <f t="shared" si="48"/>
        <v>15</v>
      </c>
      <c r="S330" s="226">
        <f t="shared" si="49"/>
        <v>0</v>
      </c>
      <c r="T330" s="226" t="str">
        <f t="shared" si="45"/>
        <v/>
      </c>
      <c r="U330" s="13">
        <f t="shared" si="50"/>
        <v>0.3611111111111111</v>
      </c>
      <c r="V330" s="13">
        <f t="shared" si="51"/>
        <v>0.625</v>
      </c>
    </row>
    <row r="331" spans="1:22" x14ac:dyDescent="0.25">
      <c r="A331" s="244">
        <v>42420</v>
      </c>
      <c r="B331" s="241" t="s">
        <v>126</v>
      </c>
      <c r="C331" s="241" t="s">
        <v>111</v>
      </c>
      <c r="D331" s="241" t="s">
        <v>112</v>
      </c>
      <c r="E331" s="241" t="s">
        <v>113</v>
      </c>
      <c r="F331" s="241" t="s">
        <v>21</v>
      </c>
      <c r="G331" s="241">
        <v>92125</v>
      </c>
      <c r="H331" s="243">
        <v>0.36805555555555558</v>
      </c>
      <c r="I331" s="243">
        <v>0.63194444444444442</v>
      </c>
      <c r="J331" s="245">
        <v>0.2638888888888889</v>
      </c>
      <c r="K331" s="242">
        <v>42420.361493055556</v>
      </c>
      <c r="L331" s="242">
        <v>42420.625057870369</v>
      </c>
      <c r="M331" s="243">
        <v>2.4305555555555556E-3</v>
      </c>
      <c r="N331" s="241">
        <v>13</v>
      </c>
      <c r="O331" s="241">
        <v>0</v>
      </c>
      <c r="P331" s="226">
        <f t="shared" si="46"/>
        <v>8</v>
      </c>
      <c r="Q331" s="226">
        <f t="shared" si="47"/>
        <v>40</v>
      </c>
      <c r="R331" s="226">
        <f t="shared" si="48"/>
        <v>15</v>
      </c>
      <c r="S331" s="226">
        <f t="shared" si="49"/>
        <v>0</v>
      </c>
      <c r="T331" s="226" t="str">
        <f t="shared" si="45"/>
        <v/>
      </c>
      <c r="U331" s="13">
        <f t="shared" si="50"/>
        <v>0.3611111111111111</v>
      </c>
      <c r="V331" s="13">
        <f t="shared" si="51"/>
        <v>0.625</v>
      </c>
    </row>
    <row r="332" spans="1:22" x14ac:dyDescent="0.25">
      <c r="A332" s="244">
        <v>42420</v>
      </c>
      <c r="B332" s="241" t="s">
        <v>126</v>
      </c>
      <c r="C332" s="241" t="s">
        <v>111</v>
      </c>
      <c r="D332" s="241" t="s">
        <v>112</v>
      </c>
      <c r="E332" s="241" t="s">
        <v>113</v>
      </c>
      <c r="F332" s="241" t="s">
        <v>114</v>
      </c>
      <c r="G332" s="241">
        <v>95618</v>
      </c>
      <c r="H332" s="243">
        <v>0.33333333333333331</v>
      </c>
      <c r="I332" s="243">
        <v>0.59722222222222221</v>
      </c>
      <c r="J332" s="245">
        <v>0.2638888888888889</v>
      </c>
      <c r="K332" s="241"/>
      <c r="L332" s="241"/>
      <c r="M332" s="243">
        <v>0</v>
      </c>
      <c r="N332" s="241">
        <v>0</v>
      </c>
      <c r="O332" s="241">
        <v>0</v>
      </c>
      <c r="P332" s="226" t="str">
        <f t="shared" si="46"/>
        <v/>
      </c>
      <c r="Q332" s="226" t="str">
        <f t="shared" si="47"/>
        <v/>
      </c>
      <c r="R332" s="226" t="str">
        <f t="shared" si="48"/>
        <v/>
      </c>
      <c r="S332" s="226" t="str">
        <f t="shared" si="49"/>
        <v/>
      </c>
      <c r="T332" s="226" t="str">
        <f t="shared" si="45"/>
        <v/>
      </c>
      <c r="U332" s="13" t="str">
        <f t="shared" si="50"/>
        <v/>
      </c>
      <c r="V332" s="13" t="str">
        <f t="shared" si="51"/>
        <v/>
      </c>
    </row>
    <row r="333" spans="1:22" x14ac:dyDescent="0.25">
      <c r="A333" s="244">
        <v>42419</v>
      </c>
      <c r="B333" s="241" t="s">
        <v>125</v>
      </c>
      <c r="C333" s="241" t="s">
        <v>111</v>
      </c>
      <c r="D333" s="241" t="s">
        <v>112</v>
      </c>
      <c r="E333" s="241" t="s">
        <v>113</v>
      </c>
      <c r="F333" s="241" t="s">
        <v>114</v>
      </c>
      <c r="G333" s="241">
        <v>95618</v>
      </c>
      <c r="H333" s="243">
        <v>0.33333333333333331</v>
      </c>
      <c r="I333" s="243">
        <v>0.59722222222222221</v>
      </c>
      <c r="J333" s="245">
        <v>0.2638888888888889</v>
      </c>
      <c r="K333" s="241"/>
      <c r="L333" s="241"/>
      <c r="M333" s="243">
        <v>0</v>
      </c>
      <c r="N333" s="241">
        <v>0</v>
      </c>
      <c r="O333" s="241">
        <v>0</v>
      </c>
      <c r="P333" s="226" t="str">
        <f t="shared" si="46"/>
        <v/>
      </c>
      <c r="Q333" s="226" t="str">
        <f t="shared" si="47"/>
        <v/>
      </c>
      <c r="R333" s="226" t="str">
        <f t="shared" si="48"/>
        <v/>
      </c>
      <c r="S333" s="226" t="str">
        <f t="shared" si="49"/>
        <v/>
      </c>
      <c r="T333" s="226" t="str">
        <f t="shared" si="45"/>
        <v/>
      </c>
      <c r="U333" s="13" t="str">
        <f t="shared" si="50"/>
        <v/>
      </c>
      <c r="V333" s="13" t="str">
        <f t="shared" si="51"/>
        <v/>
      </c>
    </row>
    <row r="334" spans="1:22" x14ac:dyDescent="0.25">
      <c r="A334" s="244">
        <v>42419</v>
      </c>
      <c r="B334" s="241" t="s">
        <v>125</v>
      </c>
      <c r="C334" s="241" t="s">
        <v>111</v>
      </c>
      <c r="D334" s="241" t="s">
        <v>112</v>
      </c>
      <c r="E334" s="241" t="s">
        <v>113</v>
      </c>
      <c r="F334" s="241" t="s">
        <v>88</v>
      </c>
      <c r="G334" s="241">
        <v>93247</v>
      </c>
      <c r="H334" s="243">
        <v>0.33333333333333331</v>
      </c>
      <c r="I334" s="243">
        <v>0.59722222222222221</v>
      </c>
      <c r="J334" s="245">
        <v>0.2638888888888889</v>
      </c>
      <c r="K334" s="241"/>
      <c r="L334" s="241"/>
      <c r="M334" s="243">
        <v>0</v>
      </c>
      <c r="N334" s="241">
        <v>0</v>
      </c>
      <c r="O334" s="241">
        <v>0</v>
      </c>
      <c r="P334" s="226" t="str">
        <f t="shared" si="46"/>
        <v/>
      </c>
      <c r="Q334" s="226" t="str">
        <f t="shared" si="47"/>
        <v/>
      </c>
      <c r="R334" s="226" t="str">
        <f t="shared" si="48"/>
        <v/>
      </c>
      <c r="S334" s="226" t="str">
        <f t="shared" si="49"/>
        <v/>
      </c>
      <c r="T334" s="226" t="str">
        <f t="shared" si="45"/>
        <v/>
      </c>
      <c r="U334" s="13" t="str">
        <f t="shared" si="50"/>
        <v/>
      </c>
      <c r="V334" s="13" t="str">
        <f t="shared" si="51"/>
        <v/>
      </c>
    </row>
    <row r="335" spans="1:22" x14ac:dyDescent="0.25">
      <c r="A335" s="244">
        <v>42420</v>
      </c>
      <c r="B335" s="241" t="s">
        <v>126</v>
      </c>
      <c r="C335" s="241" t="s">
        <v>111</v>
      </c>
      <c r="D335" s="241" t="s">
        <v>112</v>
      </c>
      <c r="E335" s="241" t="s">
        <v>113</v>
      </c>
      <c r="F335" s="241" t="s">
        <v>88</v>
      </c>
      <c r="G335" s="241">
        <v>93247</v>
      </c>
      <c r="H335" s="243">
        <v>0.33333333333333331</v>
      </c>
      <c r="I335" s="243">
        <v>0.59722222222222221</v>
      </c>
      <c r="J335" s="245">
        <v>0.2638888888888889</v>
      </c>
      <c r="K335" s="241"/>
      <c r="L335" s="241"/>
      <c r="M335" s="243">
        <v>0</v>
      </c>
      <c r="N335" s="241">
        <v>0</v>
      </c>
      <c r="O335" s="241">
        <v>0</v>
      </c>
      <c r="P335" s="226" t="str">
        <f t="shared" si="46"/>
        <v/>
      </c>
      <c r="Q335" s="226" t="str">
        <f t="shared" si="47"/>
        <v/>
      </c>
      <c r="R335" s="226" t="str">
        <f t="shared" si="48"/>
        <v/>
      </c>
      <c r="S335" s="226" t="str">
        <f t="shared" si="49"/>
        <v/>
      </c>
      <c r="T335" s="226" t="str">
        <f t="shared" si="45"/>
        <v/>
      </c>
      <c r="U335" s="13" t="str">
        <f t="shared" si="50"/>
        <v/>
      </c>
      <c r="V335" s="13" t="str">
        <f t="shared" si="51"/>
        <v/>
      </c>
    </row>
    <row r="336" spans="1:22" x14ac:dyDescent="0.25">
      <c r="A336" s="244">
        <v>42419</v>
      </c>
      <c r="B336" s="241" t="s">
        <v>125</v>
      </c>
      <c r="C336" s="241" t="s">
        <v>111</v>
      </c>
      <c r="D336" s="241" t="s">
        <v>112</v>
      </c>
      <c r="E336" s="241" t="s">
        <v>113</v>
      </c>
      <c r="F336" s="241" t="s">
        <v>115</v>
      </c>
      <c r="G336" s="241">
        <v>92136</v>
      </c>
      <c r="H336" s="243">
        <v>0.3611111111111111</v>
      </c>
      <c r="I336" s="243">
        <v>0.625</v>
      </c>
      <c r="J336" s="245">
        <v>0.2638888888888889</v>
      </c>
      <c r="K336" s="242">
        <v>42419.368298611109</v>
      </c>
      <c r="L336" s="242">
        <v>42419.626851851855</v>
      </c>
      <c r="M336" s="243">
        <v>4.155092592592593E-3</v>
      </c>
      <c r="N336" s="241">
        <v>32</v>
      </c>
      <c r="O336" s="241">
        <v>0</v>
      </c>
      <c r="P336" s="226">
        <f t="shared" si="46"/>
        <v>8</v>
      </c>
      <c r="Q336" s="226">
        <f t="shared" si="47"/>
        <v>50</v>
      </c>
      <c r="R336" s="226">
        <f t="shared" si="48"/>
        <v>15</v>
      </c>
      <c r="S336" s="226">
        <f t="shared" si="49"/>
        <v>2</v>
      </c>
      <c r="T336" s="226" t="str">
        <f t="shared" si="45"/>
        <v/>
      </c>
      <c r="U336" s="13">
        <f t="shared" si="50"/>
        <v>0.36805555555555558</v>
      </c>
      <c r="V336" s="13">
        <f t="shared" si="51"/>
        <v>0.62638888888888888</v>
      </c>
    </row>
    <row r="337" spans="1:22" x14ac:dyDescent="0.25">
      <c r="A337" s="244">
        <v>42420</v>
      </c>
      <c r="B337" s="241" t="s">
        <v>126</v>
      </c>
      <c r="C337" s="241" t="s">
        <v>111</v>
      </c>
      <c r="D337" s="241" t="s">
        <v>112</v>
      </c>
      <c r="E337" s="241" t="s">
        <v>113</v>
      </c>
      <c r="F337" s="241" t="s">
        <v>115</v>
      </c>
      <c r="G337" s="241">
        <v>92136</v>
      </c>
      <c r="H337" s="243">
        <v>0.3611111111111111</v>
      </c>
      <c r="I337" s="243">
        <v>0.625</v>
      </c>
      <c r="J337" s="245">
        <v>0.2638888888888889</v>
      </c>
      <c r="K337" s="242">
        <v>42420.367731481485</v>
      </c>
      <c r="L337" s="242">
        <v>42420.625023148146</v>
      </c>
      <c r="M337" s="243">
        <v>4.7916666666666672E-3</v>
      </c>
      <c r="N337" s="241">
        <v>16</v>
      </c>
      <c r="O337" s="241">
        <v>1</v>
      </c>
      <c r="P337" s="226">
        <f t="shared" si="46"/>
        <v>8</v>
      </c>
      <c r="Q337" s="226">
        <f t="shared" si="47"/>
        <v>49</v>
      </c>
      <c r="R337" s="226">
        <f t="shared" si="48"/>
        <v>15</v>
      </c>
      <c r="S337" s="226">
        <f t="shared" si="49"/>
        <v>0</v>
      </c>
      <c r="T337" s="226" t="str">
        <f t="shared" si="45"/>
        <v/>
      </c>
      <c r="U337" s="13">
        <f t="shared" si="50"/>
        <v>0.36736111111111108</v>
      </c>
      <c r="V337" s="13">
        <f t="shared" si="51"/>
        <v>0.625</v>
      </c>
    </row>
    <row r="338" spans="1:22" x14ac:dyDescent="0.25">
      <c r="A338" s="244">
        <v>42420</v>
      </c>
      <c r="B338" s="241" t="s">
        <v>126</v>
      </c>
      <c r="C338" s="241" t="s">
        <v>111</v>
      </c>
      <c r="D338" s="241" t="s">
        <v>112</v>
      </c>
      <c r="E338" s="241" t="s">
        <v>113</v>
      </c>
      <c r="F338" s="241" t="s">
        <v>23</v>
      </c>
      <c r="G338" s="241">
        <v>92044</v>
      </c>
      <c r="H338" s="243">
        <v>0.33333333333333331</v>
      </c>
      <c r="I338" s="243">
        <v>0.59722222222222221</v>
      </c>
      <c r="J338" s="245">
        <v>0.2638888888888889</v>
      </c>
      <c r="K338" s="242">
        <v>42420.320023148146</v>
      </c>
      <c r="L338" s="242">
        <v>42420.583379629628</v>
      </c>
      <c r="M338" s="243">
        <v>0</v>
      </c>
      <c r="N338" s="241">
        <v>0</v>
      </c>
      <c r="O338" s="241">
        <v>0</v>
      </c>
      <c r="P338" s="226">
        <f t="shared" si="46"/>
        <v>7</v>
      </c>
      <c r="Q338" s="226">
        <f t="shared" si="47"/>
        <v>40</v>
      </c>
      <c r="R338" s="226">
        <f t="shared" si="48"/>
        <v>14</v>
      </c>
      <c r="S338" s="226">
        <f t="shared" si="49"/>
        <v>0</v>
      </c>
      <c r="T338" s="226" t="str">
        <f t="shared" si="45"/>
        <v/>
      </c>
      <c r="U338" s="13">
        <f t="shared" si="50"/>
        <v>0.31944444444444448</v>
      </c>
      <c r="V338" s="13">
        <f t="shared" si="51"/>
        <v>0.58333333333333337</v>
      </c>
    </row>
    <row r="339" spans="1:22" x14ac:dyDescent="0.25">
      <c r="A339" s="244">
        <v>42419</v>
      </c>
      <c r="B339" s="241" t="s">
        <v>125</v>
      </c>
      <c r="C339" s="241" t="s">
        <v>111</v>
      </c>
      <c r="D339" s="241" t="s">
        <v>112</v>
      </c>
      <c r="E339" s="241" t="s">
        <v>113</v>
      </c>
      <c r="F339" s="241" t="s">
        <v>23</v>
      </c>
      <c r="G339" s="241">
        <v>92044</v>
      </c>
      <c r="H339" s="243">
        <v>0.33333333333333331</v>
      </c>
      <c r="I339" s="243">
        <v>0.59722222222222221</v>
      </c>
      <c r="J339" s="245">
        <v>0.2638888888888889</v>
      </c>
      <c r="K339" s="242">
        <v>42419.425266203703</v>
      </c>
      <c r="L339" s="242">
        <v>42419.583368055559</v>
      </c>
      <c r="M339" s="243">
        <v>0</v>
      </c>
      <c r="N339" s="241">
        <v>0</v>
      </c>
      <c r="O339" s="241">
        <v>0</v>
      </c>
      <c r="P339" s="226">
        <f t="shared" si="46"/>
        <v>10</v>
      </c>
      <c r="Q339" s="226">
        <f t="shared" si="47"/>
        <v>12</v>
      </c>
      <c r="R339" s="226">
        <f t="shared" si="48"/>
        <v>14</v>
      </c>
      <c r="S339" s="226">
        <f t="shared" si="49"/>
        <v>0</v>
      </c>
      <c r="T339" s="226" t="str">
        <f t="shared" si="45"/>
        <v/>
      </c>
      <c r="U339" s="13">
        <f t="shared" si="50"/>
        <v>0.42499999999999999</v>
      </c>
      <c r="V339" s="13">
        <f t="shared" si="51"/>
        <v>0.58333333333333337</v>
      </c>
    </row>
    <row r="340" spans="1:22" x14ac:dyDescent="0.25">
      <c r="A340" s="244">
        <v>42419</v>
      </c>
      <c r="B340" s="241" t="s">
        <v>125</v>
      </c>
      <c r="C340" s="241" t="s">
        <v>111</v>
      </c>
      <c r="D340" s="241" t="s">
        <v>112</v>
      </c>
      <c r="E340" s="241" t="s">
        <v>113</v>
      </c>
      <c r="F340" s="241" t="s">
        <v>27</v>
      </c>
      <c r="G340" s="241">
        <v>93346</v>
      </c>
      <c r="H340" s="243">
        <v>0.625</v>
      </c>
      <c r="I340" s="243">
        <v>0.88888888888888884</v>
      </c>
      <c r="J340" s="245">
        <v>0.2638888888888889</v>
      </c>
      <c r="K340" s="242">
        <v>42419.626064814816</v>
      </c>
      <c r="L340" s="242">
        <v>42419.889421296299</v>
      </c>
      <c r="M340" s="243">
        <v>3.414351851851852E-3</v>
      </c>
      <c r="N340" s="241">
        <v>22</v>
      </c>
      <c r="O340" s="241">
        <v>0</v>
      </c>
      <c r="P340" s="226">
        <f t="shared" si="46"/>
        <v>15</v>
      </c>
      <c r="Q340" s="226">
        <f t="shared" si="47"/>
        <v>1</v>
      </c>
      <c r="R340" s="226">
        <f t="shared" si="48"/>
        <v>21</v>
      </c>
      <c r="S340" s="226">
        <f t="shared" si="49"/>
        <v>20</v>
      </c>
      <c r="T340" s="226" t="str">
        <f t="shared" si="45"/>
        <v/>
      </c>
      <c r="U340" s="13">
        <f t="shared" si="50"/>
        <v>0.62569444444444444</v>
      </c>
      <c r="V340" s="13">
        <f t="shared" si="51"/>
        <v>0.88888888888888884</v>
      </c>
    </row>
    <row r="341" spans="1:22" x14ac:dyDescent="0.25">
      <c r="A341" s="244">
        <v>42420</v>
      </c>
      <c r="B341" s="241" t="s">
        <v>126</v>
      </c>
      <c r="C341" s="241" t="s">
        <v>111</v>
      </c>
      <c r="D341" s="241" t="s">
        <v>112</v>
      </c>
      <c r="E341" s="241" t="s">
        <v>113</v>
      </c>
      <c r="F341" s="241" t="s">
        <v>27</v>
      </c>
      <c r="G341" s="241">
        <v>93346</v>
      </c>
      <c r="H341" s="243">
        <v>0.625</v>
      </c>
      <c r="I341" s="243">
        <v>0.88888888888888884</v>
      </c>
      <c r="J341" s="245">
        <v>0.2638888888888889</v>
      </c>
      <c r="K341" s="242">
        <v>42420.626099537039</v>
      </c>
      <c r="L341" s="242">
        <v>42420.889780092592</v>
      </c>
      <c r="M341" s="243">
        <v>3.8888888888888883E-3</v>
      </c>
      <c r="N341" s="241">
        <v>9</v>
      </c>
      <c r="O341" s="241">
        <v>0</v>
      </c>
      <c r="P341" s="226">
        <f t="shared" si="46"/>
        <v>15</v>
      </c>
      <c r="Q341" s="226">
        <f t="shared" si="47"/>
        <v>1</v>
      </c>
      <c r="R341" s="226">
        <f t="shared" si="48"/>
        <v>21</v>
      </c>
      <c r="S341" s="226">
        <f t="shared" si="49"/>
        <v>21</v>
      </c>
      <c r="T341" s="226" t="str">
        <f t="shared" si="45"/>
        <v/>
      </c>
      <c r="U341" s="13">
        <f t="shared" si="50"/>
        <v>0.62569444444444444</v>
      </c>
      <c r="V341" s="13">
        <f t="shared" si="51"/>
        <v>0.88958333333333339</v>
      </c>
    </row>
    <row r="342" spans="1:22" x14ac:dyDescent="0.25">
      <c r="A342" s="244">
        <v>42420</v>
      </c>
      <c r="B342" s="241" t="s">
        <v>126</v>
      </c>
      <c r="C342" s="241" t="s">
        <v>111</v>
      </c>
      <c r="D342" s="241" t="s">
        <v>112</v>
      </c>
      <c r="E342" s="241" t="s">
        <v>113</v>
      </c>
      <c r="F342" s="241" t="s">
        <v>28</v>
      </c>
      <c r="G342" s="241">
        <v>93528</v>
      </c>
      <c r="H342" s="243">
        <v>0.61805555555555558</v>
      </c>
      <c r="I342" s="243">
        <v>0.88194444444444453</v>
      </c>
      <c r="J342" s="245">
        <v>0.2638888888888889</v>
      </c>
      <c r="K342" s="242">
        <v>42420.615011574075</v>
      </c>
      <c r="L342" s="242">
        <v>42420.882627314815</v>
      </c>
      <c r="M342" s="243">
        <v>3.530092592592592E-3</v>
      </c>
      <c r="N342" s="241">
        <v>3</v>
      </c>
      <c r="O342" s="241">
        <v>0</v>
      </c>
      <c r="P342" s="226">
        <f t="shared" si="46"/>
        <v>14</v>
      </c>
      <c r="Q342" s="226">
        <f t="shared" si="47"/>
        <v>45</v>
      </c>
      <c r="R342" s="226">
        <f t="shared" si="48"/>
        <v>21</v>
      </c>
      <c r="S342" s="226">
        <f t="shared" si="49"/>
        <v>10</v>
      </c>
      <c r="T342" s="226" t="str">
        <f t="shared" si="45"/>
        <v/>
      </c>
      <c r="U342" s="13">
        <f t="shared" si="50"/>
        <v>0.61458333333333337</v>
      </c>
      <c r="V342" s="13">
        <f t="shared" si="51"/>
        <v>0.88194444444444453</v>
      </c>
    </row>
    <row r="343" spans="1:22" x14ac:dyDescent="0.25">
      <c r="A343" s="244">
        <v>42419</v>
      </c>
      <c r="B343" s="241" t="s">
        <v>125</v>
      </c>
      <c r="C343" s="241" t="s">
        <v>111</v>
      </c>
      <c r="D343" s="241" t="s">
        <v>112</v>
      </c>
      <c r="E343" s="241" t="s">
        <v>113</v>
      </c>
      <c r="F343" s="241" t="s">
        <v>28</v>
      </c>
      <c r="G343" s="241">
        <v>93528</v>
      </c>
      <c r="H343" s="243">
        <v>0.61805555555555558</v>
      </c>
      <c r="I343" s="243">
        <v>0.88194444444444453</v>
      </c>
      <c r="J343" s="245">
        <v>0.2638888888888889</v>
      </c>
      <c r="K343" s="242">
        <v>42419.61859953704</v>
      </c>
      <c r="L343" s="242">
        <v>42419.882071759261</v>
      </c>
      <c r="M343" s="243">
        <v>3.4490740740740745E-3</v>
      </c>
      <c r="N343" s="241">
        <v>20</v>
      </c>
      <c r="O343" s="241">
        <v>0</v>
      </c>
      <c r="P343" s="226">
        <f t="shared" si="46"/>
        <v>14</v>
      </c>
      <c r="Q343" s="226">
        <f t="shared" si="47"/>
        <v>50</v>
      </c>
      <c r="R343" s="226">
        <f t="shared" si="48"/>
        <v>21</v>
      </c>
      <c r="S343" s="226">
        <f t="shared" si="49"/>
        <v>10</v>
      </c>
      <c r="T343" s="226" t="str">
        <f t="shared" si="45"/>
        <v/>
      </c>
      <c r="U343" s="13">
        <f t="shared" si="50"/>
        <v>0.61805555555555558</v>
      </c>
      <c r="V343" s="13">
        <f t="shared" si="51"/>
        <v>0.88194444444444453</v>
      </c>
    </row>
    <row r="344" spans="1:22" x14ac:dyDescent="0.25">
      <c r="A344" s="244">
        <v>42419</v>
      </c>
      <c r="B344" s="241" t="s">
        <v>125</v>
      </c>
      <c r="C344" s="241" t="s">
        <v>111</v>
      </c>
      <c r="D344" s="241" t="s">
        <v>112</v>
      </c>
      <c r="E344" s="241" t="s">
        <v>113</v>
      </c>
      <c r="F344" s="241" t="s">
        <v>105</v>
      </c>
      <c r="G344" s="241">
        <v>95049</v>
      </c>
      <c r="H344" s="243">
        <v>0.625</v>
      </c>
      <c r="I344" s="243">
        <v>0.88888888888888884</v>
      </c>
      <c r="J344" s="245">
        <v>0.2638888888888889</v>
      </c>
      <c r="K344" s="242">
        <v>42419.582615740743</v>
      </c>
      <c r="L344" s="242">
        <v>42419.847256944442</v>
      </c>
      <c r="M344" s="243">
        <v>2.0486111111111113E-3</v>
      </c>
      <c r="N344" s="241">
        <v>10</v>
      </c>
      <c r="O344" s="241">
        <v>0</v>
      </c>
      <c r="P344" s="226">
        <f t="shared" si="46"/>
        <v>13</v>
      </c>
      <c r="Q344" s="226">
        <f t="shared" si="47"/>
        <v>58</v>
      </c>
      <c r="R344" s="226">
        <f t="shared" si="48"/>
        <v>20</v>
      </c>
      <c r="S344" s="226">
        <f t="shared" si="49"/>
        <v>20</v>
      </c>
      <c r="T344" s="226" t="str">
        <f t="shared" si="45"/>
        <v/>
      </c>
      <c r="U344" s="13">
        <f t="shared" si="50"/>
        <v>0.58194444444444449</v>
      </c>
      <c r="V344" s="13">
        <f t="shared" si="51"/>
        <v>0.84722222222222221</v>
      </c>
    </row>
    <row r="345" spans="1:22" x14ac:dyDescent="0.25">
      <c r="A345" s="244">
        <v>42420</v>
      </c>
      <c r="B345" s="241" t="s">
        <v>126</v>
      </c>
      <c r="C345" s="241" t="s">
        <v>111</v>
      </c>
      <c r="D345" s="241" t="s">
        <v>112</v>
      </c>
      <c r="E345" s="241" t="s">
        <v>113</v>
      </c>
      <c r="F345" s="241" t="s">
        <v>105</v>
      </c>
      <c r="G345" s="241">
        <v>95049</v>
      </c>
      <c r="H345" s="243">
        <v>0.625</v>
      </c>
      <c r="I345" s="243">
        <v>0.88888888888888884</v>
      </c>
      <c r="J345" s="245">
        <v>0.2638888888888889</v>
      </c>
      <c r="K345" s="242">
        <v>42420.582199074073</v>
      </c>
      <c r="L345" s="242">
        <v>42420.847303240742</v>
      </c>
      <c r="M345" s="243">
        <v>8.6805555555555551E-4</v>
      </c>
      <c r="N345" s="241">
        <v>3</v>
      </c>
      <c r="O345" s="241">
        <v>0</v>
      </c>
      <c r="P345" s="226">
        <f t="shared" si="46"/>
        <v>13</v>
      </c>
      <c r="Q345" s="226">
        <f t="shared" si="47"/>
        <v>58</v>
      </c>
      <c r="R345" s="226">
        <f t="shared" si="48"/>
        <v>20</v>
      </c>
      <c r="S345" s="226">
        <f t="shared" si="49"/>
        <v>20</v>
      </c>
      <c r="T345" s="226" t="str">
        <f t="shared" si="45"/>
        <v/>
      </c>
      <c r="U345" s="13">
        <f t="shared" si="50"/>
        <v>0.58194444444444449</v>
      </c>
      <c r="V345" s="13">
        <f t="shared" si="51"/>
        <v>0.84722222222222221</v>
      </c>
    </row>
    <row r="346" spans="1:22" x14ac:dyDescent="0.25">
      <c r="A346" s="244">
        <v>42419</v>
      </c>
      <c r="B346" s="241" t="s">
        <v>125</v>
      </c>
      <c r="C346" s="241" t="s">
        <v>111</v>
      </c>
      <c r="D346" s="241" t="s">
        <v>112</v>
      </c>
      <c r="E346" s="241" t="s">
        <v>113</v>
      </c>
      <c r="F346" s="241" t="s">
        <v>117</v>
      </c>
      <c r="G346" s="241">
        <v>92214</v>
      </c>
      <c r="H346" s="243">
        <v>0.3611111111111111</v>
      </c>
      <c r="I346" s="243">
        <v>0.625</v>
      </c>
      <c r="J346" s="245">
        <v>0.2638888888888889</v>
      </c>
      <c r="K346" s="242">
        <v>42419.361180555556</v>
      </c>
      <c r="L346" s="242">
        <v>42419.625300925924</v>
      </c>
      <c r="M346" s="243">
        <v>2.8703703703703708E-3</v>
      </c>
      <c r="N346" s="241">
        <v>37</v>
      </c>
      <c r="O346" s="241">
        <v>0</v>
      </c>
      <c r="P346" s="226">
        <f t="shared" si="46"/>
        <v>8</v>
      </c>
      <c r="Q346" s="226">
        <f t="shared" si="47"/>
        <v>40</v>
      </c>
      <c r="R346" s="226">
        <f t="shared" si="48"/>
        <v>15</v>
      </c>
      <c r="S346" s="226">
        <f t="shared" si="49"/>
        <v>0</v>
      </c>
      <c r="T346" s="226" t="str">
        <f t="shared" si="45"/>
        <v/>
      </c>
      <c r="U346" s="13">
        <f t="shared" si="50"/>
        <v>0.3611111111111111</v>
      </c>
      <c r="V346" s="13">
        <f t="shared" si="51"/>
        <v>0.625</v>
      </c>
    </row>
    <row r="347" spans="1:22" x14ac:dyDescent="0.25">
      <c r="A347" s="244">
        <v>42420</v>
      </c>
      <c r="B347" s="241" t="s">
        <v>126</v>
      </c>
      <c r="C347" s="241" t="s">
        <v>111</v>
      </c>
      <c r="D347" s="241" t="s">
        <v>112</v>
      </c>
      <c r="E347" s="241" t="s">
        <v>113</v>
      </c>
      <c r="F347" s="241" t="s">
        <v>117</v>
      </c>
      <c r="G347" s="241">
        <v>92214</v>
      </c>
      <c r="H347" s="243">
        <v>0.3611111111111111</v>
      </c>
      <c r="I347" s="243">
        <v>0.625</v>
      </c>
      <c r="J347" s="245">
        <v>0.2638888888888889</v>
      </c>
      <c r="K347" s="242">
        <v>42420.361388888887</v>
      </c>
      <c r="L347" s="242">
        <v>42420.625023148146</v>
      </c>
      <c r="M347" s="243">
        <v>3.0555555555555557E-3</v>
      </c>
      <c r="N347" s="241">
        <v>19</v>
      </c>
      <c r="O347" s="241">
        <v>0</v>
      </c>
      <c r="P347" s="226">
        <f t="shared" si="46"/>
        <v>8</v>
      </c>
      <c r="Q347" s="226">
        <f t="shared" si="47"/>
        <v>40</v>
      </c>
      <c r="R347" s="226">
        <f t="shared" si="48"/>
        <v>15</v>
      </c>
      <c r="S347" s="226">
        <f t="shared" si="49"/>
        <v>0</v>
      </c>
      <c r="T347" s="226" t="str">
        <f t="shared" si="45"/>
        <v/>
      </c>
      <c r="U347" s="13">
        <f t="shared" si="50"/>
        <v>0.3611111111111111</v>
      </c>
      <c r="V347" s="13">
        <f t="shared" si="51"/>
        <v>0.625</v>
      </c>
    </row>
    <row r="348" spans="1:22" x14ac:dyDescent="0.25">
      <c r="A348" s="244">
        <v>42419</v>
      </c>
      <c r="B348" s="241" t="s">
        <v>125</v>
      </c>
      <c r="C348" s="241" t="s">
        <v>111</v>
      </c>
      <c r="D348" s="241" t="s">
        <v>112</v>
      </c>
      <c r="E348" s="241" t="s">
        <v>113</v>
      </c>
      <c r="F348" s="241" t="s">
        <v>29</v>
      </c>
      <c r="G348" s="241">
        <v>92031</v>
      </c>
      <c r="H348" s="243">
        <v>0.58333333333333337</v>
      </c>
      <c r="I348" s="243">
        <v>0.84722222222222221</v>
      </c>
      <c r="J348" s="245">
        <v>0.2638888888888889</v>
      </c>
      <c r="K348" s="242">
        <v>42419.583414351851</v>
      </c>
      <c r="L348" s="242">
        <v>42419.847314814811</v>
      </c>
      <c r="M348" s="243">
        <v>2.8703703703703708E-3</v>
      </c>
      <c r="N348" s="241">
        <v>23</v>
      </c>
      <c r="O348" s="241">
        <v>0</v>
      </c>
      <c r="P348" s="226">
        <f t="shared" si="46"/>
        <v>14</v>
      </c>
      <c r="Q348" s="226">
        <f t="shared" si="47"/>
        <v>0</v>
      </c>
      <c r="R348" s="226">
        <f t="shared" si="48"/>
        <v>20</v>
      </c>
      <c r="S348" s="226">
        <f t="shared" si="49"/>
        <v>20</v>
      </c>
      <c r="T348" s="226" t="str">
        <f t="shared" si="45"/>
        <v/>
      </c>
      <c r="U348" s="13">
        <f t="shared" si="50"/>
        <v>0.58333333333333337</v>
      </c>
      <c r="V348" s="13">
        <f t="shared" si="51"/>
        <v>0.84722222222222221</v>
      </c>
    </row>
    <row r="349" spans="1:22" x14ac:dyDescent="0.25">
      <c r="A349" s="244">
        <v>42420</v>
      </c>
      <c r="B349" s="241" t="s">
        <v>126</v>
      </c>
      <c r="C349" s="241" t="s">
        <v>111</v>
      </c>
      <c r="D349" s="241" t="s">
        <v>112</v>
      </c>
      <c r="E349" s="241" t="s">
        <v>113</v>
      </c>
      <c r="F349" s="241" t="s">
        <v>29</v>
      </c>
      <c r="G349" s="241">
        <v>92031</v>
      </c>
      <c r="H349" s="243">
        <v>0.58333333333333337</v>
      </c>
      <c r="I349" s="243">
        <v>0.84722222222222221</v>
      </c>
      <c r="J349" s="245">
        <v>0.2638888888888889</v>
      </c>
      <c r="K349" s="242">
        <v>42420.584189814814</v>
      </c>
      <c r="L349" s="242">
        <v>42420.847303240742</v>
      </c>
      <c r="M349" s="243">
        <v>2.1990740740740742E-3</v>
      </c>
      <c r="N349" s="241">
        <v>12</v>
      </c>
      <c r="O349" s="241">
        <v>0</v>
      </c>
      <c r="P349" s="226">
        <f t="shared" si="46"/>
        <v>14</v>
      </c>
      <c r="Q349" s="226">
        <f t="shared" si="47"/>
        <v>1</v>
      </c>
      <c r="R349" s="226">
        <f t="shared" si="48"/>
        <v>20</v>
      </c>
      <c r="S349" s="226">
        <f t="shared" si="49"/>
        <v>20</v>
      </c>
      <c r="T349" s="226" t="str">
        <f t="shared" si="45"/>
        <v/>
      </c>
      <c r="U349" s="13">
        <f t="shared" si="50"/>
        <v>0.58402777777777781</v>
      </c>
      <c r="V349" s="13">
        <f t="shared" si="51"/>
        <v>0.84722222222222221</v>
      </c>
    </row>
    <row r="350" spans="1:22" x14ac:dyDescent="0.25">
      <c r="A350" s="244">
        <v>42420</v>
      </c>
      <c r="B350" s="241" t="s">
        <v>126</v>
      </c>
      <c r="C350" s="241" t="s">
        <v>111</v>
      </c>
      <c r="D350" s="241" t="s">
        <v>112</v>
      </c>
      <c r="E350" s="241" t="s">
        <v>113</v>
      </c>
      <c r="F350" s="241" t="s">
        <v>30</v>
      </c>
      <c r="G350" s="241">
        <v>92030</v>
      </c>
      <c r="H350" s="243">
        <v>0.625</v>
      </c>
      <c r="I350" s="243">
        <v>0.88888888888888884</v>
      </c>
      <c r="J350" s="245">
        <v>0.2638888888888889</v>
      </c>
      <c r="K350" s="242">
        <v>42420.626643518517</v>
      </c>
      <c r="L350" s="242">
        <v>42420.893136574072</v>
      </c>
      <c r="M350" s="243">
        <v>0</v>
      </c>
      <c r="N350" s="241">
        <v>0</v>
      </c>
      <c r="O350" s="241">
        <v>0</v>
      </c>
      <c r="P350" s="226">
        <f t="shared" si="46"/>
        <v>15</v>
      </c>
      <c r="Q350" s="226">
        <f t="shared" si="47"/>
        <v>2</v>
      </c>
      <c r="R350" s="226">
        <f t="shared" si="48"/>
        <v>21</v>
      </c>
      <c r="S350" s="226">
        <f t="shared" si="49"/>
        <v>26</v>
      </c>
      <c r="T350" s="226" t="str">
        <f t="shared" si="45"/>
        <v/>
      </c>
      <c r="U350" s="13">
        <f t="shared" si="50"/>
        <v>0.62638888888888888</v>
      </c>
      <c r="V350" s="13">
        <f t="shared" si="51"/>
        <v>0.8930555555555556</v>
      </c>
    </row>
    <row r="351" spans="1:22" x14ac:dyDescent="0.25">
      <c r="A351" s="244">
        <v>42419</v>
      </c>
      <c r="B351" s="241" t="s">
        <v>125</v>
      </c>
      <c r="C351" s="241" t="s">
        <v>111</v>
      </c>
      <c r="D351" s="241" t="s">
        <v>112</v>
      </c>
      <c r="E351" s="241" t="s">
        <v>113</v>
      </c>
      <c r="F351" s="241" t="s">
        <v>30</v>
      </c>
      <c r="G351" s="241">
        <v>92030</v>
      </c>
      <c r="H351" s="243">
        <v>0.625</v>
      </c>
      <c r="I351" s="243">
        <v>0.88888888888888884</v>
      </c>
      <c r="J351" s="245">
        <v>0.2638888888888889</v>
      </c>
      <c r="K351" s="242">
        <v>42419.627476851849</v>
      </c>
      <c r="L351" s="242">
        <v>42419.890300925923</v>
      </c>
      <c r="M351" s="243">
        <v>0</v>
      </c>
      <c r="N351" s="241">
        <v>0</v>
      </c>
      <c r="O351" s="241">
        <v>1</v>
      </c>
      <c r="P351" s="226">
        <f t="shared" si="46"/>
        <v>15</v>
      </c>
      <c r="Q351" s="226">
        <f t="shared" si="47"/>
        <v>3</v>
      </c>
      <c r="R351" s="226">
        <f t="shared" si="48"/>
        <v>21</v>
      </c>
      <c r="S351" s="226">
        <f t="shared" si="49"/>
        <v>22</v>
      </c>
      <c r="T351" s="226" t="str">
        <f t="shared" si="45"/>
        <v/>
      </c>
      <c r="U351" s="13">
        <f t="shared" si="50"/>
        <v>0.62708333333333333</v>
      </c>
      <c r="V351" s="13">
        <f t="shared" si="51"/>
        <v>0.89027777777777783</v>
      </c>
    </row>
    <row r="352" spans="1:22" x14ac:dyDescent="0.25">
      <c r="A352" s="244">
        <v>42419</v>
      </c>
      <c r="B352" s="241" t="s">
        <v>125</v>
      </c>
      <c r="C352" s="241" t="s">
        <v>111</v>
      </c>
      <c r="D352" s="241" t="s">
        <v>112</v>
      </c>
      <c r="E352" s="241" t="s">
        <v>113</v>
      </c>
      <c r="F352" s="241" t="s">
        <v>118</v>
      </c>
      <c r="G352" s="241">
        <v>92217</v>
      </c>
      <c r="H352" s="243">
        <v>0.625</v>
      </c>
      <c r="I352" s="243">
        <v>0.88888888888888884</v>
      </c>
      <c r="J352" s="245">
        <v>0.2638888888888889</v>
      </c>
      <c r="K352" s="242">
        <v>42419.62636574074</v>
      </c>
      <c r="L352" s="242">
        <v>42419.88894675926</v>
      </c>
      <c r="M352" s="243">
        <v>3.3564814814814811E-3</v>
      </c>
      <c r="N352" s="241">
        <v>24</v>
      </c>
      <c r="O352" s="241">
        <v>0</v>
      </c>
      <c r="P352" s="226">
        <f t="shared" si="46"/>
        <v>15</v>
      </c>
      <c r="Q352" s="226">
        <f t="shared" si="47"/>
        <v>1</v>
      </c>
      <c r="R352" s="226">
        <f t="shared" si="48"/>
        <v>21</v>
      </c>
      <c r="S352" s="226">
        <f t="shared" si="49"/>
        <v>20</v>
      </c>
      <c r="T352" s="226" t="str">
        <f t="shared" si="45"/>
        <v/>
      </c>
      <c r="U352" s="13">
        <f t="shared" si="50"/>
        <v>0.62569444444444444</v>
      </c>
      <c r="V352" s="13">
        <f t="shared" si="51"/>
        <v>0.88888888888888884</v>
      </c>
    </row>
    <row r="353" spans="1:22" x14ac:dyDescent="0.25">
      <c r="A353" s="244">
        <v>42420</v>
      </c>
      <c r="B353" s="241" t="s">
        <v>126</v>
      </c>
      <c r="C353" s="241" t="s">
        <v>111</v>
      </c>
      <c r="D353" s="241" t="s">
        <v>112</v>
      </c>
      <c r="E353" s="241" t="s">
        <v>113</v>
      </c>
      <c r="F353" s="241" t="s">
        <v>118</v>
      </c>
      <c r="G353" s="241">
        <v>92217</v>
      </c>
      <c r="H353" s="243">
        <v>0.625</v>
      </c>
      <c r="I353" s="243">
        <v>0.88888888888888884</v>
      </c>
      <c r="J353" s="245">
        <v>0.2638888888888889</v>
      </c>
      <c r="K353" s="241"/>
      <c r="L353" s="241"/>
      <c r="M353" s="243">
        <v>0</v>
      </c>
      <c r="N353" s="241">
        <v>0</v>
      </c>
      <c r="O353" s="241">
        <v>0</v>
      </c>
      <c r="P353" s="226" t="str">
        <f t="shared" si="46"/>
        <v/>
      </c>
      <c r="Q353" s="226" t="str">
        <f t="shared" si="47"/>
        <v/>
      </c>
      <c r="R353" s="226" t="str">
        <f t="shared" si="48"/>
        <v/>
      </c>
      <c r="S353" s="226" t="str">
        <f t="shared" si="49"/>
        <v/>
      </c>
      <c r="T353" s="226" t="str">
        <f t="shared" si="45"/>
        <v/>
      </c>
      <c r="U353" s="13" t="str">
        <f t="shared" si="50"/>
        <v/>
      </c>
      <c r="V353" s="13" t="str">
        <f t="shared" si="51"/>
        <v/>
      </c>
    </row>
    <row r="354" spans="1:22" x14ac:dyDescent="0.25">
      <c r="A354" s="244">
        <v>42419</v>
      </c>
      <c r="B354" s="241" t="s">
        <v>125</v>
      </c>
      <c r="C354" s="241" t="s">
        <v>111</v>
      </c>
      <c r="D354" s="241" t="s">
        <v>112</v>
      </c>
      <c r="E354" s="241" t="s">
        <v>113</v>
      </c>
      <c r="F354" s="241" t="s">
        <v>24</v>
      </c>
      <c r="G354" s="241">
        <v>92092</v>
      </c>
      <c r="H354" s="243">
        <v>0.36805555555555558</v>
      </c>
      <c r="I354" s="243">
        <v>0.63194444444444442</v>
      </c>
      <c r="J354" s="245">
        <v>0.2638888888888889</v>
      </c>
      <c r="K354" s="242">
        <v>42419.364629629628</v>
      </c>
      <c r="L354" s="242">
        <v>42419.627326388887</v>
      </c>
      <c r="M354" s="243">
        <v>0</v>
      </c>
      <c r="N354" s="241">
        <v>0</v>
      </c>
      <c r="O354" s="241">
        <v>0</v>
      </c>
      <c r="P354" s="226">
        <f t="shared" si="46"/>
        <v>8</v>
      </c>
      <c r="Q354" s="226">
        <f t="shared" si="47"/>
        <v>45</v>
      </c>
      <c r="R354" s="226">
        <f t="shared" si="48"/>
        <v>15</v>
      </c>
      <c r="S354" s="226">
        <f t="shared" si="49"/>
        <v>3</v>
      </c>
      <c r="T354" s="226" t="str">
        <f t="shared" si="45"/>
        <v/>
      </c>
      <c r="U354" s="13">
        <f t="shared" si="50"/>
        <v>0.36458333333333331</v>
      </c>
      <c r="V354" s="13">
        <f t="shared" si="51"/>
        <v>0.62708333333333333</v>
      </c>
    </row>
    <row r="355" spans="1:22" x14ac:dyDescent="0.25">
      <c r="A355" s="244">
        <v>42420</v>
      </c>
      <c r="B355" s="241" t="s">
        <v>126</v>
      </c>
      <c r="C355" s="241" t="s">
        <v>111</v>
      </c>
      <c r="D355" s="241" t="s">
        <v>112</v>
      </c>
      <c r="E355" s="241" t="s">
        <v>113</v>
      </c>
      <c r="F355" s="241" t="s">
        <v>24</v>
      </c>
      <c r="G355" s="241">
        <v>92092</v>
      </c>
      <c r="H355" s="243">
        <v>0.36805555555555558</v>
      </c>
      <c r="I355" s="243">
        <v>0.63194444444444442</v>
      </c>
      <c r="J355" s="245">
        <v>0.2638888888888889</v>
      </c>
      <c r="K355" s="242">
        <v>42420.361307870371</v>
      </c>
      <c r="L355" s="242">
        <v>42420.627430555556</v>
      </c>
      <c r="M355" s="243">
        <v>0</v>
      </c>
      <c r="N355" s="241">
        <v>0</v>
      </c>
      <c r="O355" s="241">
        <v>0</v>
      </c>
      <c r="P355" s="226">
        <f t="shared" si="46"/>
        <v>8</v>
      </c>
      <c r="Q355" s="226">
        <f t="shared" si="47"/>
        <v>40</v>
      </c>
      <c r="R355" s="226">
        <f t="shared" si="48"/>
        <v>15</v>
      </c>
      <c r="S355" s="226">
        <f t="shared" si="49"/>
        <v>3</v>
      </c>
      <c r="T355" s="226" t="str">
        <f t="shared" si="45"/>
        <v/>
      </c>
      <c r="U355" s="13">
        <f t="shared" si="50"/>
        <v>0.3611111111111111</v>
      </c>
      <c r="V355" s="13">
        <f t="shared" si="51"/>
        <v>0.62708333333333333</v>
      </c>
    </row>
    <row r="356" spans="1:22" x14ac:dyDescent="0.25">
      <c r="A356" s="254">
        <v>42422</v>
      </c>
      <c r="B356" s="251" t="s">
        <v>110</v>
      </c>
      <c r="C356" s="251" t="s">
        <v>111</v>
      </c>
      <c r="D356" s="251" t="s">
        <v>112</v>
      </c>
      <c r="E356" s="251" t="s">
        <v>113</v>
      </c>
      <c r="F356" s="251" t="s">
        <v>103</v>
      </c>
      <c r="G356" s="251">
        <v>95061</v>
      </c>
      <c r="H356" s="253">
        <v>0.625</v>
      </c>
      <c r="I356" s="253">
        <v>0.88888888888888884</v>
      </c>
      <c r="J356" s="255">
        <v>0.2638888888888889</v>
      </c>
      <c r="K356" s="252">
        <v>42422.625613425924</v>
      </c>
      <c r="L356" s="252">
        <v>42422.889039351852</v>
      </c>
      <c r="M356" s="253">
        <v>2.2916666666666667E-3</v>
      </c>
      <c r="N356" s="251">
        <v>23</v>
      </c>
      <c r="O356" s="251">
        <v>0</v>
      </c>
      <c r="P356" s="236">
        <f t="shared" si="46"/>
        <v>15</v>
      </c>
      <c r="Q356" s="236">
        <f t="shared" si="47"/>
        <v>0</v>
      </c>
      <c r="R356" s="236">
        <f t="shared" si="48"/>
        <v>21</v>
      </c>
      <c r="S356" s="236">
        <f t="shared" si="49"/>
        <v>20</v>
      </c>
      <c r="T356" s="236" t="str">
        <f t="shared" ref="T356:T375" si="52">IF(DAY(K356)=DAY(L356),"","ERRO")</f>
        <v/>
      </c>
      <c r="U356" s="13">
        <f t="shared" si="50"/>
        <v>0.625</v>
      </c>
      <c r="V356" s="13">
        <f t="shared" si="51"/>
        <v>0.88888888888888884</v>
      </c>
    </row>
    <row r="357" spans="1:22" x14ac:dyDescent="0.25">
      <c r="A357" s="254">
        <v>42422</v>
      </c>
      <c r="B357" s="251" t="s">
        <v>110</v>
      </c>
      <c r="C357" s="251" t="s">
        <v>111</v>
      </c>
      <c r="D357" s="251" t="s">
        <v>112</v>
      </c>
      <c r="E357" s="251" t="s">
        <v>113</v>
      </c>
      <c r="F357" s="251" t="s">
        <v>98</v>
      </c>
      <c r="G357" s="251">
        <v>92137</v>
      </c>
      <c r="H357" s="253">
        <v>0.3611111111111111</v>
      </c>
      <c r="I357" s="253">
        <v>0.625</v>
      </c>
      <c r="J357" s="255">
        <v>0.2638888888888889</v>
      </c>
      <c r="K357" s="252">
        <v>42422.518321759257</v>
      </c>
      <c r="L357" s="252">
        <v>42422.625196759262</v>
      </c>
      <c r="M357" s="253">
        <v>7.8703703703703705E-4</v>
      </c>
      <c r="N357" s="251">
        <v>16</v>
      </c>
      <c r="O357" s="251">
        <v>0</v>
      </c>
      <c r="P357" s="236">
        <f t="shared" si="46"/>
        <v>12</v>
      </c>
      <c r="Q357" s="236">
        <f t="shared" si="47"/>
        <v>26</v>
      </c>
      <c r="R357" s="236">
        <f t="shared" si="48"/>
        <v>15</v>
      </c>
      <c r="S357" s="236">
        <f t="shared" si="49"/>
        <v>0</v>
      </c>
      <c r="T357" s="236" t="str">
        <f t="shared" si="52"/>
        <v/>
      </c>
      <c r="U357" s="13">
        <f t="shared" si="50"/>
        <v>0.5180555555555556</v>
      </c>
      <c r="V357" s="13">
        <f t="shared" si="51"/>
        <v>0.625</v>
      </c>
    </row>
    <row r="358" spans="1:22" x14ac:dyDescent="0.25">
      <c r="A358" s="254">
        <v>42422</v>
      </c>
      <c r="B358" s="251" t="s">
        <v>110</v>
      </c>
      <c r="C358" s="251" t="s">
        <v>111</v>
      </c>
      <c r="D358" s="251" t="s">
        <v>112</v>
      </c>
      <c r="E358" s="251" t="s">
        <v>113</v>
      </c>
      <c r="F358" s="251" t="s">
        <v>25</v>
      </c>
      <c r="G358" s="251">
        <v>95005</v>
      </c>
      <c r="H358" s="253">
        <v>0.58333333333333337</v>
      </c>
      <c r="I358" s="253">
        <v>0.84722222222222221</v>
      </c>
      <c r="J358" s="255">
        <v>0.2638888888888889</v>
      </c>
      <c r="K358" s="252">
        <v>42422.584374999999</v>
      </c>
      <c r="L358" s="252">
        <v>42422.847395833334</v>
      </c>
      <c r="M358" s="253">
        <v>0</v>
      </c>
      <c r="N358" s="251">
        <v>0</v>
      </c>
      <c r="O358" s="251">
        <v>0</v>
      </c>
      <c r="P358" s="236">
        <f t="shared" si="46"/>
        <v>14</v>
      </c>
      <c r="Q358" s="236">
        <f t="shared" si="47"/>
        <v>1</v>
      </c>
      <c r="R358" s="236">
        <f t="shared" si="48"/>
        <v>20</v>
      </c>
      <c r="S358" s="236">
        <f t="shared" si="49"/>
        <v>20</v>
      </c>
      <c r="T358" s="236" t="str">
        <f t="shared" si="52"/>
        <v/>
      </c>
      <c r="U358" s="13">
        <f t="shared" si="50"/>
        <v>0.58402777777777781</v>
      </c>
      <c r="V358" s="13">
        <f t="shared" si="51"/>
        <v>0.84722222222222221</v>
      </c>
    </row>
    <row r="359" spans="1:22" x14ac:dyDescent="0.25">
      <c r="A359" s="254">
        <v>42422</v>
      </c>
      <c r="B359" s="251" t="s">
        <v>110</v>
      </c>
      <c r="C359" s="251" t="s">
        <v>111</v>
      </c>
      <c r="D359" s="251" t="s">
        <v>112</v>
      </c>
      <c r="E359" s="251" t="s">
        <v>113</v>
      </c>
      <c r="F359" s="251" t="s">
        <v>18</v>
      </c>
      <c r="G359" s="251">
        <v>92120</v>
      </c>
      <c r="H359" s="253">
        <v>0.36805555555555558</v>
      </c>
      <c r="I359" s="253">
        <v>0.63194444444444442</v>
      </c>
      <c r="J359" s="255">
        <v>0.2638888888888889</v>
      </c>
      <c r="K359" s="252">
        <v>42422.361388888887</v>
      </c>
      <c r="L359" s="252">
        <v>42422.625173611108</v>
      </c>
      <c r="M359" s="253">
        <v>0</v>
      </c>
      <c r="N359" s="251">
        <v>0</v>
      </c>
      <c r="O359" s="251">
        <v>15</v>
      </c>
      <c r="P359" s="236">
        <f t="shared" si="46"/>
        <v>8</v>
      </c>
      <c r="Q359" s="236">
        <f t="shared" si="47"/>
        <v>40</v>
      </c>
      <c r="R359" s="236">
        <f t="shared" si="48"/>
        <v>15</v>
      </c>
      <c r="S359" s="236">
        <f t="shared" si="49"/>
        <v>0</v>
      </c>
      <c r="T359" s="236" t="str">
        <f t="shared" si="52"/>
        <v/>
      </c>
      <c r="U359" s="13">
        <f t="shared" si="50"/>
        <v>0.3611111111111111</v>
      </c>
      <c r="V359" s="13">
        <f t="shared" si="51"/>
        <v>0.625</v>
      </c>
    </row>
    <row r="360" spans="1:22" x14ac:dyDescent="0.25">
      <c r="A360" s="254">
        <v>42422</v>
      </c>
      <c r="B360" s="251" t="s">
        <v>110</v>
      </c>
      <c r="C360" s="251" t="s">
        <v>111</v>
      </c>
      <c r="D360" s="251" t="s">
        <v>112</v>
      </c>
      <c r="E360" s="251" t="s">
        <v>113</v>
      </c>
      <c r="F360" s="251" t="s">
        <v>19</v>
      </c>
      <c r="G360" s="251">
        <v>95173</v>
      </c>
      <c r="H360" s="253">
        <v>0.4861111111111111</v>
      </c>
      <c r="I360" s="253">
        <v>0.75</v>
      </c>
      <c r="J360" s="255">
        <v>0.2638888888888889</v>
      </c>
      <c r="K360" s="252">
        <v>42422.374467592592</v>
      </c>
      <c r="L360" s="252">
        <v>42422.625034722223</v>
      </c>
      <c r="M360" s="253">
        <v>3.0324074074074073E-3</v>
      </c>
      <c r="N360" s="251">
        <v>31</v>
      </c>
      <c r="O360" s="251">
        <v>0</v>
      </c>
      <c r="P360" s="236">
        <f t="shared" si="46"/>
        <v>8</v>
      </c>
      <c r="Q360" s="236">
        <f t="shared" si="47"/>
        <v>59</v>
      </c>
      <c r="R360" s="236">
        <f t="shared" si="48"/>
        <v>15</v>
      </c>
      <c r="S360" s="236">
        <f t="shared" si="49"/>
        <v>0</v>
      </c>
      <c r="T360" s="236" t="str">
        <f t="shared" si="52"/>
        <v/>
      </c>
      <c r="U360" s="13">
        <f t="shared" si="50"/>
        <v>0.3743055555555555</v>
      </c>
      <c r="V360" s="13">
        <f t="shared" si="51"/>
        <v>0.625</v>
      </c>
    </row>
    <row r="361" spans="1:22" x14ac:dyDescent="0.25">
      <c r="A361" s="254">
        <v>42422</v>
      </c>
      <c r="B361" s="251" t="s">
        <v>110</v>
      </c>
      <c r="C361" s="251" t="s">
        <v>111</v>
      </c>
      <c r="D361" s="251" t="s">
        <v>112</v>
      </c>
      <c r="E361" s="251" t="s">
        <v>113</v>
      </c>
      <c r="F361" s="251" t="s">
        <v>20</v>
      </c>
      <c r="G361" s="251">
        <v>92055</v>
      </c>
      <c r="H361" s="253">
        <v>0.36805555555555558</v>
      </c>
      <c r="I361" s="253">
        <v>0.63194444444444442</v>
      </c>
      <c r="J361" s="255">
        <v>0.2638888888888889</v>
      </c>
      <c r="K361" s="252">
        <v>42422.327766203707</v>
      </c>
      <c r="L361" s="252">
        <v>42422.583368055559</v>
      </c>
      <c r="M361" s="253">
        <v>1.8287037037037037E-3</v>
      </c>
      <c r="N361" s="251">
        <v>33</v>
      </c>
      <c r="O361" s="251">
        <v>0</v>
      </c>
      <c r="P361" s="236">
        <f t="shared" si="46"/>
        <v>7</v>
      </c>
      <c r="Q361" s="236">
        <f t="shared" si="47"/>
        <v>51</v>
      </c>
      <c r="R361" s="236">
        <f t="shared" si="48"/>
        <v>14</v>
      </c>
      <c r="S361" s="236">
        <f t="shared" si="49"/>
        <v>0</v>
      </c>
      <c r="T361" s="236" t="str">
        <f t="shared" si="52"/>
        <v/>
      </c>
      <c r="U361" s="13">
        <f t="shared" si="50"/>
        <v>0.32708333333333334</v>
      </c>
      <c r="V361" s="13">
        <f t="shared" si="51"/>
        <v>0.58333333333333337</v>
      </c>
    </row>
    <row r="362" spans="1:22" x14ac:dyDescent="0.25">
      <c r="A362" s="254">
        <v>42422</v>
      </c>
      <c r="B362" s="251" t="s">
        <v>110</v>
      </c>
      <c r="C362" s="251" t="s">
        <v>111</v>
      </c>
      <c r="D362" s="251" t="s">
        <v>112</v>
      </c>
      <c r="E362" s="251" t="s">
        <v>113</v>
      </c>
      <c r="F362" s="251" t="s">
        <v>26</v>
      </c>
      <c r="G362" s="251">
        <v>92065</v>
      </c>
      <c r="H362" s="253">
        <v>0.625</v>
      </c>
      <c r="I362" s="253">
        <v>0.88888888888888884</v>
      </c>
      <c r="J362" s="255">
        <v>0.2638888888888889</v>
      </c>
      <c r="K362" s="252">
        <v>42422.624722222223</v>
      </c>
      <c r="L362" s="252">
        <v>42422.888958333337</v>
      </c>
      <c r="M362" s="253">
        <v>0</v>
      </c>
      <c r="N362" s="251">
        <v>0</v>
      </c>
      <c r="O362" s="251">
        <v>3</v>
      </c>
      <c r="P362" s="236">
        <f t="shared" si="46"/>
        <v>14</v>
      </c>
      <c r="Q362" s="236">
        <f t="shared" si="47"/>
        <v>59</v>
      </c>
      <c r="R362" s="236">
        <f t="shared" si="48"/>
        <v>21</v>
      </c>
      <c r="S362" s="236">
        <f t="shared" si="49"/>
        <v>20</v>
      </c>
      <c r="T362" s="236" t="str">
        <f t="shared" si="52"/>
        <v/>
      </c>
      <c r="U362" s="13">
        <f t="shared" si="50"/>
        <v>0.62430555555555556</v>
      </c>
      <c r="V362" s="13">
        <f t="shared" si="51"/>
        <v>0.88888888888888884</v>
      </c>
    </row>
    <row r="363" spans="1:22" x14ac:dyDescent="0.25">
      <c r="A363" s="254">
        <v>42422</v>
      </c>
      <c r="B363" s="251" t="s">
        <v>110</v>
      </c>
      <c r="C363" s="251" t="s">
        <v>111</v>
      </c>
      <c r="D363" s="251" t="s">
        <v>112</v>
      </c>
      <c r="E363" s="251" t="s">
        <v>113</v>
      </c>
      <c r="F363" s="251" t="s">
        <v>21</v>
      </c>
      <c r="G363" s="251">
        <v>92125</v>
      </c>
      <c r="H363" s="253">
        <v>0.36805555555555558</v>
      </c>
      <c r="I363" s="253">
        <v>0.63194444444444442</v>
      </c>
      <c r="J363" s="255">
        <v>0.2638888888888889</v>
      </c>
      <c r="K363" s="252">
        <v>42422.361493055556</v>
      </c>
      <c r="L363" s="252">
        <v>42422.625092592592</v>
      </c>
      <c r="M363" s="253">
        <v>2.0601851851851853E-3</v>
      </c>
      <c r="N363" s="251">
        <v>35</v>
      </c>
      <c r="O363" s="251">
        <v>0</v>
      </c>
      <c r="P363" s="236">
        <f t="shared" si="46"/>
        <v>8</v>
      </c>
      <c r="Q363" s="236">
        <f t="shared" si="47"/>
        <v>40</v>
      </c>
      <c r="R363" s="236">
        <f t="shared" si="48"/>
        <v>15</v>
      </c>
      <c r="S363" s="236">
        <f t="shared" si="49"/>
        <v>0</v>
      </c>
      <c r="T363" s="236" t="str">
        <f t="shared" si="52"/>
        <v/>
      </c>
      <c r="U363" s="13">
        <f t="shared" si="50"/>
        <v>0.3611111111111111</v>
      </c>
      <c r="V363" s="13">
        <f t="shared" si="51"/>
        <v>0.625</v>
      </c>
    </row>
    <row r="364" spans="1:22" x14ac:dyDescent="0.25">
      <c r="A364" s="254">
        <v>42422</v>
      </c>
      <c r="B364" s="251" t="s">
        <v>110</v>
      </c>
      <c r="C364" s="251" t="s">
        <v>111</v>
      </c>
      <c r="D364" s="251" t="s">
        <v>112</v>
      </c>
      <c r="E364" s="251" t="s">
        <v>113</v>
      </c>
      <c r="F364" s="251" t="s">
        <v>114</v>
      </c>
      <c r="G364" s="251">
        <v>95618</v>
      </c>
      <c r="H364" s="253">
        <v>0.33333333333333331</v>
      </c>
      <c r="I364" s="253">
        <v>0.59722222222222221</v>
      </c>
      <c r="J364" s="255">
        <v>0.2638888888888889</v>
      </c>
      <c r="K364" s="251"/>
      <c r="L364" s="251"/>
      <c r="M364" s="253">
        <v>0</v>
      </c>
      <c r="N364" s="251">
        <v>0</v>
      </c>
      <c r="O364" s="251">
        <v>0</v>
      </c>
      <c r="P364" s="236" t="str">
        <f t="shared" si="46"/>
        <v/>
      </c>
      <c r="Q364" s="236" t="str">
        <f t="shared" si="47"/>
        <v/>
      </c>
      <c r="R364" s="236" t="str">
        <f t="shared" si="48"/>
        <v/>
      </c>
      <c r="S364" s="236" t="str">
        <f t="shared" si="49"/>
        <v/>
      </c>
      <c r="T364" s="236" t="str">
        <f t="shared" si="52"/>
        <v/>
      </c>
      <c r="U364" s="13" t="str">
        <f t="shared" si="50"/>
        <v/>
      </c>
      <c r="V364" s="13" t="str">
        <f t="shared" si="51"/>
        <v/>
      </c>
    </row>
    <row r="365" spans="1:22" x14ac:dyDescent="0.25">
      <c r="A365" s="254">
        <v>42422</v>
      </c>
      <c r="B365" s="251" t="s">
        <v>110</v>
      </c>
      <c r="C365" s="251" t="s">
        <v>111</v>
      </c>
      <c r="D365" s="251" t="s">
        <v>112</v>
      </c>
      <c r="E365" s="251" t="s">
        <v>113</v>
      </c>
      <c r="F365" s="251" t="s">
        <v>88</v>
      </c>
      <c r="G365" s="251">
        <v>93247</v>
      </c>
      <c r="H365" s="253">
        <v>0.33333333333333331</v>
      </c>
      <c r="I365" s="253">
        <v>0.59722222222222221</v>
      </c>
      <c r="J365" s="255">
        <v>0.2638888888888889</v>
      </c>
      <c r="K365" s="252">
        <v>42422.337060185186</v>
      </c>
      <c r="L365" s="252">
        <v>42422.583472222221</v>
      </c>
      <c r="M365" s="253">
        <v>2.4768518518518516E-3</v>
      </c>
      <c r="N365" s="251">
        <v>29</v>
      </c>
      <c r="O365" s="251">
        <v>0</v>
      </c>
      <c r="P365" s="236">
        <f t="shared" si="46"/>
        <v>8</v>
      </c>
      <c r="Q365" s="236">
        <f t="shared" si="47"/>
        <v>5</v>
      </c>
      <c r="R365" s="236">
        <f t="shared" si="48"/>
        <v>14</v>
      </c>
      <c r="S365" s="236">
        <f t="shared" si="49"/>
        <v>0</v>
      </c>
      <c r="T365" s="236" t="str">
        <f t="shared" si="52"/>
        <v/>
      </c>
      <c r="U365" s="13">
        <f t="shared" si="50"/>
        <v>0.33680555555555558</v>
      </c>
      <c r="V365" s="13">
        <f t="shared" si="51"/>
        <v>0.58333333333333337</v>
      </c>
    </row>
    <row r="366" spans="1:22" x14ac:dyDescent="0.25">
      <c r="A366" s="254">
        <v>42422</v>
      </c>
      <c r="B366" s="251" t="s">
        <v>110</v>
      </c>
      <c r="C366" s="251" t="s">
        <v>111</v>
      </c>
      <c r="D366" s="251" t="s">
        <v>112</v>
      </c>
      <c r="E366" s="251" t="s">
        <v>113</v>
      </c>
      <c r="F366" s="251" t="s">
        <v>115</v>
      </c>
      <c r="G366" s="251">
        <v>92136</v>
      </c>
      <c r="H366" s="253">
        <v>0.3611111111111111</v>
      </c>
      <c r="I366" s="253">
        <v>0.625</v>
      </c>
      <c r="J366" s="255">
        <v>0.2638888888888889</v>
      </c>
      <c r="K366" s="252">
        <v>42422.362453703703</v>
      </c>
      <c r="L366" s="252">
        <v>42422.625069444446</v>
      </c>
      <c r="M366" s="253">
        <v>3.2523148148148151E-3</v>
      </c>
      <c r="N366" s="251">
        <v>29</v>
      </c>
      <c r="O366" s="251">
        <v>0</v>
      </c>
      <c r="P366" s="236">
        <f t="shared" si="46"/>
        <v>8</v>
      </c>
      <c r="Q366" s="236">
        <f t="shared" si="47"/>
        <v>41</v>
      </c>
      <c r="R366" s="236">
        <f t="shared" si="48"/>
        <v>15</v>
      </c>
      <c r="S366" s="236">
        <f t="shared" si="49"/>
        <v>0</v>
      </c>
      <c r="T366" s="236" t="str">
        <f t="shared" si="52"/>
        <v/>
      </c>
      <c r="U366" s="13">
        <f t="shared" si="50"/>
        <v>0.36180555555555555</v>
      </c>
      <c r="V366" s="13">
        <f t="shared" si="51"/>
        <v>0.625</v>
      </c>
    </row>
    <row r="367" spans="1:22" x14ac:dyDescent="0.25">
      <c r="A367" s="254">
        <v>42422</v>
      </c>
      <c r="B367" s="251" t="s">
        <v>110</v>
      </c>
      <c r="C367" s="251" t="s">
        <v>111</v>
      </c>
      <c r="D367" s="251" t="s">
        <v>112</v>
      </c>
      <c r="E367" s="251" t="s">
        <v>113</v>
      </c>
      <c r="F367" s="251" t="s">
        <v>23</v>
      </c>
      <c r="G367" s="251">
        <v>92044</v>
      </c>
      <c r="H367" s="253">
        <v>0.33333333333333331</v>
      </c>
      <c r="I367" s="253">
        <v>0.59722222222222221</v>
      </c>
      <c r="J367" s="255">
        <v>0.2638888888888889</v>
      </c>
      <c r="K367" s="252">
        <v>42422.332939814813</v>
      </c>
      <c r="L367" s="252">
        <v>42422.58357638889</v>
      </c>
      <c r="M367" s="253">
        <v>0</v>
      </c>
      <c r="N367" s="251">
        <v>0</v>
      </c>
      <c r="O367" s="251">
        <v>0</v>
      </c>
      <c r="P367" s="236">
        <f t="shared" si="46"/>
        <v>7</v>
      </c>
      <c r="Q367" s="236">
        <f t="shared" si="47"/>
        <v>59</v>
      </c>
      <c r="R367" s="236">
        <f t="shared" si="48"/>
        <v>14</v>
      </c>
      <c r="S367" s="236">
        <f t="shared" si="49"/>
        <v>0</v>
      </c>
      <c r="T367" s="236" t="str">
        <f t="shared" si="52"/>
        <v/>
      </c>
      <c r="U367" s="13">
        <f t="shared" si="50"/>
        <v>0.33263888888888887</v>
      </c>
      <c r="V367" s="13">
        <f t="shared" si="51"/>
        <v>0.58333333333333337</v>
      </c>
    </row>
    <row r="368" spans="1:22" x14ac:dyDescent="0.25">
      <c r="A368" s="254">
        <v>42422</v>
      </c>
      <c r="B368" s="251" t="s">
        <v>110</v>
      </c>
      <c r="C368" s="251" t="s">
        <v>111</v>
      </c>
      <c r="D368" s="251" t="s">
        <v>112</v>
      </c>
      <c r="E368" s="251" t="s">
        <v>113</v>
      </c>
      <c r="F368" s="251" t="s">
        <v>27</v>
      </c>
      <c r="G368" s="251">
        <v>93346</v>
      </c>
      <c r="H368" s="253">
        <v>0.625</v>
      </c>
      <c r="I368" s="253">
        <v>0.88888888888888884</v>
      </c>
      <c r="J368" s="255">
        <v>0.2638888888888889</v>
      </c>
      <c r="K368" s="252">
        <v>42422.625798611109</v>
      </c>
      <c r="L368" s="252">
        <v>42422.888969907406</v>
      </c>
      <c r="M368" s="253">
        <v>2.8472222222222219E-3</v>
      </c>
      <c r="N368" s="251">
        <v>26</v>
      </c>
      <c r="O368" s="251">
        <v>0</v>
      </c>
      <c r="P368" s="236">
        <f t="shared" si="46"/>
        <v>15</v>
      </c>
      <c r="Q368" s="236">
        <f t="shared" si="47"/>
        <v>1</v>
      </c>
      <c r="R368" s="236">
        <f t="shared" si="48"/>
        <v>21</v>
      </c>
      <c r="S368" s="236">
        <f t="shared" si="49"/>
        <v>20</v>
      </c>
      <c r="T368" s="236" t="str">
        <f t="shared" si="52"/>
        <v/>
      </c>
      <c r="U368" s="13">
        <f t="shared" si="50"/>
        <v>0.62569444444444444</v>
      </c>
      <c r="V368" s="13">
        <f t="shared" si="51"/>
        <v>0.88888888888888884</v>
      </c>
    </row>
    <row r="369" spans="1:22" x14ac:dyDescent="0.25">
      <c r="A369" s="254">
        <v>42422</v>
      </c>
      <c r="B369" s="251" t="s">
        <v>110</v>
      </c>
      <c r="C369" s="251" t="s">
        <v>111</v>
      </c>
      <c r="D369" s="251" t="s">
        <v>112</v>
      </c>
      <c r="E369" s="251" t="s">
        <v>113</v>
      </c>
      <c r="F369" s="251" t="s">
        <v>28</v>
      </c>
      <c r="G369" s="251">
        <v>93528</v>
      </c>
      <c r="H369" s="253">
        <v>0.61805555555555558</v>
      </c>
      <c r="I369" s="253">
        <v>0.88194444444444453</v>
      </c>
      <c r="J369" s="255">
        <v>0.2638888888888889</v>
      </c>
      <c r="K369" s="252">
        <v>42422.618668981479</v>
      </c>
      <c r="L369" s="252">
        <v>42422.881979166668</v>
      </c>
      <c r="M369" s="253">
        <v>2.7546296296296294E-3</v>
      </c>
      <c r="N369" s="251">
        <v>19</v>
      </c>
      <c r="O369" s="251">
        <v>0</v>
      </c>
      <c r="P369" s="236">
        <f t="shared" si="46"/>
        <v>14</v>
      </c>
      <c r="Q369" s="236">
        <f t="shared" si="47"/>
        <v>50</v>
      </c>
      <c r="R369" s="236">
        <f t="shared" si="48"/>
        <v>21</v>
      </c>
      <c r="S369" s="236">
        <f t="shared" si="49"/>
        <v>10</v>
      </c>
      <c r="T369" s="236" t="str">
        <f t="shared" si="52"/>
        <v/>
      </c>
      <c r="U369" s="13">
        <f t="shared" si="50"/>
        <v>0.61805555555555558</v>
      </c>
      <c r="V369" s="13">
        <f t="shared" si="51"/>
        <v>0.88194444444444453</v>
      </c>
    </row>
    <row r="370" spans="1:22" x14ac:dyDescent="0.25">
      <c r="A370" s="254">
        <v>42422</v>
      </c>
      <c r="B370" s="251" t="s">
        <v>110</v>
      </c>
      <c r="C370" s="251" t="s">
        <v>111</v>
      </c>
      <c r="D370" s="251" t="s">
        <v>112</v>
      </c>
      <c r="E370" s="251" t="s">
        <v>113</v>
      </c>
      <c r="F370" s="251" t="s">
        <v>105</v>
      </c>
      <c r="G370" s="251">
        <v>95049</v>
      </c>
      <c r="H370" s="253">
        <v>0.625</v>
      </c>
      <c r="I370" s="253">
        <v>0.88888888888888884</v>
      </c>
      <c r="J370" s="255">
        <v>0.2638888888888889</v>
      </c>
      <c r="K370" s="252">
        <v>42422.583993055552</v>
      </c>
      <c r="L370" s="252">
        <v>42422.847314814811</v>
      </c>
      <c r="M370" s="253">
        <v>1.8981481481481482E-3</v>
      </c>
      <c r="N370" s="251">
        <v>33</v>
      </c>
      <c r="O370" s="251">
        <v>0</v>
      </c>
      <c r="P370" s="236">
        <f t="shared" si="46"/>
        <v>14</v>
      </c>
      <c r="Q370" s="236">
        <f t="shared" si="47"/>
        <v>0</v>
      </c>
      <c r="R370" s="236">
        <f t="shared" si="48"/>
        <v>20</v>
      </c>
      <c r="S370" s="236">
        <f t="shared" si="49"/>
        <v>20</v>
      </c>
      <c r="T370" s="236" t="str">
        <f t="shared" si="52"/>
        <v/>
      </c>
      <c r="U370" s="13">
        <f t="shared" si="50"/>
        <v>0.58333333333333337</v>
      </c>
      <c r="V370" s="13">
        <f t="shared" si="51"/>
        <v>0.84722222222222221</v>
      </c>
    </row>
    <row r="371" spans="1:22" x14ac:dyDescent="0.25">
      <c r="A371" s="254">
        <v>42422</v>
      </c>
      <c r="B371" s="251" t="s">
        <v>110</v>
      </c>
      <c r="C371" s="251" t="s">
        <v>111</v>
      </c>
      <c r="D371" s="251" t="s">
        <v>112</v>
      </c>
      <c r="E371" s="251" t="s">
        <v>113</v>
      </c>
      <c r="F371" s="251" t="s">
        <v>117</v>
      </c>
      <c r="G371" s="251">
        <v>92214</v>
      </c>
      <c r="H371" s="253">
        <v>0.3611111111111111</v>
      </c>
      <c r="I371" s="253">
        <v>0.625</v>
      </c>
      <c r="J371" s="255">
        <v>0.2638888888888889</v>
      </c>
      <c r="K371" s="252">
        <v>42422.362557870372</v>
      </c>
      <c r="L371" s="252">
        <v>42422.625150462962</v>
      </c>
      <c r="M371" s="253">
        <v>2.4652777777777776E-3</v>
      </c>
      <c r="N371" s="251">
        <v>32</v>
      </c>
      <c r="O371" s="251">
        <v>0</v>
      </c>
      <c r="P371" s="236">
        <f t="shared" si="46"/>
        <v>8</v>
      </c>
      <c r="Q371" s="236">
        <f t="shared" si="47"/>
        <v>42</v>
      </c>
      <c r="R371" s="236">
        <f t="shared" si="48"/>
        <v>15</v>
      </c>
      <c r="S371" s="236">
        <f t="shared" si="49"/>
        <v>0</v>
      </c>
      <c r="T371" s="236" t="str">
        <f t="shared" si="52"/>
        <v/>
      </c>
      <c r="U371" s="13">
        <f t="shared" si="50"/>
        <v>0.36249999999999999</v>
      </c>
      <c r="V371" s="13">
        <f t="shared" si="51"/>
        <v>0.625</v>
      </c>
    </row>
    <row r="372" spans="1:22" x14ac:dyDescent="0.25">
      <c r="A372" s="254">
        <v>42422</v>
      </c>
      <c r="B372" s="251" t="s">
        <v>110</v>
      </c>
      <c r="C372" s="251" t="s">
        <v>111</v>
      </c>
      <c r="D372" s="251" t="s">
        <v>112</v>
      </c>
      <c r="E372" s="251" t="s">
        <v>113</v>
      </c>
      <c r="F372" s="251" t="s">
        <v>29</v>
      </c>
      <c r="G372" s="251">
        <v>92031</v>
      </c>
      <c r="H372" s="253">
        <v>0.58333333333333337</v>
      </c>
      <c r="I372" s="253">
        <v>0.84722222222222221</v>
      </c>
      <c r="J372" s="255">
        <v>0.2638888888888889</v>
      </c>
      <c r="K372" s="252">
        <v>42422.583692129629</v>
      </c>
      <c r="L372" s="252">
        <v>42422.847453703704</v>
      </c>
      <c r="M372" s="253">
        <v>1.8518518518518517E-3</v>
      </c>
      <c r="N372" s="251">
        <v>30</v>
      </c>
      <c r="O372" s="251">
        <v>0</v>
      </c>
      <c r="P372" s="236">
        <f t="shared" si="46"/>
        <v>14</v>
      </c>
      <c r="Q372" s="236">
        <f t="shared" si="47"/>
        <v>0</v>
      </c>
      <c r="R372" s="236">
        <f t="shared" si="48"/>
        <v>20</v>
      </c>
      <c r="S372" s="236">
        <f t="shared" si="49"/>
        <v>20</v>
      </c>
      <c r="T372" s="236" t="str">
        <f t="shared" si="52"/>
        <v/>
      </c>
      <c r="U372" s="13">
        <f t="shared" si="50"/>
        <v>0.58333333333333337</v>
      </c>
      <c r="V372" s="13">
        <f t="shared" si="51"/>
        <v>0.84722222222222221</v>
      </c>
    </row>
    <row r="373" spans="1:22" x14ac:dyDescent="0.25">
      <c r="A373" s="254">
        <v>42422</v>
      </c>
      <c r="B373" s="251" t="s">
        <v>110</v>
      </c>
      <c r="C373" s="251" t="s">
        <v>111</v>
      </c>
      <c r="D373" s="251" t="s">
        <v>112</v>
      </c>
      <c r="E373" s="251" t="s">
        <v>113</v>
      </c>
      <c r="F373" s="251" t="s">
        <v>30</v>
      </c>
      <c r="G373" s="251">
        <v>92030</v>
      </c>
      <c r="H373" s="253">
        <v>0.625</v>
      </c>
      <c r="I373" s="253">
        <v>0.88888888888888884</v>
      </c>
      <c r="J373" s="255">
        <v>0.2638888888888889</v>
      </c>
      <c r="K373" s="252">
        <v>42422.624803240738</v>
      </c>
      <c r="L373" s="252">
        <v>42422.889120370368</v>
      </c>
      <c r="M373" s="253">
        <v>0</v>
      </c>
      <c r="N373" s="251">
        <v>0</v>
      </c>
      <c r="O373" s="251">
        <v>0</v>
      </c>
      <c r="P373" s="236">
        <f t="shared" si="46"/>
        <v>14</v>
      </c>
      <c r="Q373" s="236">
        <f t="shared" si="47"/>
        <v>59</v>
      </c>
      <c r="R373" s="236">
        <f t="shared" si="48"/>
        <v>21</v>
      </c>
      <c r="S373" s="236">
        <f t="shared" si="49"/>
        <v>20</v>
      </c>
      <c r="T373" s="236" t="str">
        <f t="shared" si="52"/>
        <v/>
      </c>
      <c r="U373" s="13">
        <f t="shared" si="50"/>
        <v>0.62430555555555556</v>
      </c>
      <c r="V373" s="13">
        <f t="shared" si="51"/>
        <v>0.88888888888888884</v>
      </c>
    </row>
    <row r="374" spans="1:22" x14ac:dyDescent="0.25">
      <c r="A374" s="254">
        <v>42422</v>
      </c>
      <c r="B374" s="251" t="s">
        <v>110</v>
      </c>
      <c r="C374" s="251" t="s">
        <v>111</v>
      </c>
      <c r="D374" s="251" t="s">
        <v>112</v>
      </c>
      <c r="E374" s="251" t="s">
        <v>113</v>
      </c>
      <c r="F374" s="251" t="s">
        <v>118</v>
      </c>
      <c r="G374" s="251">
        <v>92217</v>
      </c>
      <c r="H374" s="253">
        <v>0.625</v>
      </c>
      <c r="I374" s="253">
        <v>0.88888888888888884</v>
      </c>
      <c r="J374" s="255">
        <v>0.2638888888888889</v>
      </c>
      <c r="K374" s="251"/>
      <c r="L374" s="251"/>
      <c r="M374" s="253">
        <v>0</v>
      </c>
      <c r="N374" s="251">
        <v>0</v>
      </c>
      <c r="O374" s="251">
        <v>0</v>
      </c>
      <c r="P374" s="236" t="str">
        <f t="shared" si="46"/>
        <v/>
      </c>
      <c r="Q374" s="236" t="str">
        <f t="shared" si="47"/>
        <v/>
      </c>
      <c r="R374" s="236" t="str">
        <f t="shared" si="48"/>
        <v/>
      </c>
      <c r="S374" s="236" t="str">
        <f t="shared" si="49"/>
        <v/>
      </c>
      <c r="T374" s="236" t="str">
        <f t="shared" si="52"/>
        <v/>
      </c>
      <c r="U374" s="13" t="str">
        <f t="shared" si="50"/>
        <v/>
      </c>
      <c r="V374" s="13" t="str">
        <f t="shared" si="51"/>
        <v/>
      </c>
    </row>
    <row r="375" spans="1:22" x14ac:dyDescent="0.25">
      <c r="A375" s="254">
        <v>42422</v>
      </c>
      <c r="B375" s="251" t="s">
        <v>110</v>
      </c>
      <c r="C375" s="251" t="s">
        <v>111</v>
      </c>
      <c r="D375" s="251" t="s">
        <v>112</v>
      </c>
      <c r="E375" s="251" t="s">
        <v>113</v>
      </c>
      <c r="F375" s="251" t="s">
        <v>24</v>
      </c>
      <c r="G375" s="251">
        <v>92092</v>
      </c>
      <c r="H375" s="253">
        <v>0.36805555555555558</v>
      </c>
      <c r="I375" s="253">
        <v>0.63194444444444442</v>
      </c>
      <c r="J375" s="255">
        <v>0.2638888888888889</v>
      </c>
      <c r="K375" s="252">
        <v>42422.361944444441</v>
      </c>
      <c r="L375" s="252">
        <v>42422.630277777775</v>
      </c>
      <c r="M375" s="253">
        <v>0</v>
      </c>
      <c r="N375" s="251">
        <v>0</v>
      </c>
      <c r="O375" s="251">
        <v>0</v>
      </c>
      <c r="P375" s="236">
        <f t="shared" si="46"/>
        <v>8</v>
      </c>
      <c r="Q375" s="236">
        <f t="shared" si="47"/>
        <v>41</v>
      </c>
      <c r="R375" s="236">
        <f t="shared" si="48"/>
        <v>15</v>
      </c>
      <c r="S375" s="236">
        <f t="shared" si="49"/>
        <v>7</v>
      </c>
      <c r="T375" s="236" t="str">
        <f t="shared" si="52"/>
        <v/>
      </c>
      <c r="U375" s="13">
        <f t="shared" si="50"/>
        <v>0.36180555555555555</v>
      </c>
      <c r="V375" s="13">
        <f t="shared" si="51"/>
        <v>0.62986111111111109</v>
      </c>
    </row>
    <row r="376" spans="1:22" x14ac:dyDescent="0.25">
      <c r="A376" s="264">
        <v>42423</v>
      </c>
      <c r="B376" s="261" t="s">
        <v>122</v>
      </c>
      <c r="C376" s="261" t="s">
        <v>111</v>
      </c>
      <c r="D376" s="261" t="s">
        <v>112</v>
      </c>
      <c r="E376" s="261" t="s">
        <v>113</v>
      </c>
      <c r="F376" s="261" t="s">
        <v>103</v>
      </c>
      <c r="G376" s="261">
        <v>95061</v>
      </c>
      <c r="H376" s="263">
        <v>0.625</v>
      </c>
      <c r="I376" s="263">
        <v>0.88888888888888884</v>
      </c>
      <c r="J376" s="265">
        <v>0.2638888888888889</v>
      </c>
      <c r="K376" s="262">
        <v>42423.33966435185</v>
      </c>
      <c r="L376" s="262">
        <v>42423.339745370373</v>
      </c>
      <c r="M376" s="263">
        <v>0</v>
      </c>
      <c r="N376" s="261">
        <v>0</v>
      </c>
      <c r="O376" s="261">
        <v>0</v>
      </c>
      <c r="P376" s="246">
        <f t="shared" si="46"/>
        <v>8</v>
      </c>
      <c r="Q376" s="246">
        <f t="shared" si="47"/>
        <v>9</v>
      </c>
      <c r="R376" s="246">
        <f t="shared" si="48"/>
        <v>8</v>
      </c>
      <c r="S376" s="246">
        <f t="shared" si="49"/>
        <v>9</v>
      </c>
      <c r="T376" s="246" t="str">
        <f t="shared" ref="T376:T395" si="53">IF(DAY(K376)=DAY(L376),"","ERRO")</f>
        <v/>
      </c>
      <c r="U376" s="13">
        <f t="shared" si="50"/>
        <v>0.33958333333333335</v>
      </c>
      <c r="V376" s="13">
        <f t="shared" si="51"/>
        <v>0.33958333333333335</v>
      </c>
    </row>
    <row r="377" spans="1:22" x14ac:dyDescent="0.25">
      <c r="A377" s="264">
        <v>42423</v>
      </c>
      <c r="B377" s="261" t="s">
        <v>122</v>
      </c>
      <c r="C377" s="261" t="s">
        <v>111</v>
      </c>
      <c r="D377" s="261" t="s">
        <v>112</v>
      </c>
      <c r="E377" s="261" t="s">
        <v>113</v>
      </c>
      <c r="F377" s="261" t="s">
        <v>98</v>
      </c>
      <c r="G377" s="261">
        <v>92137</v>
      </c>
      <c r="H377" s="263">
        <v>0.3611111111111111</v>
      </c>
      <c r="I377" s="263">
        <v>0.625</v>
      </c>
      <c r="J377" s="265">
        <v>0.2638888888888889</v>
      </c>
      <c r="K377" s="261"/>
      <c r="L377" s="261"/>
      <c r="M377" s="263">
        <v>0</v>
      </c>
      <c r="N377" s="261">
        <v>0</v>
      </c>
      <c r="O377" s="261">
        <v>0</v>
      </c>
      <c r="P377" s="246" t="str">
        <f t="shared" si="46"/>
        <v/>
      </c>
      <c r="Q377" s="246" t="str">
        <f t="shared" si="47"/>
        <v/>
      </c>
      <c r="R377" s="246" t="str">
        <f t="shared" si="48"/>
        <v/>
      </c>
      <c r="S377" s="246" t="str">
        <f t="shared" si="49"/>
        <v/>
      </c>
      <c r="T377" s="246" t="str">
        <f t="shared" si="53"/>
        <v/>
      </c>
      <c r="U377" s="13" t="str">
        <f t="shared" si="50"/>
        <v/>
      </c>
      <c r="V377" s="13" t="str">
        <f t="shared" si="51"/>
        <v/>
      </c>
    </row>
    <row r="378" spans="1:22" x14ac:dyDescent="0.25">
      <c r="A378" s="264">
        <v>42423</v>
      </c>
      <c r="B378" s="261" t="s">
        <v>122</v>
      </c>
      <c r="C378" s="261" t="s">
        <v>111</v>
      </c>
      <c r="D378" s="261" t="s">
        <v>112</v>
      </c>
      <c r="E378" s="261" t="s">
        <v>113</v>
      </c>
      <c r="F378" s="261" t="s">
        <v>25</v>
      </c>
      <c r="G378" s="261">
        <v>95005</v>
      </c>
      <c r="H378" s="263">
        <v>0.58333333333333337</v>
      </c>
      <c r="I378" s="263">
        <v>0.84722222222222221</v>
      </c>
      <c r="J378" s="265">
        <v>0.2638888888888889</v>
      </c>
      <c r="K378" s="262">
        <v>42423.584594907406</v>
      </c>
      <c r="L378" s="262">
        <v>42423.847384259258</v>
      </c>
      <c r="M378" s="263">
        <v>3.2060185185185191E-3</v>
      </c>
      <c r="N378" s="261">
        <v>3</v>
      </c>
      <c r="O378" s="261">
        <v>0</v>
      </c>
      <c r="P378" s="246">
        <f t="shared" si="46"/>
        <v>14</v>
      </c>
      <c r="Q378" s="246">
        <f t="shared" si="47"/>
        <v>1</v>
      </c>
      <c r="R378" s="246">
        <f t="shared" si="48"/>
        <v>20</v>
      </c>
      <c r="S378" s="246">
        <f t="shared" si="49"/>
        <v>20</v>
      </c>
      <c r="T378" s="246" t="str">
        <f t="shared" si="53"/>
        <v/>
      </c>
      <c r="U378" s="13">
        <f t="shared" si="50"/>
        <v>0.58402777777777781</v>
      </c>
      <c r="V378" s="13">
        <f t="shared" si="51"/>
        <v>0.84722222222222221</v>
      </c>
    </row>
    <row r="379" spans="1:22" x14ac:dyDescent="0.25">
      <c r="A379" s="264">
        <v>42423</v>
      </c>
      <c r="B379" s="261" t="s">
        <v>122</v>
      </c>
      <c r="C379" s="261" t="s">
        <v>111</v>
      </c>
      <c r="D379" s="261" t="s">
        <v>112</v>
      </c>
      <c r="E379" s="261" t="s">
        <v>113</v>
      </c>
      <c r="F379" s="261" t="s">
        <v>18</v>
      </c>
      <c r="G379" s="261">
        <v>92120</v>
      </c>
      <c r="H379" s="263">
        <v>0.36805555555555558</v>
      </c>
      <c r="I379" s="263">
        <v>0.63194444444444442</v>
      </c>
      <c r="J379" s="265">
        <v>0.2638888888888889</v>
      </c>
      <c r="K379" s="262">
        <v>42423.361400462964</v>
      </c>
      <c r="L379" s="262">
        <v>42423.625173611108</v>
      </c>
      <c r="M379" s="263">
        <v>3.1944444444444442E-3</v>
      </c>
      <c r="N379" s="261">
        <v>12</v>
      </c>
      <c r="O379" s="261">
        <v>49</v>
      </c>
      <c r="P379" s="246">
        <f t="shared" si="46"/>
        <v>8</v>
      </c>
      <c r="Q379" s="246">
        <f t="shared" si="47"/>
        <v>40</v>
      </c>
      <c r="R379" s="246">
        <f t="shared" si="48"/>
        <v>15</v>
      </c>
      <c r="S379" s="246">
        <f t="shared" si="49"/>
        <v>0</v>
      </c>
      <c r="T379" s="246" t="str">
        <f t="shared" si="53"/>
        <v/>
      </c>
      <c r="U379" s="13">
        <f t="shared" si="50"/>
        <v>0.3611111111111111</v>
      </c>
      <c r="V379" s="13">
        <f t="shared" si="51"/>
        <v>0.625</v>
      </c>
    </row>
    <row r="380" spans="1:22" x14ac:dyDescent="0.25">
      <c r="A380" s="264">
        <v>42423</v>
      </c>
      <c r="B380" s="261" t="s">
        <v>122</v>
      </c>
      <c r="C380" s="261" t="s">
        <v>111</v>
      </c>
      <c r="D380" s="261" t="s">
        <v>112</v>
      </c>
      <c r="E380" s="261" t="s">
        <v>113</v>
      </c>
      <c r="F380" s="261" t="s">
        <v>19</v>
      </c>
      <c r="G380" s="261">
        <v>95173</v>
      </c>
      <c r="H380" s="263">
        <v>0.4861111111111111</v>
      </c>
      <c r="I380" s="263">
        <v>0.75</v>
      </c>
      <c r="J380" s="265">
        <v>0.2638888888888889</v>
      </c>
      <c r="K380" s="262">
        <v>42423.376087962963</v>
      </c>
      <c r="L380" s="262">
        <v>42423.625138888892</v>
      </c>
      <c r="M380" s="263">
        <v>2.9050925925925928E-3</v>
      </c>
      <c r="N380" s="261">
        <v>33</v>
      </c>
      <c r="O380" s="261">
        <v>0</v>
      </c>
      <c r="P380" s="246">
        <f t="shared" si="46"/>
        <v>9</v>
      </c>
      <c r="Q380" s="246">
        <f t="shared" si="47"/>
        <v>1</v>
      </c>
      <c r="R380" s="246">
        <f t="shared" si="48"/>
        <v>15</v>
      </c>
      <c r="S380" s="246">
        <f t="shared" si="49"/>
        <v>0</v>
      </c>
      <c r="T380" s="246" t="str">
        <f t="shared" si="53"/>
        <v/>
      </c>
      <c r="U380" s="13">
        <f t="shared" si="50"/>
        <v>0.3756944444444445</v>
      </c>
      <c r="V380" s="13">
        <f t="shared" si="51"/>
        <v>0.625</v>
      </c>
    </row>
    <row r="381" spans="1:22" x14ac:dyDescent="0.25">
      <c r="A381" s="264">
        <v>42423</v>
      </c>
      <c r="B381" s="261" t="s">
        <v>122</v>
      </c>
      <c r="C381" s="261" t="s">
        <v>111</v>
      </c>
      <c r="D381" s="261" t="s">
        <v>112</v>
      </c>
      <c r="E381" s="261" t="s">
        <v>113</v>
      </c>
      <c r="F381" s="261" t="s">
        <v>20</v>
      </c>
      <c r="G381" s="261">
        <v>92055</v>
      </c>
      <c r="H381" s="263">
        <v>0.36805555555555558</v>
      </c>
      <c r="I381" s="263">
        <v>0.63194444444444442</v>
      </c>
      <c r="J381" s="265">
        <v>0.2638888888888889</v>
      </c>
      <c r="K381" s="262">
        <v>42423.332592592589</v>
      </c>
      <c r="L381" s="262">
        <v>42423.583437499998</v>
      </c>
      <c r="M381" s="263">
        <v>1.8634259259259261E-3</v>
      </c>
      <c r="N381" s="261">
        <v>41</v>
      </c>
      <c r="O381" s="261">
        <v>0</v>
      </c>
      <c r="P381" s="246">
        <f t="shared" si="46"/>
        <v>7</v>
      </c>
      <c r="Q381" s="246">
        <f t="shared" si="47"/>
        <v>58</v>
      </c>
      <c r="R381" s="246">
        <f t="shared" si="48"/>
        <v>14</v>
      </c>
      <c r="S381" s="246">
        <f t="shared" si="49"/>
        <v>0</v>
      </c>
      <c r="T381" s="246" t="str">
        <f t="shared" si="53"/>
        <v/>
      </c>
      <c r="U381" s="13">
        <f t="shared" si="50"/>
        <v>0.33194444444444443</v>
      </c>
      <c r="V381" s="13">
        <f t="shared" si="51"/>
        <v>0.58333333333333337</v>
      </c>
    </row>
    <row r="382" spans="1:22" x14ac:dyDescent="0.25">
      <c r="A382" s="264">
        <v>42423</v>
      </c>
      <c r="B382" s="261" t="s">
        <v>122</v>
      </c>
      <c r="C382" s="261" t="s">
        <v>111</v>
      </c>
      <c r="D382" s="261" t="s">
        <v>112</v>
      </c>
      <c r="E382" s="261" t="s">
        <v>113</v>
      </c>
      <c r="F382" s="261" t="s">
        <v>26</v>
      </c>
      <c r="G382" s="261">
        <v>92065</v>
      </c>
      <c r="H382" s="263">
        <v>0.625</v>
      </c>
      <c r="I382" s="263">
        <v>0.88888888888888884</v>
      </c>
      <c r="J382" s="265">
        <v>0.2638888888888889</v>
      </c>
      <c r="K382" s="262">
        <v>42423.625208333331</v>
      </c>
      <c r="L382" s="262">
        <v>42423.888958333337</v>
      </c>
      <c r="M382" s="263">
        <v>0</v>
      </c>
      <c r="N382" s="261">
        <v>0</v>
      </c>
      <c r="O382" s="261">
        <v>100</v>
      </c>
      <c r="P382" s="246">
        <f t="shared" si="46"/>
        <v>15</v>
      </c>
      <c r="Q382" s="246">
        <f t="shared" si="47"/>
        <v>0</v>
      </c>
      <c r="R382" s="246">
        <f t="shared" si="48"/>
        <v>21</v>
      </c>
      <c r="S382" s="246">
        <f t="shared" si="49"/>
        <v>20</v>
      </c>
      <c r="T382" s="246" t="str">
        <f t="shared" si="53"/>
        <v/>
      </c>
      <c r="U382" s="13">
        <f t="shared" si="50"/>
        <v>0.625</v>
      </c>
      <c r="V382" s="13">
        <f t="shared" si="51"/>
        <v>0.88888888888888884</v>
      </c>
    </row>
    <row r="383" spans="1:22" x14ac:dyDescent="0.25">
      <c r="A383" s="264">
        <v>42423</v>
      </c>
      <c r="B383" s="261" t="s">
        <v>122</v>
      </c>
      <c r="C383" s="261" t="s">
        <v>111</v>
      </c>
      <c r="D383" s="261" t="s">
        <v>112</v>
      </c>
      <c r="E383" s="261" t="s">
        <v>113</v>
      </c>
      <c r="F383" s="261" t="s">
        <v>21</v>
      </c>
      <c r="G383" s="261">
        <v>92125</v>
      </c>
      <c r="H383" s="263">
        <v>0.36805555555555558</v>
      </c>
      <c r="I383" s="263">
        <v>0.63194444444444442</v>
      </c>
      <c r="J383" s="265">
        <v>0.2638888888888889</v>
      </c>
      <c r="K383" s="262">
        <v>42423.339467592596</v>
      </c>
      <c r="L383" s="262">
        <v>42423.597233796296</v>
      </c>
      <c r="M383" s="263">
        <v>0</v>
      </c>
      <c r="N383" s="261">
        <v>0</v>
      </c>
      <c r="O383" s="261">
        <v>0</v>
      </c>
      <c r="P383" s="246">
        <f t="shared" si="46"/>
        <v>8</v>
      </c>
      <c r="Q383" s="246">
        <f t="shared" si="47"/>
        <v>8</v>
      </c>
      <c r="R383" s="246">
        <f t="shared" si="48"/>
        <v>14</v>
      </c>
      <c r="S383" s="246">
        <f t="shared" si="49"/>
        <v>20</v>
      </c>
      <c r="T383" s="246" t="str">
        <f t="shared" si="53"/>
        <v/>
      </c>
      <c r="U383" s="13">
        <f t="shared" si="50"/>
        <v>0.33888888888888885</v>
      </c>
      <c r="V383" s="13">
        <f t="shared" si="51"/>
        <v>0.59722222222222221</v>
      </c>
    </row>
    <row r="384" spans="1:22" x14ac:dyDescent="0.25">
      <c r="A384" s="264">
        <v>42423</v>
      </c>
      <c r="B384" s="261" t="s">
        <v>122</v>
      </c>
      <c r="C384" s="261" t="s">
        <v>111</v>
      </c>
      <c r="D384" s="261" t="s">
        <v>112</v>
      </c>
      <c r="E384" s="261" t="s">
        <v>113</v>
      </c>
      <c r="F384" s="261" t="s">
        <v>114</v>
      </c>
      <c r="G384" s="261">
        <v>95618</v>
      </c>
      <c r="H384" s="263">
        <v>0.33333333333333331</v>
      </c>
      <c r="I384" s="263">
        <v>0.59722222222222221</v>
      </c>
      <c r="J384" s="265">
        <v>0.2638888888888889</v>
      </c>
      <c r="K384" s="261"/>
      <c r="L384" s="261"/>
      <c r="M384" s="263">
        <v>0</v>
      </c>
      <c r="N384" s="261">
        <v>0</v>
      </c>
      <c r="O384" s="261">
        <v>0</v>
      </c>
      <c r="P384" s="246" t="str">
        <f t="shared" si="46"/>
        <v/>
      </c>
      <c r="Q384" s="246" t="str">
        <f t="shared" si="47"/>
        <v/>
      </c>
      <c r="R384" s="246" t="str">
        <f t="shared" si="48"/>
        <v/>
      </c>
      <c r="S384" s="246" t="str">
        <f t="shared" si="49"/>
        <v/>
      </c>
      <c r="T384" s="246" t="str">
        <f t="shared" si="53"/>
        <v/>
      </c>
      <c r="U384" s="13" t="str">
        <f t="shared" si="50"/>
        <v/>
      </c>
      <c r="V384" s="13" t="str">
        <f t="shared" si="51"/>
        <v/>
      </c>
    </row>
    <row r="385" spans="1:22" x14ac:dyDescent="0.25">
      <c r="A385" s="264">
        <v>42423</v>
      </c>
      <c r="B385" s="261" t="s">
        <v>122</v>
      </c>
      <c r="C385" s="261" t="s">
        <v>111</v>
      </c>
      <c r="D385" s="261" t="s">
        <v>112</v>
      </c>
      <c r="E385" s="261" t="s">
        <v>113</v>
      </c>
      <c r="F385" s="261" t="s">
        <v>88</v>
      </c>
      <c r="G385" s="261">
        <v>93247</v>
      </c>
      <c r="H385" s="263">
        <v>0.33333333333333331</v>
      </c>
      <c r="I385" s="263">
        <v>0.59722222222222221</v>
      </c>
      <c r="J385" s="265">
        <v>0.2638888888888889</v>
      </c>
      <c r="K385" s="261"/>
      <c r="L385" s="261"/>
      <c r="M385" s="263">
        <v>0</v>
      </c>
      <c r="N385" s="261">
        <v>0</v>
      </c>
      <c r="O385" s="261">
        <v>0</v>
      </c>
      <c r="P385" s="246" t="str">
        <f t="shared" si="46"/>
        <v/>
      </c>
      <c r="Q385" s="246" t="str">
        <f t="shared" si="47"/>
        <v/>
      </c>
      <c r="R385" s="246" t="str">
        <f t="shared" si="48"/>
        <v/>
      </c>
      <c r="S385" s="246" t="str">
        <f t="shared" si="49"/>
        <v/>
      </c>
      <c r="T385" s="246" t="str">
        <f t="shared" si="53"/>
        <v/>
      </c>
      <c r="U385" s="13" t="str">
        <f t="shared" si="50"/>
        <v/>
      </c>
      <c r="V385" s="13" t="str">
        <f t="shared" si="51"/>
        <v/>
      </c>
    </row>
    <row r="386" spans="1:22" x14ac:dyDescent="0.25">
      <c r="A386" s="264">
        <v>42423</v>
      </c>
      <c r="B386" s="261" t="s">
        <v>122</v>
      </c>
      <c r="C386" s="261" t="s">
        <v>111</v>
      </c>
      <c r="D386" s="261" t="s">
        <v>112</v>
      </c>
      <c r="E386" s="261" t="s">
        <v>113</v>
      </c>
      <c r="F386" s="261" t="s">
        <v>115</v>
      </c>
      <c r="G386" s="261">
        <v>92136</v>
      </c>
      <c r="H386" s="263">
        <v>0.3611111111111111</v>
      </c>
      <c r="I386" s="263">
        <v>0.625</v>
      </c>
      <c r="J386" s="265">
        <v>0.2638888888888889</v>
      </c>
      <c r="K386" s="262">
        <v>42423.398495370369</v>
      </c>
      <c r="L386" s="262">
        <v>42423.625034722223</v>
      </c>
      <c r="M386" s="263">
        <v>3.0555555555555557E-3</v>
      </c>
      <c r="N386" s="261">
        <v>26</v>
      </c>
      <c r="O386" s="261">
        <v>2</v>
      </c>
      <c r="P386" s="246">
        <f t="shared" si="46"/>
        <v>9</v>
      </c>
      <c r="Q386" s="246">
        <f t="shared" si="47"/>
        <v>33</v>
      </c>
      <c r="R386" s="246">
        <f t="shared" si="48"/>
        <v>15</v>
      </c>
      <c r="S386" s="246">
        <f t="shared" si="49"/>
        <v>0</v>
      </c>
      <c r="T386" s="246" t="str">
        <f t="shared" si="53"/>
        <v/>
      </c>
      <c r="U386" s="13">
        <f t="shared" si="50"/>
        <v>0.3979166666666667</v>
      </c>
      <c r="V386" s="13">
        <f t="shared" si="51"/>
        <v>0.625</v>
      </c>
    </row>
    <row r="387" spans="1:22" x14ac:dyDescent="0.25">
      <c r="A387" s="264">
        <v>42423</v>
      </c>
      <c r="B387" s="261" t="s">
        <v>122</v>
      </c>
      <c r="C387" s="261" t="s">
        <v>111</v>
      </c>
      <c r="D387" s="261" t="s">
        <v>112</v>
      </c>
      <c r="E387" s="261" t="s">
        <v>113</v>
      </c>
      <c r="F387" s="261" t="s">
        <v>23</v>
      </c>
      <c r="G387" s="261">
        <v>92044</v>
      </c>
      <c r="H387" s="263">
        <v>0.33333333333333331</v>
      </c>
      <c r="I387" s="263">
        <v>0.59722222222222221</v>
      </c>
      <c r="J387" s="265">
        <v>0.2638888888888889</v>
      </c>
      <c r="K387" s="262">
        <v>42423.324953703705</v>
      </c>
      <c r="L387" s="262">
        <v>42423.583402777775</v>
      </c>
      <c r="M387" s="263">
        <v>0</v>
      </c>
      <c r="N387" s="261">
        <v>0</v>
      </c>
      <c r="O387" s="261">
        <v>0</v>
      </c>
      <c r="P387" s="246">
        <f t="shared" ref="P387:P450" si="54">IF($K387="","",HOUR($K387))</f>
        <v>7</v>
      </c>
      <c r="Q387" s="246">
        <f t="shared" ref="Q387:Q450" si="55">IF($K387="","",MINUTE($K387))</f>
        <v>47</v>
      </c>
      <c r="R387" s="246">
        <f t="shared" ref="R387:R450" si="56">IF($L387="","",HOUR($L387))</f>
        <v>14</v>
      </c>
      <c r="S387" s="246">
        <f t="shared" ref="S387:S450" si="57">IF($L387="","",MINUTE($L387))</f>
        <v>0</v>
      </c>
      <c r="T387" s="246" t="str">
        <f t="shared" si="53"/>
        <v/>
      </c>
      <c r="U387" s="13">
        <f t="shared" ref="U387:U450" si="58">IFERROR(TIME($P387,$Q387,0),"")</f>
        <v>0.32430555555555557</v>
      </c>
      <c r="V387" s="13">
        <f t="shared" ref="V387:V450" si="59">IFERROR(TIME($R387,$S387,0),"")</f>
        <v>0.58333333333333337</v>
      </c>
    </row>
    <row r="388" spans="1:22" x14ac:dyDescent="0.25">
      <c r="A388" s="264">
        <v>42423</v>
      </c>
      <c r="B388" s="261" t="s">
        <v>122</v>
      </c>
      <c r="C388" s="261" t="s">
        <v>111</v>
      </c>
      <c r="D388" s="261" t="s">
        <v>112</v>
      </c>
      <c r="E388" s="261" t="s">
        <v>113</v>
      </c>
      <c r="F388" s="261" t="s">
        <v>27</v>
      </c>
      <c r="G388" s="261">
        <v>93346</v>
      </c>
      <c r="H388" s="263">
        <v>0.625</v>
      </c>
      <c r="I388" s="263">
        <v>0.88888888888888884</v>
      </c>
      <c r="J388" s="265">
        <v>0.2638888888888889</v>
      </c>
      <c r="K388" s="262">
        <v>42423.712210648147</v>
      </c>
      <c r="L388" s="262">
        <v>42423.88894675926</v>
      </c>
      <c r="M388" s="263">
        <v>4.4444444444444444E-3</v>
      </c>
      <c r="N388" s="261">
        <v>6</v>
      </c>
      <c r="O388" s="261">
        <v>0</v>
      </c>
      <c r="P388" s="246">
        <f t="shared" si="54"/>
        <v>17</v>
      </c>
      <c r="Q388" s="246">
        <f t="shared" si="55"/>
        <v>5</v>
      </c>
      <c r="R388" s="246">
        <f t="shared" si="56"/>
        <v>21</v>
      </c>
      <c r="S388" s="246">
        <f t="shared" si="57"/>
        <v>20</v>
      </c>
      <c r="T388" s="246" t="str">
        <f t="shared" si="53"/>
        <v/>
      </c>
      <c r="U388" s="13">
        <f t="shared" si="58"/>
        <v>0.71180555555555547</v>
      </c>
      <c r="V388" s="13">
        <f t="shared" si="59"/>
        <v>0.88888888888888884</v>
      </c>
    </row>
    <row r="389" spans="1:22" x14ac:dyDescent="0.25">
      <c r="A389" s="264">
        <v>42423</v>
      </c>
      <c r="B389" s="261" t="s">
        <v>122</v>
      </c>
      <c r="C389" s="261" t="s">
        <v>111</v>
      </c>
      <c r="D389" s="261" t="s">
        <v>112</v>
      </c>
      <c r="E389" s="261" t="s">
        <v>113</v>
      </c>
      <c r="F389" s="261" t="s">
        <v>28</v>
      </c>
      <c r="G389" s="261">
        <v>93528</v>
      </c>
      <c r="H389" s="263">
        <v>0.61805555555555558</v>
      </c>
      <c r="I389" s="263">
        <v>0.88194444444444453</v>
      </c>
      <c r="J389" s="265">
        <v>0.2638888888888889</v>
      </c>
      <c r="K389" s="261"/>
      <c r="L389" s="261"/>
      <c r="M389" s="263">
        <v>0</v>
      </c>
      <c r="N389" s="261">
        <v>0</v>
      </c>
      <c r="O389" s="261">
        <v>0</v>
      </c>
      <c r="P389" s="246" t="str">
        <f t="shared" si="54"/>
        <v/>
      </c>
      <c r="Q389" s="246" t="str">
        <f t="shared" si="55"/>
        <v/>
      </c>
      <c r="R389" s="246" t="str">
        <f t="shared" si="56"/>
        <v/>
      </c>
      <c r="S389" s="246" t="str">
        <f t="shared" si="57"/>
        <v/>
      </c>
      <c r="T389" s="246" t="str">
        <f t="shared" si="53"/>
        <v/>
      </c>
      <c r="U389" s="13" t="str">
        <f t="shared" si="58"/>
        <v/>
      </c>
      <c r="V389" s="13" t="str">
        <f t="shared" si="59"/>
        <v/>
      </c>
    </row>
    <row r="390" spans="1:22" x14ac:dyDescent="0.25">
      <c r="A390" s="264">
        <v>42423</v>
      </c>
      <c r="B390" s="261" t="s">
        <v>122</v>
      </c>
      <c r="C390" s="261" t="s">
        <v>111</v>
      </c>
      <c r="D390" s="261" t="s">
        <v>112</v>
      </c>
      <c r="E390" s="261" t="s">
        <v>113</v>
      </c>
      <c r="F390" s="261" t="s">
        <v>105</v>
      </c>
      <c r="G390" s="261">
        <v>95049</v>
      </c>
      <c r="H390" s="263">
        <v>0.625</v>
      </c>
      <c r="I390" s="263">
        <v>0.88888888888888884</v>
      </c>
      <c r="J390" s="265">
        <v>0.2638888888888889</v>
      </c>
      <c r="K390" s="262">
        <v>42423.584317129629</v>
      </c>
      <c r="L390" s="262">
        <v>42423.847280092596</v>
      </c>
      <c r="M390" s="263">
        <v>1.9328703703703704E-3</v>
      </c>
      <c r="N390" s="261">
        <v>24</v>
      </c>
      <c r="O390" s="261">
        <v>0</v>
      </c>
      <c r="P390" s="246">
        <f t="shared" si="54"/>
        <v>14</v>
      </c>
      <c r="Q390" s="246">
        <f t="shared" si="55"/>
        <v>1</v>
      </c>
      <c r="R390" s="246">
        <f t="shared" si="56"/>
        <v>20</v>
      </c>
      <c r="S390" s="246">
        <f t="shared" si="57"/>
        <v>20</v>
      </c>
      <c r="T390" s="246" t="str">
        <f t="shared" si="53"/>
        <v/>
      </c>
      <c r="U390" s="13">
        <f t="shared" si="58"/>
        <v>0.58402777777777781</v>
      </c>
      <c r="V390" s="13">
        <f t="shared" si="59"/>
        <v>0.84722222222222221</v>
      </c>
    </row>
    <row r="391" spans="1:22" x14ac:dyDescent="0.25">
      <c r="A391" s="264">
        <v>42423</v>
      </c>
      <c r="B391" s="261" t="s">
        <v>122</v>
      </c>
      <c r="C391" s="261" t="s">
        <v>111</v>
      </c>
      <c r="D391" s="261" t="s">
        <v>112</v>
      </c>
      <c r="E391" s="261" t="s">
        <v>113</v>
      </c>
      <c r="F391" s="261" t="s">
        <v>117</v>
      </c>
      <c r="G391" s="261">
        <v>92214</v>
      </c>
      <c r="H391" s="263">
        <v>0.3611111111111111</v>
      </c>
      <c r="I391" s="263">
        <v>0.625</v>
      </c>
      <c r="J391" s="265">
        <v>0.2638888888888889</v>
      </c>
      <c r="K391" s="262">
        <v>42423.361319444448</v>
      </c>
      <c r="L391" s="262">
        <v>42423.626377314817</v>
      </c>
      <c r="M391" s="263">
        <v>3.1481481481481482E-3</v>
      </c>
      <c r="N391" s="261">
        <v>35</v>
      </c>
      <c r="O391" s="261">
        <v>0</v>
      </c>
      <c r="P391" s="246">
        <f t="shared" si="54"/>
        <v>8</v>
      </c>
      <c r="Q391" s="246">
        <f t="shared" si="55"/>
        <v>40</v>
      </c>
      <c r="R391" s="246">
        <f t="shared" si="56"/>
        <v>15</v>
      </c>
      <c r="S391" s="246">
        <f t="shared" si="57"/>
        <v>1</v>
      </c>
      <c r="T391" s="246" t="str">
        <f t="shared" si="53"/>
        <v/>
      </c>
      <c r="U391" s="13">
        <f t="shared" si="58"/>
        <v>0.3611111111111111</v>
      </c>
      <c r="V391" s="13">
        <f t="shared" si="59"/>
        <v>0.62569444444444444</v>
      </c>
    </row>
    <row r="392" spans="1:22" x14ac:dyDescent="0.25">
      <c r="A392" s="264">
        <v>42423</v>
      </c>
      <c r="B392" s="261" t="s">
        <v>122</v>
      </c>
      <c r="C392" s="261" t="s">
        <v>111</v>
      </c>
      <c r="D392" s="261" t="s">
        <v>112</v>
      </c>
      <c r="E392" s="261" t="s">
        <v>113</v>
      </c>
      <c r="F392" s="261" t="s">
        <v>29</v>
      </c>
      <c r="G392" s="261">
        <v>92031</v>
      </c>
      <c r="H392" s="263">
        <v>0.58333333333333337</v>
      </c>
      <c r="I392" s="263">
        <v>0.84722222222222221</v>
      </c>
      <c r="J392" s="265">
        <v>0.2638888888888889</v>
      </c>
      <c r="K392" s="262">
        <v>42423.583668981482</v>
      </c>
      <c r="L392" s="262">
        <v>42423.847256944442</v>
      </c>
      <c r="M392" s="263">
        <v>1.7708333333333332E-3</v>
      </c>
      <c r="N392" s="261">
        <v>25</v>
      </c>
      <c r="O392" s="261">
        <v>0</v>
      </c>
      <c r="P392" s="246">
        <f t="shared" si="54"/>
        <v>14</v>
      </c>
      <c r="Q392" s="246">
        <f t="shared" si="55"/>
        <v>0</v>
      </c>
      <c r="R392" s="246">
        <f t="shared" si="56"/>
        <v>20</v>
      </c>
      <c r="S392" s="246">
        <f t="shared" si="57"/>
        <v>20</v>
      </c>
      <c r="T392" s="246" t="str">
        <f t="shared" si="53"/>
        <v/>
      </c>
      <c r="U392" s="13">
        <f t="shared" si="58"/>
        <v>0.58333333333333337</v>
      </c>
      <c r="V392" s="13">
        <f t="shared" si="59"/>
        <v>0.84722222222222221</v>
      </c>
    </row>
    <row r="393" spans="1:22" x14ac:dyDescent="0.25">
      <c r="A393" s="264">
        <v>42423</v>
      </c>
      <c r="B393" s="261" t="s">
        <v>122</v>
      </c>
      <c r="C393" s="261" t="s">
        <v>111</v>
      </c>
      <c r="D393" s="261" t="s">
        <v>112</v>
      </c>
      <c r="E393" s="261" t="s">
        <v>113</v>
      </c>
      <c r="F393" s="261" t="s">
        <v>30</v>
      </c>
      <c r="G393" s="261">
        <v>92030</v>
      </c>
      <c r="H393" s="263">
        <v>0.625</v>
      </c>
      <c r="I393" s="263">
        <v>0.88888888888888884</v>
      </c>
      <c r="J393" s="265">
        <v>0.2638888888888889</v>
      </c>
      <c r="K393" s="262">
        <v>42423.625324074077</v>
      </c>
      <c r="L393" s="262">
        <v>42423.888773148145</v>
      </c>
      <c r="M393" s="263">
        <v>0</v>
      </c>
      <c r="N393" s="261">
        <v>0</v>
      </c>
      <c r="O393" s="261">
        <v>0</v>
      </c>
      <c r="P393" s="246">
        <f t="shared" si="54"/>
        <v>15</v>
      </c>
      <c r="Q393" s="246">
        <f t="shared" si="55"/>
        <v>0</v>
      </c>
      <c r="R393" s="246">
        <f t="shared" si="56"/>
        <v>21</v>
      </c>
      <c r="S393" s="246">
        <f t="shared" si="57"/>
        <v>19</v>
      </c>
      <c r="T393" s="246" t="str">
        <f t="shared" si="53"/>
        <v/>
      </c>
      <c r="U393" s="13">
        <f t="shared" si="58"/>
        <v>0.625</v>
      </c>
      <c r="V393" s="13">
        <f t="shared" si="59"/>
        <v>0.8881944444444444</v>
      </c>
    </row>
    <row r="394" spans="1:22" x14ac:dyDescent="0.25">
      <c r="A394" s="264">
        <v>42423</v>
      </c>
      <c r="B394" s="261" t="s">
        <v>122</v>
      </c>
      <c r="C394" s="261" t="s">
        <v>111</v>
      </c>
      <c r="D394" s="261" t="s">
        <v>112</v>
      </c>
      <c r="E394" s="261" t="s">
        <v>113</v>
      </c>
      <c r="F394" s="261" t="s">
        <v>118</v>
      </c>
      <c r="G394" s="261">
        <v>92217</v>
      </c>
      <c r="H394" s="263">
        <v>0.625</v>
      </c>
      <c r="I394" s="263">
        <v>0.88888888888888884</v>
      </c>
      <c r="J394" s="265">
        <v>0.2638888888888889</v>
      </c>
      <c r="K394" s="262">
        <v>42423.626712962963</v>
      </c>
      <c r="L394" s="262">
        <v>42423.888912037037</v>
      </c>
      <c r="M394" s="263">
        <v>2.7777777777777779E-3</v>
      </c>
      <c r="N394" s="261">
        <v>23</v>
      </c>
      <c r="O394" s="261">
        <v>0</v>
      </c>
      <c r="P394" s="246">
        <f t="shared" si="54"/>
        <v>15</v>
      </c>
      <c r="Q394" s="246">
        <f t="shared" si="55"/>
        <v>2</v>
      </c>
      <c r="R394" s="246">
        <f t="shared" si="56"/>
        <v>21</v>
      </c>
      <c r="S394" s="246">
        <f t="shared" si="57"/>
        <v>20</v>
      </c>
      <c r="T394" s="246" t="str">
        <f t="shared" si="53"/>
        <v/>
      </c>
      <c r="U394" s="13">
        <f t="shared" si="58"/>
        <v>0.62638888888888888</v>
      </c>
      <c r="V394" s="13">
        <f t="shared" si="59"/>
        <v>0.88888888888888884</v>
      </c>
    </row>
    <row r="395" spans="1:22" x14ac:dyDescent="0.25">
      <c r="A395" s="264">
        <v>42423</v>
      </c>
      <c r="B395" s="261" t="s">
        <v>122</v>
      </c>
      <c r="C395" s="261" t="s">
        <v>111</v>
      </c>
      <c r="D395" s="261" t="s">
        <v>112</v>
      </c>
      <c r="E395" s="261" t="s">
        <v>113</v>
      </c>
      <c r="F395" s="261" t="s">
        <v>24</v>
      </c>
      <c r="G395" s="261">
        <v>92092</v>
      </c>
      <c r="H395" s="263">
        <v>0.36805555555555558</v>
      </c>
      <c r="I395" s="263">
        <v>0.63194444444444442</v>
      </c>
      <c r="J395" s="265">
        <v>0.2638888888888889</v>
      </c>
      <c r="K395" s="262">
        <v>42423.363587962966</v>
      </c>
      <c r="L395" s="262">
        <v>42423.625034722223</v>
      </c>
      <c r="M395" s="263">
        <v>1.8402777777777777E-3</v>
      </c>
      <c r="N395" s="261">
        <v>5</v>
      </c>
      <c r="O395" s="261">
        <v>0</v>
      </c>
      <c r="P395" s="246">
        <f t="shared" si="54"/>
        <v>8</v>
      </c>
      <c r="Q395" s="246">
        <f t="shared" si="55"/>
        <v>43</v>
      </c>
      <c r="R395" s="246">
        <f t="shared" si="56"/>
        <v>15</v>
      </c>
      <c r="S395" s="246">
        <f t="shared" si="57"/>
        <v>0</v>
      </c>
      <c r="T395" s="246" t="str">
        <f t="shared" si="53"/>
        <v/>
      </c>
      <c r="U395" s="13">
        <f t="shared" si="58"/>
        <v>0.36319444444444443</v>
      </c>
      <c r="V395" s="13">
        <f t="shared" si="59"/>
        <v>0.625</v>
      </c>
    </row>
    <row r="396" spans="1:22" x14ac:dyDescent="0.25">
      <c r="A396" s="270">
        <v>42424</v>
      </c>
      <c r="B396" s="267" t="s">
        <v>123</v>
      </c>
      <c r="C396" s="267" t="s">
        <v>111</v>
      </c>
      <c r="D396" s="267" t="s">
        <v>112</v>
      </c>
      <c r="E396" s="267" t="s">
        <v>113</v>
      </c>
      <c r="F396" s="267" t="s">
        <v>103</v>
      </c>
      <c r="G396" s="267">
        <v>95061</v>
      </c>
      <c r="H396" s="269">
        <v>0.625</v>
      </c>
      <c r="I396" s="269">
        <v>0.88888888888888884</v>
      </c>
      <c r="J396" s="271">
        <v>0.2638888888888889</v>
      </c>
      <c r="K396" s="268">
        <v>42424.537766203706</v>
      </c>
      <c r="L396" s="268">
        <v>42424.597337962965</v>
      </c>
      <c r="M396" s="269">
        <v>3.6921296296296298E-3</v>
      </c>
      <c r="N396" s="267">
        <v>7</v>
      </c>
      <c r="O396" s="267">
        <v>0</v>
      </c>
      <c r="P396" s="256">
        <f t="shared" si="54"/>
        <v>12</v>
      </c>
      <c r="Q396" s="256">
        <f t="shared" si="55"/>
        <v>54</v>
      </c>
      <c r="R396" s="256">
        <f t="shared" si="56"/>
        <v>14</v>
      </c>
      <c r="S396" s="256">
        <f t="shared" si="57"/>
        <v>20</v>
      </c>
      <c r="T396" s="256" t="str">
        <f t="shared" ref="T396:T415" si="60">IF(DAY(K396)=DAY(L396),"","ERRO")</f>
        <v/>
      </c>
      <c r="U396" s="13">
        <f t="shared" si="58"/>
        <v>0.53749999999999998</v>
      </c>
      <c r="V396" s="13">
        <f t="shared" si="59"/>
        <v>0.59722222222222221</v>
      </c>
    </row>
    <row r="397" spans="1:22" x14ac:dyDescent="0.25">
      <c r="A397" s="270">
        <v>42424</v>
      </c>
      <c r="B397" s="267" t="s">
        <v>123</v>
      </c>
      <c r="C397" s="267" t="s">
        <v>111</v>
      </c>
      <c r="D397" s="267" t="s">
        <v>112</v>
      </c>
      <c r="E397" s="267" t="s">
        <v>113</v>
      </c>
      <c r="F397" s="267" t="s">
        <v>98</v>
      </c>
      <c r="G397" s="267">
        <v>92137</v>
      </c>
      <c r="H397" s="269">
        <v>0.3611111111111111</v>
      </c>
      <c r="I397" s="269">
        <v>0.625</v>
      </c>
      <c r="J397" s="271">
        <v>0.2638888888888889</v>
      </c>
      <c r="K397" s="267"/>
      <c r="L397" s="267"/>
      <c r="M397" s="269">
        <v>0</v>
      </c>
      <c r="N397" s="267">
        <v>0</v>
      </c>
      <c r="O397" s="267">
        <v>0</v>
      </c>
      <c r="P397" s="256" t="str">
        <f t="shared" si="54"/>
        <v/>
      </c>
      <c r="Q397" s="256" t="str">
        <f t="shared" si="55"/>
        <v/>
      </c>
      <c r="R397" s="256" t="str">
        <f t="shared" si="56"/>
        <v/>
      </c>
      <c r="S397" s="256" t="str">
        <f t="shared" si="57"/>
        <v/>
      </c>
      <c r="T397" s="256" t="str">
        <f t="shared" si="60"/>
        <v/>
      </c>
      <c r="U397" s="13" t="str">
        <f t="shared" si="58"/>
        <v/>
      </c>
      <c r="V397" s="13" t="str">
        <f t="shared" si="59"/>
        <v/>
      </c>
    </row>
    <row r="398" spans="1:22" x14ac:dyDescent="0.25">
      <c r="A398" s="270">
        <v>42424</v>
      </c>
      <c r="B398" s="267" t="s">
        <v>123</v>
      </c>
      <c r="C398" s="267" t="s">
        <v>111</v>
      </c>
      <c r="D398" s="267" t="s">
        <v>112</v>
      </c>
      <c r="E398" s="267" t="s">
        <v>113</v>
      </c>
      <c r="F398" s="267" t="s">
        <v>25</v>
      </c>
      <c r="G398" s="267">
        <v>95005</v>
      </c>
      <c r="H398" s="269">
        <v>0.58333333333333337</v>
      </c>
      <c r="I398" s="269">
        <v>0.84722222222222221</v>
      </c>
      <c r="J398" s="271">
        <v>0.2638888888888889</v>
      </c>
      <c r="K398" s="267"/>
      <c r="L398" s="267"/>
      <c r="M398" s="269">
        <v>0</v>
      </c>
      <c r="N398" s="267">
        <v>0</v>
      </c>
      <c r="O398" s="267">
        <v>0</v>
      </c>
      <c r="P398" s="256" t="str">
        <f t="shared" si="54"/>
        <v/>
      </c>
      <c r="Q398" s="256" t="str">
        <f t="shared" si="55"/>
        <v/>
      </c>
      <c r="R398" s="256" t="str">
        <f t="shared" si="56"/>
        <v/>
      </c>
      <c r="S398" s="256" t="str">
        <f t="shared" si="57"/>
        <v/>
      </c>
      <c r="T398" s="256" t="str">
        <f t="shared" si="60"/>
        <v/>
      </c>
      <c r="U398" s="13" t="str">
        <f t="shared" si="58"/>
        <v/>
      </c>
      <c r="V398" s="13" t="str">
        <f t="shared" si="59"/>
        <v/>
      </c>
    </row>
    <row r="399" spans="1:22" x14ac:dyDescent="0.25">
      <c r="A399" s="270">
        <v>42424</v>
      </c>
      <c r="B399" s="267" t="s">
        <v>123</v>
      </c>
      <c r="C399" s="267" t="s">
        <v>111</v>
      </c>
      <c r="D399" s="267" t="s">
        <v>112</v>
      </c>
      <c r="E399" s="267" t="s">
        <v>113</v>
      </c>
      <c r="F399" s="267" t="s">
        <v>18</v>
      </c>
      <c r="G399" s="267">
        <v>92120</v>
      </c>
      <c r="H399" s="269">
        <v>0.36805555555555558</v>
      </c>
      <c r="I399" s="269">
        <v>0.63194444444444442</v>
      </c>
      <c r="J399" s="271">
        <v>0.2638888888888889</v>
      </c>
      <c r="K399" s="268">
        <v>42424.361435185187</v>
      </c>
      <c r="L399" s="268">
        <v>42424.625567129631</v>
      </c>
      <c r="M399" s="269">
        <v>3.5185185185185185E-3</v>
      </c>
      <c r="N399" s="267">
        <v>8</v>
      </c>
      <c r="O399" s="267">
        <v>0</v>
      </c>
      <c r="P399" s="256">
        <f t="shared" si="54"/>
        <v>8</v>
      </c>
      <c r="Q399" s="256">
        <f t="shared" si="55"/>
        <v>40</v>
      </c>
      <c r="R399" s="256">
        <f t="shared" si="56"/>
        <v>15</v>
      </c>
      <c r="S399" s="256">
        <f t="shared" si="57"/>
        <v>0</v>
      </c>
      <c r="T399" s="256" t="str">
        <f t="shared" si="60"/>
        <v/>
      </c>
      <c r="U399" s="13">
        <f t="shared" si="58"/>
        <v>0.3611111111111111</v>
      </c>
      <c r="V399" s="13">
        <f t="shared" si="59"/>
        <v>0.625</v>
      </c>
    </row>
    <row r="400" spans="1:22" x14ac:dyDescent="0.25">
      <c r="A400" s="270">
        <v>42424</v>
      </c>
      <c r="B400" s="267" t="s">
        <v>123</v>
      </c>
      <c r="C400" s="267" t="s">
        <v>111</v>
      </c>
      <c r="D400" s="267" t="s">
        <v>112</v>
      </c>
      <c r="E400" s="267" t="s">
        <v>113</v>
      </c>
      <c r="F400" s="267" t="s">
        <v>19</v>
      </c>
      <c r="G400" s="267">
        <v>95173</v>
      </c>
      <c r="H400" s="269">
        <v>0.4861111111111111</v>
      </c>
      <c r="I400" s="269">
        <v>0.75</v>
      </c>
      <c r="J400" s="271">
        <v>0.2638888888888889</v>
      </c>
      <c r="K400" s="268">
        <v>42424.378611111111</v>
      </c>
      <c r="L400" s="268">
        <v>42424.625069444446</v>
      </c>
      <c r="M400" s="269">
        <v>2.8240740740740739E-3</v>
      </c>
      <c r="N400" s="267">
        <v>31</v>
      </c>
      <c r="O400" s="267">
        <v>0</v>
      </c>
      <c r="P400" s="256">
        <f t="shared" si="54"/>
        <v>9</v>
      </c>
      <c r="Q400" s="256">
        <f t="shared" si="55"/>
        <v>5</v>
      </c>
      <c r="R400" s="256">
        <f t="shared" si="56"/>
        <v>15</v>
      </c>
      <c r="S400" s="256">
        <f t="shared" si="57"/>
        <v>0</v>
      </c>
      <c r="T400" s="256" t="str">
        <f t="shared" si="60"/>
        <v/>
      </c>
      <c r="U400" s="13">
        <f t="shared" si="58"/>
        <v>0.37847222222222227</v>
      </c>
      <c r="V400" s="13">
        <f t="shared" si="59"/>
        <v>0.625</v>
      </c>
    </row>
    <row r="401" spans="1:22" x14ac:dyDescent="0.25">
      <c r="A401" s="270">
        <v>42424</v>
      </c>
      <c r="B401" s="267" t="s">
        <v>123</v>
      </c>
      <c r="C401" s="267" t="s">
        <v>111</v>
      </c>
      <c r="D401" s="267" t="s">
        <v>112</v>
      </c>
      <c r="E401" s="267" t="s">
        <v>113</v>
      </c>
      <c r="F401" s="267" t="s">
        <v>20</v>
      </c>
      <c r="G401" s="267">
        <v>92055</v>
      </c>
      <c r="H401" s="269">
        <v>0.36805555555555558</v>
      </c>
      <c r="I401" s="269">
        <v>0.63194444444444442</v>
      </c>
      <c r="J401" s="271">
        <v>0.2638888888888889</v>
      </c>
      <c r="K401" s="268">
        <v>42424.325636574074</v>
      </c>
      <c r="L401" s="268">
        <v>42424.583645833336</v>
      </c>
      <c r="M401" s="269">
        <v>2.1643518518518518E-3</v>
      </c>
      <c r="N401" s="267">
        <v>33</v>
      </c>
      <c r="O401" s="267">
        <v>0</v>
      </c>
      <c r="P401" s="256">
        <f t="shared" si="54"/>
        <v>7</v>
      </c>
      <c r="Q401" s="256">
        <f t="shared" si="55"/>
        <v>48</v>
      </c>
      <c r="R401" s="256">
        <f t="shared" si="56"/>
        <v>14</v>
      </c>
      <c r="S401" s="256">
        <f t="shared" si="57"/>
        <v>0</v>
      </c>
      <c r="T401" s="256" t="str">
        <f t="shared" si="60"/>
        <v/>
      </c>
      <c r="U401" s="13">
        <f t="shared" si="58"/>
        <v>0.32500000000000001</v>
      </c>
      <c r="V401" s="13">
        <f t="shared" si="59"/>
        <v>0.58333333333333337</v>
      </c>
    </row>
    <row r="402" spans="1:22" x14ac:dyDescent="0.25">
      <c r="A402" s="270">
        <v>42424</v>
      </c>
      <c r="B402" s="267" t="s">
        <v>123</v>
      </c>
      <c r="C402" s="267" t="s">
        <v>111</v>
      </c>
      <c r="D402" s="267" t="s">
        <v>112</v>
      </c>
      <c r="E402" s="267" t="s">
        <v>113</v>
      </c>
      <c r="F402" s="267" t="s">
        <v>26</v>
      </c>
      <c r="G402" s="267">
        <v>92065</v>
      </c>
      <c r="H402" s="269">
        <v>0.625</v>
      </c>
      <c r="I402" s="269">
        <v>0.88888888888888884</v>
      </c>
      <c r="J402" s="271">
        <v>0.2638888888888889</v>
      </c>
      <c r="K402" s="268">
        <v>42424.624861111108</v>
      </c>
      <c r="L402" s="268">
        <v>42424.888923611114</v>
      </c>
      <c r="M402" s="269">
        <v>0</v>
      </c>
      <c r="N402" s="267">
        <v>0</v>
      </c>
      <c r="O402" s="267">
        <v>0</v>
      </c>
      <c r="P402" s="256">
        <f t="shared" si="54"/>
        <v>14</v>
      </c>
      <c r="Q402" s="256">
        <f t="shared" si="55"/>
        <v>59</v>
      </c>
      <c r="R402" s="256">
        <f t="shared" si="56"/>
        <v>21</v>
      </c>
      <c r="S402" s="256">
        <f t="shared" si="57"/>
        <v>20</v>
      </c>
      <c r="T402" s="256" t="str">
        <f t="shared" si="60"/>
        <v/>
      </c>
      <c r="U402" s="13">
        <f t="shared" si="58"/>
        <v>0.62430555555555556</v>
      </c>
      <c r="V402" s="13">
        <f t="shared" si="59"/>
        <v>0.88888888888888884</v>
      </c>
    </row>
    <row r="403" spans="1:22" x14ac:dyDescent="0.25">
      <c r="A403" s="270">
        <v>42424</v>
      </c>
      <c r="B403" s="267" t="s">
        <v>123</v>
      </c>
      <c r="C403" s="267" t="s">
        <v>111</v>
      </c>
      <c r="D403" s="267" t="s">
        <v>112</v>
      </c>
      <c r="E403" s="267" t="s">
        <v>113</v>
      </c>
      <c r="F403" s="267" t="s">
        <v>21</v>
      </c>
      <c r="G403" s="267">
        <v>92125</v>
      </c>
      <c r="H403" s="269">
        <v>0.36805555555555558</v>
      </c>
      <c r="I403" s="269">
        <v>0.63194444444444442</v>
      </c>
      <c r="J403" s="271">
        <v>0.2638888888888889</v>
      </c>
      <c r="K403" s="268">
        <v>42424.533645833333</v>
      </c>
      <c r="L403" s="268">
        <v>42424.597268518519</v>
      </c>
      <c r="M403" s="269">
        <v>2.0370370370370373E-3</v>
      </c>
      <c r="N403" s="267">
        <v>8</v>
      </c>
      <c r="O403" s="267">
        <v>0</v>
      </c>
      <c r="P403" s="256">
        <f t="shared" si="54"/>
        <v>12</v>
      </c>
      <c r="Q403" s="256">
        <f t="shared" si="55"/>
        <v>48</v>
      </c>
      <c r="R403" s="256">
        <f t="shared" si="56"/>
        <v>14</v>
      </c>
      <c r="S403" s="256">
        <f t="shared" si="57"/>
        <v>20</v>
      </c>
      <c r="T403" s="256" t="str">
        <f t="shared" si="60"/>
        <v/>
      </c>
      <c r="U403" s="13">
        <f t="shared" si="58"/>
        <v>0.53333333333333333</v>
      </c>
      <c r="V403" s="13">
        <f t="shared" si="59"/>
        <v>0.59722222222222221</v>
      </c>
    </row>
    <row r="404" spans="1:22" x14ac:dyDescent="0.25">
      <c r="A404" s="270">
        <v>42424</v>
      </c>
      <c r="B404" s="267" t="s">
        <v>123</v>
      </c>
      <c r="C404" s="267" t="s">
        <v>111</v>
      </c>
      <c r="D404" s="267" t="s">
        <v>112</v>
      </c>
      <c r="E404" s="267" t="s">
        <v>113</v>
      </c>
      <c r="F404" s="267" t="s">
        <v>114</v>
      </c>
      <c r="G404" s="267">
        <v>95618</v>
      </c>
      <c r="H404" s="269">
        <v>0.33333333333333331</v>
      </c>
      <c r="I404" s="269">
        <v>0.59722222222222221</v>
      </c>
      <c r="J404" s="271">
        <v>0.2638888888888889</v>
      </c>
      <c r="K404" s="267"/>
      <c r="L404" s="267"/>
      <c r="M404" s="269">
        <v>0</v>
      </c>
      <c r="N404" s="267">
        <v>0</v>
      </c>
      <c r="O404" s="267">
        <v>0</v>
      </c>
      <c r="P404" s="256" t="str">
        <f t="shared" si="54"/>
        <v/>
      </c>
      <c r="Q404" s="256" t="str">
        <f t="shared" si="55"/>
        <v/>
      </c>
      <c r="R404" s="256" t="str">
        <f t="shared" si="56"/>
        <v/>
      </c>
      <c r="S404" s="256" t="str">
        <f t="shared" si="57"/>
        <v/>
      </c>
      <c r="T404" s="256" t="str">
        <f t="shared" si="60"/>
        <v/>
      </c>
      <c r="U404" s="13" t="str">
        <f t="shared" si="58"/>
        <v/>
      </c>
      <c r="V404" s="13" t="str">
        <f t="shared" si="59"/>
        <v/>
      </c>
    </row>
    <row r="405" spans="1:22" x14ac:dyDescent="0.25">
      <c r="A405" s="270">
        <v>42424</v>
      </c>
      <c r="B405" s="267" t="s">
        <v>123</v>
      </c>
      <c r="C405" s="267" t="s">
        <v>111</v>
      </c>
      <c r="D405" s="267" t="s">
        <v>112</v>
      </c>
      <c r="E405" s="267" t="s">
        <v>113</v>
      </c>
      <c r="F405" s="267" t="s">
        <v>88</v>
      </c>
      <c r="G405" s="267">
        <v>93247</v>
      </c>
      <c r="H405" s="269">
        <v>0.33333333333333331</v>
      </c>
      <c r="I405" s="269">
        <v>0.59722222222222221</v>
      </c>
      <c r="J405" s="271">
        <v>0.2638888888888889</v>
      </c>
      <c r="K405" s="267"/>
      <c r="L405" s="267"/>
      <c r="M405" s="269">
        <v>0</v>
      </c>
      <c r="N405" s="267">
        <v>0</v>
      </c>
      <c r="O405" s="267">
        <v>0</v>
      </c>
      <c r="P405" s="256" t="str">
        <f t="shared" si="54"/>
        <v/>
      </c>
      <c r="Q405" s="256" t="str">
        <f t="shared" si="55"/>
        <v/>
      </c>
      <c r="R405" s="256" t="str">
        <f t="shared" si="56"/>
        <v/>
      </c>
      <c r="S405" s="256" t="str">
        <f t="shared" si="57"/>
        <v/>
      </c>
      <c r="T405" s="256" t="str">
        <f t="shared" si="60"/>
        <v/>
      </c>
      <c r="U405" s="13" t="str">
        <f t="shared" si="58"/>
        <v/>
      </c>
      <c r="V405" s="13" t="str">
        <f t="shared" si="59"/>
        <v/>
      </c>
    </row>
    <row r="406" spans="1:22" x14ac:dyDescent="0.25">
      <c r="A406" s="270">
        <v>42424</v>
      </c>
      <c r="B406" s="267" t="s">
        <v>123</v>
      </c>
      <c r="C406" s="267" t="s">
        <v>111</v>
      </c>
      <c r="D406" s="267" t="s">
        <v>112</v>
      </c>
      <c r="E406" s="267" t="s">
        <v>113</v>
      </c>
      <c r="F406" s="267" t="s">
        <v>115</v>
      </c>
      <c r="G406" s="267">
        <v>92136</v>
      </c>
      <c r="H406" s="269">
        <v>0.3611111111111111</v>
      </c>
      <c r="I406" s="269">
        <v>0.625</v>
      </c>
      <c r="J406" s="271">
        <v>0.2638888888888889</v>
      </c>
      <c r="K406" s="268">
        <v>42424.386388888888</v>
      </c>
      <c r="L406" s="268">
        <v>42424.6250462963</v>
      </c>
      <c r="M406" s="269">
        <v>2.0601851851851853E-3</v>
      </c>
      <c r="N406" s="267">
        <v>30</v>
      </c>
      <c r="O406" s="267">
        <v>0</v>
      </c>
      <c r="P406" s="256">
        <f t="shared" si="54"/>
        <v>9</v>
      </c>
      <c r="Q406" s="256">
        <f t="shared" si="55"/>
        <v>16</v>
      </c>
      <c r="R406" s="256">
        <f t="shared" si="56"/>
        <v>15</v>
      </c>
      <c r="S406" s="256">
        <f t="shared" si="57"/>
        <v>0</v>
      </c>
      <c r="T406" s="256" t="str">
        <f t="shared" si="60"/>
        <v/>
      </c>
      <c r="U406" s="13">
        <f t="shared" si="58"/>
        <v>0.38611111111111113</v>
      </c>
      <c r="V406" s="13">
        <f t="shared" si="59"/>
        <v>0.625</v>
      </c>
    </row>
    <row r="407" spans="1:22" x14ac:dyDescent="0.25">
      <c r="A407" s="270">
        <v>42424</v>
      </c>
      <c r="B407" s="267" t="s">
        <v>123</v>
      </c>
      <c r="C407" s="267" t="s">
        <v>111</v>
      </c>
      <c r="D407" s="267" t="s">
        <v>112</v>
      </c>
      <c r="E407" s="267" t="s">
        <v>113</v>
      </c>
      <c r="F407" s="267" t="s">
        <v>23</v>
      </c>
      <c r="G407" s="267">
        <v>92044</v>
      </c>
      <c r="H407" s="269">
        <v>0.33333333333333331</v>
      </c>
      <c r="I407" s="269">
        <v>0.59722222222222221</v>
      </c>
      <c r="J407" s="271">
        <v>0.2638888888888889</v>
      </c>
      <c r="K407" s="268">
        <v>42424.329363425924</v>
      </c>
      <c r="L407" s="268">
        <v>42424.583391203705</v>
      </c>
      <c r="M407" s="269">
        <v>0</v>
      </c>
      <c r="N407" s="267">
        <v>0</v>
      </c>
      <c r="O407" s="267">
        <v>0</v>
      </c>
      <c r="P407" s="256">
        <f t="shared" si="54"/>
        <v>7</v>
      </c>
      <c r="Q407" s="256">
        <f t="shared" si="55"/>
        <v>54</v>
      </c>
      <c r="R407" s="256">
        <f t="shared" si="56"/>
        <v>14</v>
      </c>
      <c r="S407" s="256">
        <f t="shared" si="57"/>
        <v>0</v>
      </c>
      <c r="T407" s="256" t="str">
        <f t="shared" si="60"/>
        <v/>
      </c>
      <c r="U407" s="13">
        <f t="shared" si="58"/>
        <v>0.32916666666666666</v>
      </c>
      <c r="V407" s="13">
        <f t="shared" si="59"/>
        <v>0.58333333333333337</v>
      </c>
    </row>
    <row r="408" spans="1:22" x14ac:dyDescent="0.25">
      <c r="A408" s="270">
        <v>42424</v>
      </c>
      <c r="B408" s="267" t="s">
        <v>123</v>
      </c>
      <c r="C408" s="267" t="s">
        <v>111</v>
      </c>
      <c r="D408" s="267" t="s">
        <v>112</v>
      </c>
      <c r="E408" s="267" t="s">
        <v>113</v>
      </c>
      <c r="F408" s="267" t="s">
        <v>27</v>
      </c>
      <c r="G408" s="267">
        <v>93346</v>
      </c>
      <c r="H408" s="269">
        <v>0.625</v>
      </c>
      <c r="I408" s="269">
        <v>0.88888888888888884</v>
      </c>
      <c r="J408" s="271">
        <v>0.2638888888888889</v>
      </c>
      <c r="K408" s="268">
        <v>42424.626886574071</v>
      </c>
      <c r="L408" s="268">
        <v>42424.888923611114</v>
      </c>
      <c r="M408" s="269">
        <v>3.8310185185185183E-3</v>
      </c>
      <c r="N408" s="267">
        <v>25</v>
      </c>
      <c r="O408" s="267">
        <v>0</v>
      </c>
      <c r="P408" s="256">
        <f t="shared" si="54"/>
        <v>15</v>
      </c>
      <c r="Q408" s="256">
        <f t="shared" si="55"/>
        <v>2</v>
      </c>
      <c r="R408" s="256">
        <f t="shared" si="56"/>
        <v>21</v>
      </c>
      <c r="S408" s="256">
        <f t="shared" si="57"/>
        <v>20</v>
      </c>
      <c r="T408" s="256" t="str">
        <f t="shared" si="60"/>
        <v/>
      </c>
      <c r="U408" s="13">
        <f t="shared" si="58"/>
        <v>0.62638888888888888</v>
      </c>
      <c r="V408" s="13">
        <f t="shared" si="59"/>
        <v>0.88888888888888884</v>
      </c>
    </row>
    <row r="409" spans="1:22" x14ac:dyDescent="0.25">
      <c r="A409" s="270">
        <v>42424</v>
      </c>
      <c r="B409" s="267" t="s">
        <v>123</v>
      </c>
      <c r="C409" s="267" t="s">
        <v>111</v>
      </c>
      <c r="D409" s="267" t="s">
        <v>112</v>
      </c>
      <c r="E409" s="267" t="s">
        <v>113</v>
      </c>
      <c r="F409" s="267" t="s">
        <v>28</v>
      </c>
      <c r="G409" s="267">
        <v>93528</v>
      </c>
      <c r="H409" s="269">
        <v>0.61805555555555558</v>
      </c>
      <c r="I409" s="269">
        <v>0.88194444444444453</v>
      </c>
      <c r="J409" s="271">
        <v>0.2638888888888889</v>
      </c>
      <c r="K409" s="268">
        <v>42424.614594907405</v>
      </c>
      <c r="L409" s="268">
        <v>42424.881979166668</v>
      </c>
      <c r="M409" s="269">
        <v>3.7037037037037034E-3</v>
      </c>
      <c r="N409" s="267">
        <v>17</v>
      </c>
      <c r="O409" s="267">
        <v>0</v>
      </c>
      <c r="P409" s="256">
        <f t="shared" si="54"/>
        <v>14</v>
      </c>
      <c r="Q409" s="256">
        <f t="shared" si="55"/>
        <v>45</v>
      </c>
      <c r="R409" s="256">
        <f t="shared" si="56"/>
        <v>21</v>
      </c>
      <c r="S409" s="256">
        <f t="shared" si="57"/>
        <v>10</v>
      </c>
      <c r="T409" s="256" t="str">
        <f t="shared" si="60"/>
        <v/>
      </c>
      <c r="U409" s="13">
        <f t="shared" si="58"/>
        <v>0.61458333333333337</v>
      </c>
      <c r="V409" s="13">
        <f t="shared" si="59"/>
        <v>0.88194444444444453</v>
      </c>
    </row>
    <row r="410" spans="1:22" x14ac:dyDescent="0.25">
      <c r="A410" s="270">
        <v>42424</v>
      </c>
      <c r="B410" s="267" t="s">
        <v>123</v>
      </c>
      <c r="C410" s="267" t="s">
        <v>111</v>
      </c>
      <c r="D410" s="267" t="s">
        <v>112</v>
      </c>
      <c r="E410" s="267" t="s">
        <v>113</v>
      </c>
      <c r="F410" s="267" t="s">
        <v>105</v>
      </c>
      <c r="G410" s="267">
        <v>95049</v>
      </c>
      <c r="H410" s="269">
        <v>0.625</v>
      </c>
      <c r="I410" s="269">
        <v>0.88888888888888884</v>
      </c>
      <c r="J410" s="271">
        <v>0.2638888888888889</v>
      </c>
      <c r="K410" s="268">
        <v>42424.626377314817</v>
      </c>
      <c r="L410" s="268">
        <v>42424.847233796296</v>
      </c>
      <c r="M410" s="269">
        <v>1.5624999999999999E-3</v>
      </c>
      <c r="N410" s="267">
        <v>26</v>
      </c>
      <c r="O410" s="267">
        <v>0</v>
      </c>
      <c r="P410" s="256">
        <f t="shared" si="54"/>
        <v>15</v>
      </c>
      <c r="Q410" s="256">
        <f t="shared" si="55"/>
        <v>1</v>
      </c>
      <c r="R410" s="256">
        <f t="shared" si="56"/>
        <v>20</v>
      </c>
      <c r="S410" s="256">
        <f t="shared" si="57"/>
        <v>20</v>
      </c>
      <c r="T410" s="256" t="str">
        <f t="shared" si="60"/>
        <v/>
      </c>
      <c r="U410" s="13">
        <f t="shared" si="58"/>
        <v>0.62569444444444444</v>
      </c>
      <c r="V410" s="13">
        <f t="shared" si="59"/>
        <v>0.84722222222222221</v>
      </c>
    </row>
    <row r="411" spans="1:22" x14ac:dyDescent="0.25">
      <c r="A411" s="270">
        <v>42424</v>
      </c>
      <c r="B411" s="267" t="s">
        <v>123</v>
      </c>
      <c r="C411" s="267" t="s">
        <v>111</v>
      </c>
      <c r="D411" s="267" t="s">
        <v>112</v>
      </c>
      <c r="E411" s="267" t="s">
        <v>113</v>
      </c>
      <c r="F411" s="267" t="s">
        <v>117</v>
      </c>
      <c r="G411" s="267">
        <v>92214</v>
      </c>
      <c r="H411" s="269">
        <v>0.3611111111111111</v>
      </c>
      <c r="I411" s="269">
        <v>0.625</v>
      </c>
      <c r="J411" s="271">
        <v>0.2638888888888889</v>
      </c>
      <c r="K411" s="268">
        <v>42424.379374999997</v>
      </c>
      <c r="L411" s="268">
        <v>42424.625011574077</v>
      </c>
      <c r="M411" s="269">
        <v>3.6574074074074074E-3</v>
      </c>
      <c r="N411" s="267">
        <v>25</v>
      </c>
      <c r="O411" s="267">
        <v>0</v>
      </c>
      <c r="P411" s="256">
        <f t="shared" si="54"/>
        <v>9</v>
      </c>
      <c r="Q411" s="256">
        <f t="shared" si="55"/>
        <v>6</v>
      </c>
      <c r="R411" s="256">
        <f t="shared" si="56"/>
        <v>15</v>
      </c>
      <c r="S411" s="256">
        <f t="shared" si="57"/>
        <v>0</v>
      </c>
      <c r="T411" s="256" t="str">
        <f t="shared" si="60"/>
        <v/>
      </c>
      <c r="U411" s="13">
        <f t="shared" si="58"/>
        <v>0.37916666666666665</v>
      </c>
      <c r="V411" s="13">
        <f t="shared" si="59"/>
        <v>0.625</v>
      </c>
    </row>
    <row r="412" spans="1:22" x14ac:dyDescent="0.25">
      <c r="A412" s="270">
        <v>42424</v>
      </c>
      <c r="B412" s="267" t="s">
        <v>123</v>
      </c>
      <c r="C412" s="267" t="s">
        <v>111</v>
      </c>
      <c r="D412" s="267" t="s">
        <v>112</v>
      </c>
      <c r="E412" s="267" t="s">
        <v>113</v>
      </c>
      <c r="F412" s="267" t="s">
        <v>29</v>
      </c>
      <c r="G412" s="267">
        <v>92031</v>
      </c>
      <c r="H412" s="269">
        <v>0.58333333333333337</v>
      </c>
      <c r="I412" s="269">
        <v>0.84722222222222221</v>
      </c>
      <c r="J412" s="271">
        <v>0.2638888888888889</v>
      </c>
      <c r="K412" s="268">
        <v>42424.612916666665</v>
      </c>
      <c r="L412" s="268">
        <v>42424.847245370373</v>
      </c>
      <c r="M412" s="269">
        <v>2.0486111111111113E-3</v>
      </c>
      <c r="N412" s="267">
        <v>26</v>
      </c>
      <c r="O412" s="267">
        <v>0</v>
      </c>
      <c r="P412" s="256">
        <f t="shared" si="54"/>
        <v>14</v>
      </c>
      <c r="Q412" s="256">
        <f t="shared" si="55"/>
        <v>42</v>
      </c>
      <c r="R412" s="256">
        <f t="shared" si="56"/>
        <v>20</v>
      </c>
      <c r="S412" s="256">
        <f t="shared" si="57"/>
        <v>20</v>
      </c>
      <c r="T412" s="256" t="str">
        <f t="shared" si="60"/>
        <v/>
      </c>
      <c r="U412" s="13">
        <f t="shared" si="58"/>
        <v>0.61249999999999993</v>
      </c>
      <c r="V412" s="13">
        <f t="shared" si="59"/>
        <v>0.84722222222222221</v>
      </c>
    </row>
    <row r="413" spans="1:22" x14ac:dyDescent="0.25">
      <c r="A413" s="270">
        <v>42424</v>
      </c>
      <c r="B413" s="267" t="s">
        <v>123</v>
      </c>
      <c r="C413" s="267" t="s">
        <v>111</v>
      </c>
      <c r="D413" s="267" t="s">
        <v>112</v>
      </c>
      <c r="E413" s="267" t="s">
        <v>113</v>
      </c>
      <c r="F413" s="267" t="s">
        <v>30</v>
      </c>
      <c r="G413" s="267">
        <v>92030</v>
      </c>
      <c r="H413" s="269">
        <v>0.625</v>
      </c>
      <c r="I413" s="269">
        <v>0.88888888888888884</v>
      </c>
      <c r="J413" s="271">
        <v>0.2638888888888889</v>
      </c>
      <c r="K413" s="268">
        <v>42424.630509259259</v>
      </c>
      <c r="L413" s="268">
        <v>42424.889155092591</v>
      </c>
      <c r="M413" s="269">
        <v>0</v>
      </c>
      <c r="N413" s="267">
        <v>0</v>
      </c>
      <c r="O413" s="267">
        <v>0</v>
      </c>
      <c r="P413" s="256">
        <f t="shared" si="54"/>
        <v>15</v>
      </c>
      <c r="Q413" s="256">
        <f t="shared" si="55"/>
        <v>7</v>
      </c>
      <c r="R413" s="256">
        <f t="shared" si="56"/>
        <v>21</v>
      </c>
      <c r="S413" s="256">
        <f t="shared" si="57"/>
        <v>20</v>
      </c>
      <c r="T413" s="256" t="str">
        <f t="shared" si="60"/>
        <v/>
      </c>
      <c r="U413" s="13">
        <f t="shared" si="58"/>
        <v>0.62986111111111109</v>
      </c>
      <c r="V413" s="13">
        <f t="shared" si="59"/>
        <v>0.88888888888888884</v>
      </c>
    </row>
    <row r="414" spans="1:22" x14ac:dyDescent="0.25">
      <c r="A414" s="270">
        <v>42424</v>
      </c>
      <c r="B414" s="267" t="s">
        <v>123</v>
      </c>
      <c r="C414" s="267" t="s">
        <v>111</v>
      </c>
      <c r="D414" s="267" t="s">
        <v>112</v>
      </c>
      <c r="E414" s="267" t="s">
        <v>113</v>
      </c>
      <c r="F414" s="267" t="s">
        <v>118</v>
      </c>
      <c r="G414" s="267">
        <v>92217</v>
      </c>
      <c r="H414" s="269">
        <v>0.625</v>
      </c>
      <c r="I414" s="269">
        <v>0.88888888888888884</v>
      </c>
      <c r="J414" s="271">
        <v>0.2638888888888889</v>
      </c>
      <c r="K414" s="267"/>
      <c r="L414" s="267"/>
      <c r="M414" s="269">
        <v>0</v>
      </c>
      <c r="N414" s="267">
        <v>0</v>
      </c>
      <c r="O414" s="267">
        <v>0</v>
      </c>
      <c r="P414" s="256" t="str">
        <f t="shared" si="54"/>
        <v/>
      </c>
      <c r="Q414" s="256" t="str">
        <f t="shared" si="55"/>
        <v/>
      </c>
      <c r="R414" s="256" t="str">
        <f t="shared" si="56"/>
        <v/>
      </c>
      <c r="S414" s="256" t="str">
        <f t="shared" si="57"/>
        <v/>
      </c>
      <c r="T414" s="256" t="str">
        <f t="shared" si="60"/>
        <v/>
      </c>
      <c r="U414" s="13" t="str">
        <f t="shared" si="58"/>
        <v/>
      </c>
      <c r="V414" s="13" t="str">
        <f t="shared" si="59"/>
        <v/>
      </c>
    </row>
    <row r="415" spans="1:22" x14ac:dyDescent="0.25">
      <c r="A415" s="270">
        <v>42424</v>
      </c>
      <c r="B415" s="267" t="s">
        <v>123</v>
      </c>
      <c r="C415" s="267" t="s">
        <v>111</v>
      </c>
      <c r="D415" s="267" t="s">
        <v>112</v>
      </c>
      <c r="E415" s="267" t="s">
        <v>113</v>
      </c>
      <c r="F415" s="267" t="s">
        <v>24</v>
      </c>
      <c r="G415" s="267">
        <v>92092</v>
      </c>
      <c r="H415" s="269">
        <v>0.36805555555555558</v>
      </c>
      <c r="I415" s="269">
        <v>0.63194444444444442</v>
      </c>
      <c r="J415" s="271">
        <v>0.2638888888888889</v>
      </c>
      <c r="K415" s="268">
        <v>42424.362083333333</v>
      </c>
      <c r="L415" s="268">
        <v>42424.629710648151</v>
      </c>
      <c r="M415" s="269">
        <v>0</v>
      </c>
      <c r="N415" s="267">
        <v>0</v>
      </c>
      <c r="O415" s="267">
        <v>0</v>
      </c>
      <c r="P415" s="256">
        <f t="shared" si="54"/>
        <v>8</v>
      </c>
      <c r="Q415" s="256">
        <f t="shared" si="55"/>
        <v>41</v>
      </c>
      <c r="R415" s="256">
        <f t="shared" si="56"/>
        <v>15</v>
      </c>
      <c r="S415" s="256">
        <f t="shared" si="57"/>
        <v>6</v>
      </c>
      <c r="T415" s="256" t="str">
        <f t="shared" si="60"/>
        <v/>
      </c>
      <c r="U415" s="13">
        <f t="shared" si="58"/>
        <v>0.36180555555555555</v>
      </c>
      <c r="V415" s="13">
        <f t="shared" si="59"/>
        <v>0.62916666666666665</v>
      </c>
    </row>
    <row r="416" spans="1:22" x14ac:dyDescent="0.25">
      <c r="A416" s="280">
        <v>42425</v>
      </c>
      <c r="B416" s="277" t="s">
        <v>124</v>
      </c>
      <c r="C416" s="277" t="s">
        <v>111</v>
      </c>
      <c r="D416" s="277" t="s">
        <v>112</v>
      </c>
      <c r="E416" s="277" t="s">
        <v>113</v>
      </c>
      <c r="F416" s="277" t="s">
        <v>98</v>
      </c>
      <c r="G416" s="277">
        <v>92137</v>
      </c>
      <c r="H416" s="279">
        <v>0.3611111111111111</v>
      </c>
      <c r="I416" s="279">
        <v>0.625</v>
      </c>
      <c r="J416" s="281">
        <v>0.2638888888888889</v>
      </c>
      <c r="K416" s="278">
        <v>42425.362199074072</v>
      </c>
      <c r="L416" s="278">
        <v>42425.625555555554</v>
      </c>
      <c r="M416" s="279">
        <v>1.2962962962962963E-3</v>
      </c>
      <c r="N416" s="277">
        <v>62</v>
      </c>
      <c r="O416" s="277">
        <v>0</v>
      </c>
      <c r="P416" s="266">
        <f t="shared" si="54"/>
        <v>8</v>
      </c>
      <c r="Q416" s="266">
        <f t="shared" si="55"/>
        <v>41</v>
      </c>
      <c r="R416" s="266">
        <f t="shared" si="56"/>
        <v>15</v>
      </c>
      <c r="S416" s="266">
        <f t="shared" si="57"/>
        <v>0</v>
      </c>
      <c r="T416" s="266" t="str">
        <f t="shared" ref="T416:T433" si="61">IF(DAY(K416)=DAY(L416),"","ERRO")</f>
        <v/>
      </c>
      <c r="U416" s="13">
        <f t="shared" si="58"/>
        <v>0.36180555555555555</v>
      </c>
      <c r="V416" s="13">
        <f t="shared" si="59"/>
        <v>0.625</v>
      </c>
    </row>
    <row r="417" spans="1:22" x14ac:dyDescent="0.25">
      <c r="A417" s="280">
        <v>42425</v>
      </c>
      <c r="B417" s="277" t="s">
        <v>124</v>
      </c>
      <c r="C417" s="277" t="s">
        <v>111</v>
      </c>
      <c r="D417" s="277" t="s">
        <v>112</v>
      </c>
      <c r="E417" s="277" t="s">
        <v>113</v>
      </c>
      <c r="F417" s="277" t="s">
        <v>25</v>
      </c>
      <c r="G417" s="277">
        <v>95005</v>
      </c>
      <c r="H417" s="279">
        <v>0.58333333333333337</v>
      </c>
      <c r="I417" s="279">
        <v>0.84722222222222221</v>
      </c>
      <c r="J417" s="281">
        <v>0.2638888888888889</v>
      </c>
      <c r="K417" s="278">
        <v>42425.579652777778</v>
      </c>
      <c r="L417" s="278">
        <v>42425.847361111111</v>
      </c>
      <c r="M417" s="279">
        <v>0</v>
      </c>
      <c r="N417" s="277">
        <v>0</v>
      </c>
      <c r="O417" s="277">
        <v>0</v>
      </c>
      <c r="P417" s="266">
        <f t="shared" si="54"/>
        <v>13</v>
      </c>
      <c r="Q417" s="266">
        <f t="shared" si="55"/>
        <v>54</v>
      </c>
      <c r="R417" s="266">
        <f t="shared" si="56"/>
        <v>20</v>
      </c>
      <c r="S417" s="266">
        <f t="shared" si="57"/>
        <v>20</v>
      </c>
      <c r="T417" s="266" t="str">
        <f t="shared" si="61"/>
        <v/>
      </c>
      <c r="U417" s="13">
        <f t="shared" si="58"/>
        <v>0.57916666666666672</v>
      </c>
      <c r="V417" s="13">
        <f t="shared" si="59"/>
        <v>0.84722222222222221</v>
      </c>
    </row>
    <row r="418" spans="1:22" x14ac:dyDescent="0.25">
      <c r="A418" s="280">
        <v>42425</v>
      </c>
      <c r="B418" s="277" t="s">
        <v>124</v>
      </c>
      <c r="C418" s="277" t="s">
        <v>111</v>
      </c>
      <c r="D418" s="277" t="s">
        <v>112</v>
      </c>
      <c r="E418" s="277" t="s">
        <v>113</v>
      </c>
      <c r="F418" s="277" t="s">
        <v>18</v>
      </c>
      <c r="G418" s="277">
        <v>92120</v>
      </c>
      <c r="H418" s="279">
        <v>0.36805555555555558</v>
      </c>
      <c r="I418" s="279">
        <v>0.63194444444444442</v>
      </c>
      <c r="J418" s="281">
        <v>0.2638888888888889</v>
      </c>
      <c r="K418" s="277"/>
      <c r="L418" s="277"/>
      <c r="M418" s="279">
        <v>0</v>
      </c>
      <c r="N418" s="277">
        <v>0</v>
      </c>
      <c r="O418" s="277">
        <v>0</v>
      </c>
      <c r="P418" s="266" t="str">
        <f t="shared" si="54"/>
        <v/>
      </c>
      <c r="Q418" s="266" t="str">
        <f t="shared" si="55"/>
        <v/>
      </c>
      <c r="R418" s="266" t="str">
        <f t="shared" si="56"/>
        <v/>
      </c>
      <c r="S418" s="266" t="str">
        <f t="shared" si="57"/>
        <v/>
      </c>
      <c r="T418" s="266" t="str">
        <f t="shared" si="61"/>
        <v/>
      </c>
      <c r="U418" s="13" t="str">
        <f t="shared" si="58"/>
        <v/>
      </c>
      <c r="V418" s="13" t="str">
        <f t="shared" si="59"/>
        <v/>
      </c>
    </row>
    <row r="419" spans="1:22" x14ac:dyDescent="0.25">
      <c r="A419" s="280">
        <v>42425</v>
      </c>
      <c r="B419" s="277" t="s">
        <v>124</v>
      </c>
      <c r="C419" s="277" t="s">
        <v>111</v>
      </c>
      <c r="D419" s="277" t="s">
        <v>112</v>
      </c>
      <c r="E419" s="277" t="s">
        <v>113</v>
      </c>
      <c r="F419" s="277" t="s">
        <v>19</v>
      </c>
      <c r="G419" s="277">
        <v>95173</v>
      </c>
      <c r="H419" s="279">
        <v>0.4861111111111111</v>
      </c>
      <c r="I419" s="279">
        <v>0.75</v>
      </c>
      <c r="J419" s="281">
        <v>0.2638888888888889</v>
      </c>
      <c r="K419" s="277"/>
      <c r="L419" s="277"/>
      <c r="M419" s="279">
        <v>0</v>
      </c>
      <c r="N419" s="277">
        <v>0</v>
      </c>
      <c r="O419" s="277">
        <v>0</v>
      </c>
      <c r="P419" s="266" t="str">
        <f t="shared" si="54"/>
        <v/>
      </c>
      <c r="Q419" s="266" t="str">
        <f t="shared" si="55"/>
        <v/>
      </c>
      <c r="R419" s="266" t="str">
        <f t="shared" si="56"/>
        <v/>
      </c>
      <c r="S419" s="266" t="str">
        <f t="shared" si="57"/>
        <v/>
      </c>
      <c r="T419" s="266" t="str">
        <f t="shared" si="61"/>
        <v/>
      </c>
      <c r="U419" s="13" t="str">
        <f t="shared" si="58"/>
        <v/>
      </c>
      <c r="V419" s="13" t="str">
        <f t="shared" si="59"/>
        <v/>
      </c>
    </row>
    <row r="420" spans="1:22" x14ac:dyDescent="0.25">
      <c r="A420" s="280">
        <v>42425</v>
      </c>
      <c r="B420" s="277" t="s">
        <v>124</v>
      </c>
      <c r="C420" s="277" t="s">
        <v>111</v>
      </c>
      <c r="D420" s="277" t="s">
        <v>112</v>
      </c>
      <c r="E420" s="277" t="s">
        <v>113</v>
      </c>
      <c r="F420" s="277" t="s">
        <v>20</v>
      </c>
      <c r="G420" s="277">
        <v>92055</v>
      </c>
      <c r="H420" s="279">
        <v>0.36805555555555558</v>
      </c>
      <c r="I420" s="279">
        <v>0.63194444444444442</v>
      </c>
      <c r="J420" s="281">
        <v>0.2638888888888889</v>
      </c>
      <c r="K420" s="278">
        <v>42425.331504629627</v>
      </c>
      <c r="L420" s="278">
        <v>42425.583379629628</v>
      </c>
      <c r="M420" s="279">
        <v>1.8171296296296297E-3</v>
      </c>
      <c r="N420" s="277">
        <v>38</v>
      </c>
      <c r="O420" s="277">
        <v>0</v>
      </c>
      <c r="P420" s="266">
        <f t="shared" si="54"/>
        <v>7</v>
      </c>
      <c r="Q420" s="266">
        <f t="shared" si="55"/>
        <v>57</v>
      </c>
      <c r="R420" s="266">
        <f t="shared" si="56"/>
        <v>14</v>
      </c>
      <c r="S420" s="266">
        <f t="shared" si="57"/>
        <v>0</v>
      </c>
      <c r="T420" s="266" t="str">
        <f t="shared" si="61"/>
        <v/>
      </c>
      <c r="U420" s="13">
        <f t="shared" si="58"/>
        <v>0.33124999999999999</v>
      </c>
      <c r="V420" s="13">
        <f t="shared" si="59"/>
        <v>0.58333333333333337</v>
      </c>
    </row>
    <row r="421" spans="1:22" x14ac:dyDescent="0.25">
      <c r="A421" s="280">
        <v>42425</v>
      </c>
      <c r="B421" s="277" t="s">
        <v>124</v>
      </c>
      <c r="C421" s="277" t="s">
        <v>111</v>
      </c>
      <c r="D421" s="277" t="s">
        <v>112</v>
      </c>
      <c r="E421" s="277" t="s">
        <v>113</v>
      </c>
      <c r="F421" s="277" t="s">
        <v>26</v>
      </c>
      <c r="G421" s="277">
        <v>92065</v>
      </c>
      <c r="H421" s="279">
        <v>0.625</v>
      </c>
      <c r="I421" s="279">
        <v>0.88888888888888884</v>
      </c>
      <c r="J421" s="281">
        <v>0.2638888888888889</v>
      </c>
      <c r="K421" s="278">
        <v>42425.625335648147</v>
      </c>
      <c r="L421" s="278">
        <v>42425.888981481483</v>
      </c>
      <c r="M421" s="279">
        <v>0</v>
      </c>
      <c r="N421" s="277">
        <v>0</v>
      </c>
      <c r="O421" s="277">
        <v>0</v>
      </c>
      <c r="P421" s="266">
        <f t="shared" si="54"/>
        <v>15</v>
      </c>
      <c r="Q421" s="266">
        <f t="shared" si="55"/>
        <v>0</v>
      </c>
      <c r="R421" s="266">
        <f t="shared" si="56"/>
        <v>21</v>
      </c>
      <c r="S421" s="266">
        <f t="shared" si="57"/>
        <v>20</v>
      </c>
      <c r="T421" s="266" t="str">
        <f t="shared" si="61"/>
        <v/>
      </c>
      <c r="U421" s="13">
        <f t="shared" si="58"/>
        <v>0.625</v>
      </c>
      <c r="V421" s="13">
        <f t="shared" si="59"/>
        <v>0.88888888888888884</v>
      </c>
    </row>
    <row r="422" spans="1:22" x14ac:dyDescent="0.25">
      <c r="A422" s="280">
        <v>42425</v>
      </c>
      <c r="B422" s="277" t="s">
        <v>124</v>
      </c>
      <c r="C422" s="277" t="s">
        <v>111</v>
      </c>
      <c r="D422" s="277" t="s">
        <v>112</v>
      </c>
      <c r="E422" s="277" t="s">
        <v>113</v>
      </c>
      <c r="F422" s="277" t="s">
        <v>114</v>
      </c>
      <c r="G422" s="277">
        <v>95618</v>
      </c>
      <c r="H422" s="279">
        <v>0.33333333333333331</v>
      </c>
      <c r="I422" s="279">
        <v>0.59722222222222221</v>
      </c>
      <c r="J422" s="281">
        <v>0.2638888888888889</v>
      </c>
      <c r="K422" s="277"/>
      <c r="L422" s="277"/>
      <c r="M422" s="279">
        <v>0</v>
      </c>
      <c r="N422" s="277">
        <v>0</v>
      </c>
      <c r="O422" s="277">
        <v>0</v>
      </c>
      <c r="P422" s="266" t="str">
        <f t="shared" si="54"/>
        <v/>
      </c>
      <c r="Q422" s="266" t="str">
        <f t="shared" si="55"/>
        <v/>
      </c>
      <c r="R422" s="266" t="str">
        <f t="shared" si="56"/>
        <v/>
      </c>
      <c r="S422" s="266" t="str">
        <f t="shared" si="57"/>
        <v/>
      </c>
      <c r="T422" s="266" t="str">
        <f t="shared" si="61"/>
        <v/>
      </c>
      <c r="U422" s="13" t="str">
        <f t="shared" si="58"/>
        <v/>
      </c>
      <c r="V422" s="13" t="str">
        <f t="shared" si="59"/>
        <v/>
      </c>
    </row>
    <row r="423" spans="1:22" x14ac:dyDescent="0.25">
      <c r="A423" s="280">
        <v>42425</v>
      </c>
      <c r="B423" s="277" t="s">
        <v>124</v>
      </c>
      <c r="C423" s="277" t="s">
        <v>111</v>
      </c>
      <c r="D423" s="277" t="s">
        <v>112</v>
      </c>
      <c r="E423" s="277" t="s">
        <v>113</v>
      </c>
      <c r="F423" s="277" t="s">
        <v>88</v>
      </c>
      <c r="G423" s="277">
        <v>93247</v>
      </c>
      <c r="H423" s="279">
        <v>0.33333333333333331</v>
      </c>
      <c r="I423" s="279">
        <v>0.59722222222222221</v>
      </c>
      <c r="J423" s="281">
        <v>0.2638888888888889</v>
      </c>
      <c r="K423" s="277"/>
      <c r="L423" s="277"/>
      <c r="M423" s="279">
        <v>0</v>
      </c>
      <c r="N423" s="277">
        <v>0</v>
      </c>
      <c r="O423" s="277">
        <v>0</v>
      </c>
      <c r="P423" s="266" t="str">
        <f t="shared" si="54"/>
        <v/>
      </c>
      <c r="Q423" s="266" t="str">
        <f t="shared" si="55"/>
        <v/>
      </c>
      <c r="R423" s="266" t="str">
        <f t="shared" si="56"/>
        <v/>
      </c>
      <c r="S423" s="266" t="str">
        <f t="shared" si="57"/>
        <v/>
      </c>
      <c r="T423" s="266" t="str">
        <f t="shared" si="61"/>
        <v/>
      </c>
      <c r="U423" s="13" t="str">
        <f t="shared" si="58"/>
        <v/>
      </c>
      <c r="V423" s="13" t="str">
        <f t="shared" si="59"/>
        <v/>
      </c>
    </row>
    <row r="424" spans="1:22" x14ac:dyDescent="0.25">
      <c r="A424" s="280">
        <v>42425</v>
      </c>
      <c r="B424" s="277" t="s">
        <v>124</v>
      </c>
      <c r="C424" s="277" t="s">
        <v>111</v>
      </c>
      <c r="D424" s="277" t="s">
        <v>112</v>
      </c>
      <c r="E424" s="277" t="s">
        <v>113</v>
      </c>
      <c r="F424" s="277" t="s">
        <v>115</v>
      </c>
      <c r="G424" s="277">
        <v>92136</v>
      </c>
      <c r="H424" s="279">
        <v>0.3611111111111111</v>
      </c>
      <c r="I424" s="279">
        <v>0.625</v>
      </c>
      <c r="J424" s="281">
        <v>0.2638888888888889</v>
      </c>
      <c r="K424" s="278">
        <v>42425.385763888888</v>
      </c>
      <c r="L424" s="278">
        <v>42425.625486111108</v>
      </c>
      <c r="M424" s="279">
        <v>3.2638888888888891E-3</v>
      </c>
      <c r="N424" s="277">
        <v>32</v>
      </c>
      <c r="O424" s="277">
        <v>0</v>
      </c>
      <c r="P424" s="266">
        <f t="shared" si="54"/>
        <v>9</v>
      </c>
      <c r="Q424" s="266">
        <f t="shared" si="55"/>
        <v>15</v>
      </c>
      <c r="R424" s="266">
        <f t="shared" si="56"/>
        <v>15</v>
      </c>
      <c r="S424" s="266">
        <f t="shared" si="57"/>
        <v>0</v>
      </c>
      <c r="T424" s="266" t="str">
        <f t="shared" si="61"/>
        <v/>
      </c>
      <c r="U424" s="13">
        <f t="shared" si="58"/>
        <v>0.38541666666666669</v>
      </c>
      <c r="V424" s="13">
        <f t="shared" si="59"/>
        <v>0.625</v>
      </c>
    </row>
    <row r="425" spans="1:22" x14ac:dyDescent="0.25">
      <c r="A425" s="280">
        <v>42425</v>
      </c>
      <c r="B425" s="277" t="s">
        <v>124</v>
      </c>
      <c r="C425" s="277" t="s">
        <v>111</v>
      </c>
      <c r="D425" s="277" t="s">
        <v>112</v>
      </c>
      <c r="E425" s="277" t="s">
        <v>113</v>
      </c>
      <c r="F425" s="277" t="s">
        <v>23</v>
      </c>
      <c r="G425" s="277">
        <v>92044</v>
      </c>
      <c r="H425" s="279">
        <v>0.33333333333333331</v>
      </c>
      <c r="I425" s="279">
        <v>0.59722222222222221</v>
      </c>
      <c r="J425" s="281">
        <v>0.2638888888888889</v>
      </c>
      <c r="K425" s="278">
        <v>42425.319652777776</v>
      </c>
      <c r="L425" s="278">
        <v>42425.583715277775</v>
      </c>
      <c r="M425" s="279">
        <v>0</v>
      </c>
      <c r="N425" s="277">
        <v>0</v>
      </c>
      <c r="O425" s="277">
        <v>0</v>
      </c>
      <c r="P425" s="266">
        <f t="shared" si="54"/>
        <v>7</v>
      </c>
      <c r="Q425" s="266">
        <f t="shared" si="55"/>
        <v>40</v>
      </c>
      <c r="R425" s="266">
        <f t="shared" si="56"/>
        <v>14</v>
      </c>
      <c r="S425" s="266">
        <f t="shared" si="57"/>
        <v>0</v>
      </c>
      <c r="T425" s="266" t="str">
        <f t="shared" si="61"/>
        <v/>
      </c>
      <c r="U425" s="13">
        <f t="shared" si="58"/>
        <v>0.31944444444444448</v>
      </c>
      <c r="V425" s="13">
        <f t="shared" si="59"/>
        <v>0.58333333333333337</v>
      </c>
    </row>
    <row r="426" spans="1:22" x14ac:dyDescent="0.25">
      <c r="A426" s="280">
        <v>42425</v>
      </c>
      <c r="B426" s="277" t="s">
        <v>124</v>
      </c>
      <c r="C426" s="277" t="s">
        <v>111</v>
      </c>
      <c r="D426" s="277" t="s">
        <v>112</v>
      </c>
      <c r="E426" s="277" t="s">
        <v>113</v>
      </c>
      <c r="F426" s="277" t="s">
        <v>27</v>
      </c>
      <c r="G426" s="277">
        <v>93346</v>
      </c>
      <c r="H426" s="279">
        <v>0.625</v>
      </c>
      <c r="I426" s="279">
        <v>0.88888888888888884</v>
      </c>
      <c r="J426" s="281">
        <v>0.2638888888888889</v>
      </c>
      <c r="K426" s="278">
        <v>42425.625937500001</v>
      </c>
      <c r="L426" s="278">
        <v>42425.889270833337</v>
      </c>
      <c r="M426" s="279">
        <v>3.3564814814814811E-3</v>
      </c>
      <c r="N426" s="277">
        <v>29</v>
      </c>
      <c r="O426" s="277">
        <v>0</v>
      </c>
      <c r="P426" s="266">
        <f t="shared" si="54"/>
        <v>15</v>
      </c>
      <c r="Q426" s="266">
        <f t="shared" si="55"/>
        <v>1</v>
      </c>
      <c r="R426" s="266">
        <f t="shared" si="56"/>
        <v>21</v>
      </c>
      <c r="S426" s="266">
        <f t="shared" si="57"/>
        <v>20</v>
      </c>
      <c r="T426" s="266" t="str">
        <f t="shared" si="61"/>
        <v/>
      </c>
      <c r="U426" s="13">
        <f t="shared" si="58"/>
        <v>0.62569444444444444</v>
      </c>
      <c r="V426" s="13">
        <f t="shared" si="59"/>
        <v>0.88888888888888884</v>
      </c>
    </row>
    <row r="427" spans="1:22" x14ac:dyDescent="0.25">
      <c r="A427" s="280">
        <v>42425</v>
      </c>
      <c r="B427" s="277" t="s">
        <v>124</v>
      </c>
      <c r="C427" s="277" t="s">
        <v>111</v>
      </c>
      <c r="D427" s="277" t="s">
        <v>112</v>
      </c>
      <c r="E427" s="277" t="s">
        <v>113</v>
      </c>
      <c r="F427" s="277" t="s">
        <v>28</v>
      </c>
      <c r="G427" s="277">
        <v>93528</v>
      </c>
      <c r="H427" s="279">
        <v>0.61805555555555558</v>
      </c>
      <c r="I427" s="279">
        <v>0.88194444444444453</v>
      </c>
      <c r="J427" s="281">
        <v>0.2638888888888889</v>
      </c>
      <c r="K427" s="278">
        <v>42425.615902777776</v>
      </c>
      <c r="L427" s="278">
        <v>42425.881979166668</v>
      </c>
      <c r="M427" s="279">
        <v>1.8634259259259261E-3</v>
      </c>
      <c r="N427" s="277">
        <v>27</v>
      </c>
      <c r="O427" s="277">
        <v>1</v>
      </c>
      <c r="P427" s="266">
        <f t="shared" si="54"/>
        <v>14</v>
      </c>
      <c r="Q427" s="266">
        <f t="shared" si="55"/>
        <v>46</v>
      </c>
      <c r="R427" s="266">
        <f t="shared" si="56"/>
        <v>21</v>
      </c>
      <c r="S427" s="266">
        <f t="shared" si="57"/>
        <v>10</v>
      </c>
      <c r="T427" s="266" t="str">
        <f t="shared" si="61"/>
        <v/>
      </c>
      <c r="U427" s="13">
        <f t="shared" si="58"/>
        <v>0.61527777777777781</v>
      </c>
      <c r="V427" s="13">
        <f t="shared" si="59"/>
        <v>0.88194444444444453</v>
      </c>
    </row>
    <row r="428" spans="1:22" x14ac:dyDescent="0.25">
      <c r="A428" s="280">
        <v>42425</v>
      </c>
      <c r="B428" s="277" t="s">
        <v>124</v>
      </c>
      <c r="C428" s="277" t="s">
        <v>111</v>
      </c>
      <c r="D428" s="277" t="s">
        <v>112</v>
      </c>
      <c r="E428" s="277" t="s">
        <v>113</v>
      </c>
      <c r="F428" s="277" t="s">
        <v>105</v>
      </c>
      <c r="G428" s="277">
        <v>95049</v>
      </c>
      <c r="H428" s="279">
        <v>0.625</v>
      </c>
      <c r="I428" s="279">
        <v>0.88888888888888884</v>
      </c>
      <c r="J428" s="281">
        <v>0.2638888888888889</v>
      </c>
      <c r="K428" s="277"/>
      <c r="L428" s="277"/>
      <c r="M428" s="279">
        <v>0</v>
      </c>
      <c r="N428" s="277">
        <v>0</v>
      </c>
      <c r="O428" s="277">
        <v>0</v>
      </c>
      <c r="P428" s="266" t="str">
        <f t="shared" si="54"/>
        <v/>
      </c>
      <c r="Q428" s="266" t="str">
        <f t="shared" si="55"/>
        <v/>
      </c>
      <c r="R428" s="266" t="str">
        <f t="shared" si="56"/>
        <v/>
      </c>
      <c r="S428" s="266" t="str">
        <f t="shared" si="57"/>
        <v/>
      </c>
      <c r="T428" s="266" t="str">
        <f t="shared" si="61"/>
        <v/>
      </c>
      <c r="U428" s="13" t="str">
        <f t="shared" si="58"/>
        <v/>
      </c>
      <c r="V428" s="13" t="str">
        <f t="shared" si="59"/>
        <v/>
      </c>
    </row>
    <row r="429" spans="1:22" x14ac:dyDescent="0.25">
      <c r="A429" s="280">
        <v>42425</v>
      </c>
      <c r="B429" s="277" t="s">
        <v>124</v>
      </c>
      <c r="C429" s="277" t="s">
        <v>111</v>
      </c>
      <c r="D429" s="277" t="s">
        <v>112</v>
      </c>
      <c r="E429" s="277" t="s">
        <v>113</v>
      </c>
      <c r="F429" s="277" t="s">
        <v>117</v>
      </c>
      <c r="G429" s="277">
        <v>92214</v>
      </c>
      <c r="H429" s="279">
        <v>0.3611111111111111</v>
      </c>
      <c r="I429" s="279">
        <v>0.625</v>
      </c>
      <c r="J429" s="281">
        <v>0.2638888888888889</v>
      </c>
      <c r="K429" s="277"/>
      <c r="L429" s="277"/>
      <c r="M429" s="279">
        <v>0</v>
      </c>
      <c r="N429" s="277">
        <v>0</v>
      </c>
      <c r="O429" s="277">
        <v>0</v>
      </c>
      <c r="P429" s="266" t="str">
        <f t="shared" si="54"/>
        <v/>
      </c>
      <c r="Q429" s="266" t="str">
        <f t="shared" si="55"/>
        <v/>
      </c>
      <c r="R429" s="266" t="str">
        <f t="shared" si="56"/>
        <v/>
      </c>
      <c r="S429" s="266" t="str">
        <f t="shared" si="57"/>
        <v/>
      </c>
      <c r="T429" s="266" t="str">
        <f t="shared" si="61"/>
        <v/>
      </c>
      <c r="U429" s="13" t="str">
        <f t="shared" si="58"/>
        <v/>
      </c>
      <c r="V429" s="13" t="str">
        <f t="shared" si="59"/>
        <v/>
      </c>
    </row>
    <row r="430" spans="1:22" x14ac:dyDescent="0.25">
      <c r="A430" s="280">
        <v>42425</v>
      </c>
      <c r="B430" s="277" t="s">
        <v>124</v>
      </c>
      <c r="C430" s="277" t="s">
        <v>111</v>
      </c>
      <c r="D430" s="277" t="s">
        <v>112</v>
      </c>
      <c r="E430" s="277" t="s">
        <v>113</v>
      </c>
      <c r="F430" s="277" t="s">
        <v>29</v>
      </c>
      <c r="G430" s="277">
        <v>92031</v>
      </c>
      <c r="H430" s="279">
        <v>0.58333333333333337</v>
      </c>
      <c r="I430" s="279">
        <v>0.84722222222222221</v>
      </c>
      <c r="J430" s="281">
        <v>0.2638888888888889</v>
      </c>
      <c r="K430" s="278">
        <v>42425.583773148152</v>
      </c>
      <c r="L430" s="278">
        <v>42425.847326388888</v>
      </c>
      <c r="M430" s="279">
        <v>3.7615740740740739E-3</v>
      </c>
      <c r="N430" s="277">
        <v>5</v>
      </c>
      <c r="O430" s="277">
        <v>0</v>
      </c>
      <c r="P430" s="266">
        <f t="shared" si="54"/>
        <v>14</v>
      </c>
      <c r="Q430" s="266">
        <f t="shared" si="55"/>
        <v>0</v>
      </c>
      <c r="R430" s="266">
        <f t="shared" si="56"/>
        <v>20</v>
      </c>
      <c r="S430" s="266">
        <f t="shared" si="57"/>
        <v>20</v>
      </c>
      <c r="T430" s="266" t="str">
        <f t="shared" si="61"/>
        <v/>
      </c>
      <c r="U430" s="13">
        <f t="shared" si="58"/>
        <v>0.58333333333333337</v>
      </c>
      <c r="V430" s="13">
        <f t="shared" si="59"/>
        <v>0.84722222222222221</v>
      </c>
    </row>
    <row r="431" spans="1:22" x14ac:dyDescent="0.25">
      <c r="A431" s="280">
        <v>42425</v>
      </c>
      <c r="B431" s="277" t="s">
        <v>124</v>
      </c>
      <c r="C431" s="277" t="s">
        <v>111</v>
      </c>
      <c r="D431" s="277" t="s">
        <v>112</v>
      </c>
      <c r="E431" s="277" t="s">
        <v>113</v>
      </c>
      <c r="F431" s="277" t="s">
        <v>30</v>
      </c>
      <c r="G431" s="277">
        <v>92030</v>
      </c>
      <c r="H431" s="279">
        <v>0.625</v>
      </c>
      <c r="I431" s="279">
        <v>0.88888888888888884</v>
      </c>
      <c r="J431" s="281">
        <v>0.2638888888888889</v>
      </c>
      <c r="K431" s="277"/>
      <c r="L431" s="277"/>
      <c r="M431" s="279">
        <v>0</v>
      </c>
      <c r="N431" s="277">
        <v>0</v>
      </c>
      <c r="O431" s="277">
        <v>0</v>
      </c>
      <c r="P431" s="266" t="str">
        <f t="shared" si="54"/>
        <v/>
      </c>
      <c r="Q431" s="266" t="str">
        <f t="shared" si="55"/>
        <v/>
      </c>
      <c r="R431" s="266" t="str">
        <f t="shared" si="56"/>
        <v/>
      </c>
      <c r="S431" s="266" t="str">
        <f t="shared" si="57"/>
        <v/>
      </c>
      <c r="T431" s="266" t="str">
        <f t="shared" si="61"/>
        <v/>
      </c>
      <c r="U431" s="13" t="str">
        <f t="shared" si="58"/>
        <v/>
      </c>
      <c r="V431" s="13" t="str">
        <f t="shared" si="59"/>
        <v/>
      </c>
    </row>
    <row r="432" spans="1:22" x14ac:dyDescent="0.25">
      <c r="A432" s="280">
        <v>42425</v>
      </c>
      <c r="B432" s="277" t="s">
        <v>124</v>
      </c>
      <c r="C432" s="277" t="s">
        <v>111</v>
      </c>
      <c r="D432" s="277" t="s">
        <v>112</v>
      </c>
      <c r="E432" s="277" t="s">
        <v>113</v>
      </c>
      <c r="F432" s="277" t="s">
        <v>118</v>
      </c>
      <c r="G432" s="277">
        <v>92217</v>
      </c>
      <c r="H432" s="279">
        <v>0.625</v>
      </c>
      <c r="I432" s="279">
        <v>0.88888888888888884</v>
      </c>
      <c r="J432" s="281">
        <v>0.2638888888888889</v>
      </c>
      <c r="K432" s="277"/>
      <c r="L432" s="277"/>
      <c r="M432" s="279">
        <v>0</v>
      </c>
      <c r="N432" s="277">
        <v>0</v>
      </c>
      <c r="O432" s="277">
        <v>0</v>
      </c>
      <c r="P432" s="266" t="str">
        <f t="shared" si="54"/>
        <v/>
      </c>
      <c r="Q432" s="266" t="str">
        <f t="shared" si="55"/>
        <v/>
      </c>
      <c r="R432" s="266" t="str">
        <f t="shared" si="56"/>
        <v/>
      </c>
      <c r="S432" s="266" t="str">
        <f t="shared" si="57"/>
        <v/>
      </c>
      <c r="T432" s="266" t="str">
        <f t="shared" si="61"/>
        <v/>
      </c>
      <c r="U432" s="13" t="str">
        <f t="shared" si="58"/>
        <v/>
      </c>
      <c r="V432" s="13" t="str">
        <f t="shared" si="59"/>
        <v/>
      </c>
    </row>
    <row r="433" spans="1:22" x14ac:dyDescent="0.25">
      <c r="A433" s="280">
        <v>42425</v>
      </c>
      <c r="B433" s="277" t="s">
        <v>124</v>
      </c>
      <c r="C433" s="277" t="s">
        <v>111</v>
      </c>
      <c r="D433" s="277" t="s">
        <v>112</v>
      </c>
      <c r="E433" s="277" t="s">
        <v>113</v>
      </c>
      <c r="F433" s="277" t="s">
        <v>24</v>
      </c>
      <c r="G433" s="277">
        <v>92092</v>
      </c>
      <c r="H433" s="279">
        <v>0.36805555555555558</v>
      </c>
      <c r="I433" s="279">
        <v>0.63194444444444442</v>
      </c>
      <c r="J433" s="281">
        <v>0.2638888888888889</v>
      </c>
      <c r="K433" s="277"/>
      <c r="L433" s="277"/>
      <c r="M433" s="279">
        <v>0</v>
      </c>
      <c r="N433" s="277">
        <v>0</v>
      </c>
      <c r="O433" s="277">
        <v>0</v>
      </c>
      <c r="P433" s="266" t="str">
        <f t="shared" si="54"/>
        <v/>
      </c>
      <c r="Q433" s="266" t="str">
        <f t="shared" si="55"/>
        <v/>
      </c>
      <c r="R433" s="266" t="str">
        <f t="shared" si="56"/>
        <v/>
      </c>
      <c r="S433" s="266" t="str">
        <f t="shared" si="57"/>
        <v/>
      </c>
      <c r="T433" s="266" t="str">
        <f t="shared" si="61"/>
        <v/>
      </c>
      <c r="U433" s="13" t="str">
        <f t="shared" si="58"/>
        <v/>
      </c>
      <c r="V433" s="13" t="str">
        <f t="shared" si="59"/>
        <v/>
      </c>
    </row>
    <row r="434" spans="1:22" x14ac:dyDescent="0.25">
      <c r="A434" s="306">
        <v>42426</v>
      </c>
      <c r="B434" s="303" t="s">
        <v>125</v>
      </c>
      <c r="C434" s="303" t="s">
        <v>111</v>
      </c>
      <c r="D434" s="303" t="s">
        <v>112</v>
      </c>
      <c r="E434" s="303" t="s">
        <v>113</v>
      </c>
      <c r="F434" s="303" t="s">
        <v>98</v>
      </c>
      <c r="G434" s="303">
        <v>92137</v>
      </c>
      <c r="H434" s="305">
        <v>0.3611111111111111</v>
      </c>
      <c r="I434" s="305">
        <v>0.625</v>
      </c>
      <c r="J434" s="307">
        <v>0.2638888888888889</v>
      </c>
      <c r="K434" s="303"/>
      <c r="L434" s="303"/>
      <c r="M434" s="305">
        <v>0</v>
      </c>
      <c r="N434" s="303">
        <v>0</v>
      </c>
      <c r="O434" s="303">
        <v>0</v>
      </c>
      <c r="P434" s="276" t="str">
        <f t="shared" si="54"/>
        <v/>
      </c>
      <c r="Q434" s="276" t="str">
        <f t="shared" si="55"/>
        <v/>
      </c>
      <c r="R434" s="276" t="str">
        <f t="shared" si="56"/>
        <v/>
      </c>
      <c r="S434" s="276" t="str">
        <f t="shared" si="57"/>
        <v/>
      </c>
      <c r="T434" s="276" t="str">
        <f t="shared" ref="T434:T467" si="62">IF(DAY(K434)=DAY(L434),"","ERRO")</f>
        <v/>
      </c>
      <c r="U434" s="13" t="str">
        <f t="shared" si="58"/>
        <v/>
      </c>
      <c r="V434" s="13" t="str">
        <f t="shared" si="59"/>
        <v/>
      </c>
    </row>
    <row r="435" spans="1:22" x14ac:dyDescent="0.25">
      <c r="A435" s="306">
        <v>42427</v>
      </c>
      <c r="B435" s="303" t="s">
        <v>126</v>
      </c>
      <c r="C435" s="303" t="s">
        <v>111</v>
      </c>
      <c r="D435" s="303" t="s">
        <v>112</v>
      </c>
      <c r="E435" s="303" t="s">
        <v>113</v>
      </c>
      <c r="F435" s="303" t="s">
        <v>98</v>
      </c>
      <c r="G435" s="303">
        <v>92137</v>
      </c>
      <c r="H435" s="305">
        <v>0.3611111111111111</v>
      </c>
      <c r="I435" s="305">
        <v>0.625</v>
      </c>
      <c r="J435" s="307">
        <v>0.2638888888888889</v>
      </c>
      <c r="K435" s="303"/>
      <c r="L435" s="303"/>
      <c r="M435" s="305">
        <v>0</v>
      </c>
      <c r="N435" s="303">
        <v>0</v>
      </c>
      <c r="O435" s="303">
        <v>0</v>
      </c>
      <c r="P435" s="276" t="str">
        <f t="shared" si="54"/>
        <v/>
      </c>
      <c r="Q435" s="276" t="str">
        <f t="shared" si="55"/>
        <v/>
      </c>
      <c r="R435" s="276" t="str">
        <f t="shared" si="56"/>
        <v/>
      </c>
      <c r="S435" s="276" t="str">
        <f t="shared" si="57"/>
        <v/>
      </c>
      <c r="T435" s="276" t="str">
        <f t="shared" si="62"/>
        <v/>
      </c>
      <c r="U435" s="13" t="str">
        <f t="shared" si="58"/>
        <v/>
      </c>
      <c r="V435" s="13" t="str">
        <f t="shared" si="59"/>
        <v/>
      </c>
    </row>
    <row r="436" spans="1:22" x14ac:dyDescent="0.25">
      <c r="A436" s="306">
        <v>42427</v>
      </c>
      <c r="B436" s="303" t="s">
        <v>126</v>
      </c>
      <c r="C436" s="303" t="s">
        <v>111</v>
      </c>
      <c r="D436" s="303" t="s">
        <v>112</v>
      </c>
      <c r="E436" s="303" t="s">
        <v>113</v>
      </c>
      <c r="F436" s="303" t="s">
        <v>25</v>
      </c>
      <c r="G436" s="303">
        <v>95005</v>
      </c>
      <c r="H436" s="305">
        <v>0.58333333333333337</v>
      </c>
      <c r="I436" s="305">
        <v>0.84722222222222221</v>
      </c>
      <c r="J436" s="307">
        <v>0.2638888888888889</v>
      </c>
      <c r="K436" s="304">
        <v>42427.622372685182</v>
      </c>
      <c r="L436" s="304">
        <v>42427.847280092596</v>
      </c>
      <c r="M436" s="305">
        <v>0</v>
      </c>
      <c r="N436" s="303">
        <v>0</v>
      </c>
      <c r="O436" s="303">
        <v>0</v>
      </c>
      <c r="P436" s="276">
        <f t="shared" si="54"/>
        <v>14</v>
      </c>
      <c r="Q436" s="276">
        <f t="shared" si="55"/>
        <v>56</v>
      </c>
      <c r="R436" s="276">
        <f t="shared" si="56"/>
        <v>20</v>
      </c>
      <c r="S436" s="276">
        <f t="shared" si="57"/>
        <v>20</v>
      </c>
      <c r="T436" s="276" t="str">
        <f t="shared" si="62"/>
        <v/>
      </c>
      <c r="U436" s="13">
        <f t="shared" si="58"/>
        <v>0.62222222222222223</v>
      </c>
      <c r="V436" s="13">
        <f t="shared" si="59"/>
        <v>0.84722222222222221</v>
      </c>
    </row>
    <row r="437" spans="1:22" x14ac:dyDescent="0.25">
      <c r="A437" s="306">
        <v>42426</v>
      </c>
      <c r="B437" s="303" t="s">
        <v>125</v>
      </c>
      <c r="C437" s="303" t="s">
        <v>111</v>
      </c>
      <c r="D437" s="303" t="s">
        <v>112</v>
      </c>
      <c r="E437" s="303" t="s">
        <v>113</v>
      </c>
      <c r="F437" s="303" t="s">
        <v>25</v>
      </c>
      <c r="G437" s="303">
        <v>95005</v>
      </c>
      <c r="H437" s="305">
        <v>0.58333333333333337</v>
      </c>
      <c r="I437" s="305">
        <v>0.84722222222222221</v>
      </c>
      <c r="J437" s="307">
        <v>0.2638888888888889</v>
      </c>
      <c r="K437" s="304">
        <v>42426.605405092596</v>
      </c>
      <c r="L437" s="304">
        <v>42426.847453703704</v>
      </c>
      <c r="M437" s="305">
        <v>2.9629629629629628E-3</v>
      </c>
      <c r="N437" s="303">
        <v>13</v>
      </c>
      <c r="O437" s="303">
        <v>0</v>
      </c>
      <c r="P437" s="276">
        <f t="shared" si="54"/>
        <v>14</v>
      </c>
      <c r="Q437" s="276">
        <f t="shared" si="55"/>
        <v>31</v>
      </c>
      <c r="R437" s="276">
        <f t="shared" si="56"/>
        <v>20</v>
      </c>
      <c r="S437" s="276">
        <f t="shared" si="57"/>
        <v>20</v>
      </c>
      <c r="T437" s="276" t="str">
        <f t="shared" si="62"/>
        <v/>
      </c>
      <c r="U437" s="13">
        <f t="shared" si="58"/>
        <v>0.60486111111111118</v>
      </c>
      <c r="V437" s="13">
        <f t="shared" si="59"/>
        <v>0.84722222222222221</v>
      </c>
    </row>
    <row r="438" spans="1:22" x14ac:dyDescent="0.25">
      <c r="A438" s="306">
        <v>42426</v>
      </c>
      <c r="B438" s="303" t="s">
        <v>125</v>
      </c>
      <c r="C438" s="303" t="s">
        <v>111</v>
      </c>
      <c r="D438" s="303" t="s">
        <v>112</v>
      </c>
      <c r="E438" s="303" t="s">
        <v>113</v>
      </c>
      <c r="F438" s="303" t="s">
        <v>18</v>
      </c>
      <c r="G438" s="303">
        <v>92120</v>
      </c>
      <c r="H438" s="305">
        <v>0.36805555555555558</v>
      </c>
      <c r="I438" s="305">
        <v>0.63194444444444442</v>
      </c>
      <c r="J438" s="307">
        <v>0.2638888888888889</v>
      </c>
      <c r="K438" s="303"/>
      <c r="L438" s="303"/>
      <c r="M438" s="305">
        <v>0</v>
      </c>
      <c r="N438" s="303">
        <v>0</v>
      </c>
      <c r="O438" s="303">
        <v>0</v>
      </c>
      <c r="P438" s="276" t="str">
        <f t="shared" si="54"/>
        <v/>
      </c>
      <c r="Q438" s="276" t="str">
        <f t="shared" si="55"/>
        <v/>
      </c>
      <c r="R438" s="276" t="str">
        <f t="shared" si="56"/>
        <v/>
      </c>
      <c r="S438" s="276" t="str">
        <f t="shared" si="57"/>
        <v/>
      </c>
      <c r="T438" s="276" t="str">
        <f t="shared" si="62"/>
        <v/>
      </c>
      <c r="U438" s="13" t="str">
        <f t="shared" si="58"/>
        <v/>
      </c>
      <c r="V438" s="13" t="str">
        <f t="shared" si="59"/>
        <v/>
      </c>
    </row>
    <row r="439" spans="1:22" x14ac:dyDescent="0.25">
      <c r="A439" s="306">
        <v>42427</v>
      </c>
      <c r="B439" s="303" t="s">
        <v>126</v>
      </c>
      <c r="C439" s="303" t="s">
        <v>111</v>
      </c>
      <c r="D439" s="303" t="s">
        <v>112</v>
      </c>
      <c r="E439" s="303" t="s">
        <v>113</v>
      </c>
      <c r="F439" s="303" t="s">
        <v>18</v>
      </c>
      <c r="G439" s="303">
        <v>92120</v>
      </c>
      <c r="H439" s="305">
        <v>0.36805555555555558</v>
      </c>
      <c r="I439" s="305">
        <v>0.63194444444444442</v>
      </c>
      <c r="J439" s="307">
        <v>0.2638888888888889</v>
      </c>
      <c r="K439" s="303"/>
      <c r="L439" s="303"/>
      <c r="M439" s="305">
        <v>0</v>
      </c>
      <c r="N439" s="303">
        <v>0</v>
      </c>
      <c r="O439" s="303">
        <v>0</v>
      </c>
      <c r="P439" s="276" t="str">
        <f t="shared" si="54"/>
        <v/>
      </c>
      <c r="Q439" s="276" t="str">
        <f t="shared" si="55"/>
        <v/>
      </c>
      <c r="R439" s="276" t="str">
        <f t="shared" si="56"/>
        <v/>
      </c>
      <c r="S439" s="276" t="str">
        <f t="shared" si="57"/>
        <v/>
      </c>
      <c r="T439" s="276" t="str">
        <f t="shared" si="62"/>
        <v/>
      </c>
      <c r="U439" s="13" t="str">
        <f t="shared" si="58"/>
        <v/>
      </c>
      <c r="V439" s="13" t="str">
        <f t="shared" si="59"/>
        <v/>
      </c>
    </row>
    <row r="440" spans="1:22" x14ac:dyDescent="0.25">
      <c r="A440" s="306">
        <v>42427</v>
      </c>
      <c r="B440" s="303" t="s">
        <v>126</v>
      </c>
      <c r="C440" s="303" t="s">
        <v>111</v>
      </c>
      <c r="D440" s="303" t="s">
        <v>112</v>
      </c>
      <c r="E440" s="303" t="s">
        <v>113</v>
      </c>
      <c r="F440" s="303" t="s">
        <v>19</v>
      </c>
      <c r="G440" s="303">
        <v>95173</v>
      </c>
      <c r="H440" s="305">
        <v>0.4861111111111111</v>
      </c>
      <c r="I440" s="305">
        <v>0.75</v>
      </c>
      <c r="J440" s="307">
        <v>0.2638888888888889</v>
      </c>
      <c r="K440" s="303"/>
      <c r="L440" s="303"/>
      <c r="M440" s="305">
        <v>0</v>
      </c>
      <c r="N440" s="303">
        <v>0</v>
      </c>
      <c r="O440" s="303">
        <v>0</v>
      </c>
      <c r="P440" s="276" t="str">
        <f t="shared" si="54"/>
        <v/>
      </c>
      <c r="Q440" s="276" t="str">
        <f t="shared" si="55"/>
        <v/>
      </c>
      <c r="R440" s="276" t="str">
        <f t="shared" si="56"/>
        <v/>
      </c>
      <c r="S440" s="276" t="str">
        <f t="shared" si="57"/>
        <v/>
      </c>
      <c r="T440" s="276" t="str">
        <f t="shared" si="62"/>
        <v/>
      </c>
      <c r="U440" s="13" t="str">
        <f t="shared" si="58"/>
        <v/>
      </c>
      <c r="V440" s="13" t="str">
        <f t="shared" si="59"/>
        <v/>
      </c>
    </row>
    <row r="441" spans="1:22" x14ac:dyDescent="0.25">
      <c r="A441" s="306">
        <v>42426</v>
      </c>
      <c r="B441" s="303" t="s">
        <v>125</v>
      </c>
      <c r="C441" s="303" t="s">
        <v>111</v>
      </c>
      <c r="D441" s="303" t="s">
        <v>112</v>
      </c>
      <c r="E441" s="303" t="s">
        <v>113</v>
      </c>
      <c r="F441" s="303" t="s">
        <v>19</v>
      </c>
      <c r="G441" s="303">
        <v>95173</v>
      </c>
      <c r="H441" s="305">
        <v>0.4861111111111111</v>
      </c>
      <c r="I441" s="305">
        <v>0.75</v>
      </c>
      <c r="J441" s="307">
        <v>0.2638888888888889</v>
      </c>
      <c r="K441" s="303"/>
      <c r="L441" s="303"/>
      <c r="M441" s="305">
        <v>0</v>
      </c>
      <c r="N441" s="303">
        <v>0</v>
      </c>
      <c r="O441" s="303">
        <v>0</v>
      </c>
      <c r="P441" s="276" t="str">
        <f t="shared" si="54"/>
        <v/>
      </c>
      <c r="Q441" s="276" t="str">
        <f t="shared" si="55"/>
        <v/>
      </c>
      <c r="R441" s="276" t="str">
        <f t="shared" si="56"/>
        <v/>
      </c>
      <c r="S441" s="276" t="str">
        <f t="shared" si="57"/>
        <v/>
      </c>
      <c r="T441" s="276" t="str">
        <f t="shared" si="62"/>
        <v/>
      </c>
      <c r="U441" s="13" t="str">
        <f t="shared" si="58"/>
        <v/>
      </c>
      <c r="V441" s="13" t="str">
        <f t="shared" si="59"/>
        <v/>
      </c>
    </row>
    <row r="442" spans="1:22" x14ac:dyDescent="0.25">
      <c r="A442" s="306">
        <v>42426</v>
      </c>
      <c r="B442" s="303" t="s">
        <v>125</v>
      </c>
      <c r="C442" s="303" t="s">
        <v>111</v>
      </c>
      <c r="D442" s="303" t="s">
        <v>112</v>
      </c>
      <c r="E442" s="303" t="s">
        <v>113</v>
      </c>
      <c r="F442" s="303" t="s">
        <v>20</v>
      </c>
      <c r="G442" s="303">
        <v>92055</v>
      </c>
      <c r="H442" s="305">
        <v>0.36805555555555558</v>
      </c>
      <c r="I442" s="305">
        <v>0.63194444444444442</v>
      </c>
      <c r="J442" s="307">
        <v>0.2638888888888889</v>
      </c>
      <c r="K442" s="304">
        <v>42426.338506944441</v>
      </c>
      <c r="L442" s="304">
        <v>42426.583356481482</v>
      </c>
      <c r="M442" s="305">
        <v>2.2800925925925927E-3</v>
      </c>
      <c r="N442" s="303">
        <v>34</v>
      </c>
      <c r="O442" s="303">
        <v>1</v>
      </c>
      <c r="P442" s="276">
        <f t="shared" si="54"/>
        <v>8</v>
      </c>
      <c r="Q442" s="276">
        <f t="shared" si="55"/>
        <v>7</v>
      </c>
      <c r="R442" s="276">
        <f t="shared" si="56"/>
        <v>14</v>
      </c>
      <c r="S442" s="276">
        <f t="shared" si="57"/>
        <v>0</v>
      </c>
      <c r="T442" s="276" t="str">
        <f t="shared" si="62"/>
        <v/>
      </c>
      <c r="U442" s="13">
        <f t="shared" si="58"/>
        <v>0.33819444444444446</v>
      </c>
      <c r="V442" s="13">
        <f t="shared" si="59"/>
        <v>0.58333333333333337</v>
      </c>
    </row>
    <row r="443" spans="1:22" x14ac:dyDescent="0.25">
      <c r="A443" s="306">
        <v>42427</v>
      </c>
      <c r="B443" s="303" t="s">
        <v>126</v>
      </c>
      <c r="C443" s="303" t="s">
        <v>111</v>
      </c>
      <c r="D443" s="303" t="s">
        <v>112</v>
      </c>
      <c r="E443" s="303" t="s">
        <v>113</v>
      </c>
      <c r="F443" s="303" t="s">
        <v>20</v>
      </c>
      <c r="G443" s="303">
        <v>92055</v>
      </c>
      <c r="H443" s="305">
        <v>0.36805555555555558</v>
      </c>
      <c r="I443" s="305">
        <v>0.63194444444444442</v>
      </c>
      <c r="J443" s="307">
        <v>0.2638888888888889</v>
      </c>
      <c r="K443" s="304">
        <v>42427.319791666669</v>
      </c>
      <c r="L443" s="304">
        <v>42427.583344907405</v>
      </c>
      <c r="M443" s="305">
        <v>1.7708333333333332E-3</v>
      </c>
      <c r="N443" s="303">
        <v>14</v>
      </c>
      <c r="O443" s="303">
        <v>0</v>
      </c>
      <c r="P443" s="276">
        <f t="shared" si="54"/>
        <v>7</v>
      </c>
      <c r="Q443" s="276">
        <f t="shared" si="55"/>
        <v>40</v>
      </c>
      <c r="R443" s="276">
        <f t="shared" si="56"/>
        <v>14</v>
      </c>
      <c r="S443" s="276">
        <f t="shared" si="57"/>
        <v>0</v>
      </c>
      <c r="T443" s="276" t="str">
        <f t="shared" si="62"/>
        <v/>
      </c>
      <c r="U443" s="13">
        <f t="shared" si="58"/>
        <v>0.31944444444444448</v>
      </c>
      <c r="V443" s="13">
        <f t="shared" si="59"/>
        <v>0.58333333333333337</v>
      </c>
    </row>
    <row r="444" spans="1:22" x14ac:dyDescent="0.25">
      <c r="A444" s="306">
        <v>42426</v>
      </c>
      <c r="B444" s="303" t="s">
        <v>125</v>
      </c>
      <c r="C444" s="303" t="s">
        <v>111</v>
      </c>
      <c r="D444" s="303" t="s">
        <v>112</v>
      </c>
      <c r="E444" s="303" t="s">
        <v>113</v>
      </c>
      <c r="F444" s="303" t="s">
        <v>26</v>
      </c>
      <c r="G444" s="303">
        <v>92065</v>
      </c>
      <c r="H444" s="305">
        <v>0.625</v>
      </c>
      <c r="I444" s="305">
        <v>0.88888888888888884</v>
      </c>
      <c r="J444" s="307">
        <v>0.2638888888888889</v>
      </c>
      <c r="K444" s="304">
        <v>42426.37158564815</v>
      </c>
      <c r="L444" s="304">
        <v>42426.889293981483</v>
      </c>
      <c r="M444" s="305">
        <v>3.2060185185185191E-3</v>
      </c>
      <c r="N444" s="303">
        <v>10</v>
      </c>
      <c r="O444" s="303">
        <v>0</v>
      </c>
      <c r="P444" s="276">
        <f t="shared" si="54"/>
        <v>8</v>
      </c>
      <c r="Q444" s="276">
        <f t="shared" si="55"/>
        <v>55</v>
      </c>
      <c r="R444" s="276">
        <f t="shared" si="56"/>
        <v>21</v>
      </c>
      <c r="S444" s="276">
        <f t="shared" si="57"/>
        <v>20</v>
      </c>
      <c r="T444" s="276" t="str">
        <f t="shared" si="62"/>
        <v/>
      </c>
      <c r="U444" s="13">
        <f t="shared" si="58"/>
        <v>0.37152777777777773</v>
      </c>
      <c r="V444" s="13">
        <f t="shared" si="59"/>
        <v>0.88888888888888884</v>
      </c>
    </row>
    <row r="445" spans="1:22" x14ac:dyDescent="0.25">
      <c r="A445" s="306">
        <v>42426</v>
      </c>
      <c r="B445" s="303" t="s">
        <v>125</v>
      </c>
      <c r="C445" s="303" t="s">
        <v>111</v>
      </c>
      <c r="D445" s="303" t="s">
        <v>112</v>
      </c>
      <c r="E445" s="303" t="s">
        <v>113</v>
      </c>
      <c r="F445" s="303" t="s">
        <v>114</v>
      </c>
      <c r="G445" s="303">
        <v>95618</v>
      </c>
      <c r="H445" s="305">
        <v>0.33333333333333331</v>
      </c>
      <c r="I445" s="305">
        <v>0.59722222222222221</v>
      </c>
      <c r="J445" s="307">
        <v>0.2638888888888889</v>
      </c>
      <c r="K445" s="303"/>
      <c r="L445" s="303"/>
      <c r="M445" s="305">
        <v>0</v>
      </c>
      <c r="N445" s="303">
        <v>0</v>
      </c>
      <c r="O445" s="303">
        <v>0</v>
      </c>
      <c r="P445" s="276" t="str">
        <f t="shared" si="54"/>
        <v/>
      </c>
      <c r="Q445" s="276" t="str">
        <f t="shared" si="55"/>
        <v/>
      </c>
      <c r="R445" s="276" t="str">
        <f t="shared" si="56"/>
        <v/>
      </c>
      <c r="S445" s="276" t="str">
        <f t="shared" si="57"/>
        <v/>
      </c>
      <c r="T445" s="276" t="str">
        <f t="shared" si="62"/>
        <v/>
      </c>
      <c r="U445" s="13" t="str">
        <f t="shared" si="58"/>
        <v/>
      </c>
      <c r="V445" s="13" t="str">
        <f t="shared" si="59"/>
        <v/>
      </c>
    </row>
    <row r="446" spans="1:22" x14ac:dyDescent="0.25">
      <c r="A446" s="306">
        <v>42427</v>
      </c>
      <c r="B446" s="303" t="s">
        <v>126</v>
      </c>
      <c r="C446" s="303" t="s">
        <v>111</v>
      </c>
      <c r="D446" s="303" t="s">
        <v>112</v>
      </c>
      <c r="E446" s="303" t="s">
        <v>113</v>
      </c>
      <c r="F446" s="303" t="s">
        <v>114</v>
      </c>
      <c r="G446" s="303">
        <v>95618</v>
      </c>
      <c r="H446" s="305">
        <v>0.33333333333333331</v>
      </c>
      <c r="I446" s="305">
        <v>0.59722222222222221</v>
      </c>
      <c r="J446" s="307">
        <v>0.2638888888888889</v>
      </c>
      <c r="K446" s="303"/>
      <c r="L446" s="303"/>
      <c r="M446" s="305">
        <v>0</v>
      </c>
      <c r="N446" s="303">
        <v>0</v>
      </c>
      <c r="O446" s="303">
        <v>0</v>
      </c>
      <c r="P446" s="276" t="str">
        <f t="shared" si="54"/>
        <v/>
      </c>
      <c r="Q446" s="276" t="str">
        <f t="shared" si="55"/>
        <v/>
      </c>
      <c r="R446" s="276" t="str">
        <f t="shared" si="56"/>
        <v/>
      </c>
      <c r="S446" s="276" t="str">
        <f t="shared" si="57"/>
        <v/>
      </c>
      <c r="T446" s="276" t="str">
        <f t="shared" si="62"/>
        <v/>
      </c>
      <c r="U446" s="13" t="str">
        <f t="shared" si="58"/>
        <v/>
      </c>
      <c r="V446" s="13" t="str">
        <f t="shared" si="59"/>
        <v/>
      </c>
    </row>
    <row r="447" spans="1:22" x14ac:dyDescent="0.25">
      <c r="A447" s="306">
        <v>42427</v>
      </c>
      <c r="B447" s="303" t="s">
        <v>126</v>
      </c>
      <c r="C447" s="303" t="s">
        <v>111</v>
      </c>
      <c r="D447" s="303" t="s">
        <v>112</v>
      </c>
      <c r="E447" s="303" t="s">
        <v>113</v>
      </c>
      <c r="F447" s="303" t="s">
        <v>88</v>
      </c>
      <c r="G447" s="303">
        <v>93247</v>
      </c>
      <c r="H447" s="305">
        <v>0.33333333333333331</v>
      </c>
      <c r="I447" s="305">
        <v>0.59722222222222221</v>
      </c>
      <c r="J447" s="307">
        <v>0.2638888888888889</v>
      </c>
      <c r="K447" s="304">
        <v>42427.328761574077</v>
      </c>
      <c r="L447" s="304">
        <v>42427.583611111113</v>
      </c>
      <c r="M447" s="305">
        <v>1.9212962962962962E-3</v>
      </c>
      <c r="N447" s="303">
        <v>18</v>
      </c>
      <c r="O447" s="303">
        <v>0</v>
      </c>
      <c r="P447" s="276">
        <f t="shared" si="54"/>
        <v>7</v>
      </c>
      <c r="Q447" s="276">
        <f t="shared" si="55"/>
        <v>53</v>
      </c>
      <c r="R447" s="276">
        <f t="shared" si="56"/>
        <v>14</v>
      </c>
      <c r="S447" s="276">
        <f t="shared" si="57"/>
        <v>0</v>
      </c>
      <c r="T447" s="276" t="str">
        <f t="shared" si="62"/>
        <v/>
      </c>
      <c r="U447" s="13">
        <f t="shared" si="58"/>
        <v>0.32847222222222222</v>
      </c>
      <c r="V447" s="13">
        <f t="shared" si="59"/>
        <v>0.58333333333333337</v>
      </c>
    </row>
    <row r="448" spans="1:22" x14ac:dyDescent="0.25">
      <c r="A448" s="306">
        <v>42426</v>
      </c>
      <c r="B448" s="303" t="s">
        <v>125</v>
      </c>
      <c r="C448" s="303" t="s">
        <v>111</v>
      </c>
      <c r="D448" s="303" t="s">
        <v>112</v>
      </c>
      <c r="E448" s="303" t="s">
        <v>113</v>
      </c>
      <c r="F448" s="303" t="s">
        <v>88</v>
      </c>
      <c r="G448" s="303">
        <v>93247</v>
      </c>
      <c r="H448" s="305">
        <v>0.33333333333333331</v>
      </c>
      <c r="I448" s="305">
        <v>0.59722222222222221</v>
      </c>
      <c r="J448" s="307">
        <v>0.2638888888888889</v>
      </c>
      <c r="K448" s="303"/>
      <c r="L448" s="303"/>
      <c r="M448" s="305">
        <v>0</v>
      </c>
      <c r="N448" s="303">
        <v>0</v>
      </c>
      <c r="O448" s="303">
        <v>0</v>
      </c>
      <c r="P448" s="276" t="str">
        <f t="shared" si="54"/>
        <v/>
      </c>
      <c r="Q448" s="276" t="str">
        <f t="shared" si="55"/>
        <v/>
      </c>
      <c r="R448" s="276" t="str">
        <f t="shared" si="56"/>
        <v/>
      </c>
      <c r="S448" s="276" t="str">
        <f t="shared" si="57"/>
        <v/>
      </c>
      <c r="T448" s="276" t="str">
        <f t="shared" si="62"/>
        <v/>
      </c>
      <c r="U448" s="13" t="str">
        <f t="shared" si="58"/>
        <v/>
      </c>
      <c r="V448" s="13" t="str">
        <f t="shared" si="59"/>
        <v/>
      </c>
    </row>
    <row r="449" spans="1:22" x14ac:dyDescent="0.25">
      <c r="A449" s="306">
        <v>42426</v>
      </c>
      <c r="B449" s="303" t="s">
        <v>125</v>
      </c>
      <c r="C449" s="303" t="s">
        <v>111</v>
      </c>
      <c r="D449" s="303" t="s">
        <v>112</v>
      </c>
      <c r="E449" s="303" t="s">
        <v>113</v>
      </c>
      <c r="F449" s="303" t="s">
        <v>115</v>
      </c>
      <c r="G449" s="303">
        <v>92136</v>
      </c>
      <c r="H449" s="305">
        <v>0.3611111111111111</v>
      </c>
      <c r="I449" s="305">
        <v>0.625</v>
      </c>
      <c r="J449" s="307">
        <v>0.2638888888888889</v>
      </c>
      <c r="K449" s="304">
        <v>42426.373993055553</v>
      </c>
      <c r="L449" s="304">
        <v>42426.517442129632</v>
      </c>
      <c r="M449" s="305">
        <v>1.9444444444444442E-3</v>
      </c>
      <c r="N449" s="303">
        <v>22</v>
      </c>
      <c r="O449" s="303">
        <v>0</v>
      </c>
      <c r="P449" s="276">
        <f t="shared" si="54"/>
        <v>8</v>
      </c>
      <c r="Q449" s="276">
        <f t="shared" si="55"/>
        <v>58</v>
      </c>
      <c r="R449" s="276">
        <f t="shared" si="56"/>
        <v>12</v>
      </c>
      <c r="S449" s="276">
        <f t="shared" si="57"/>
        <v>25</v>
      </c>
      <c r="T449" s="276" t="str">
        <f t="shared" si="62"/>
        <v/>
      </c>
      <c r="U449" s="13">
        <f t="shared" si="58"/>
        <v>0.37361111111111112</v>
      </c>
      <c r="V449" s="13">
        <f t="shared" si="59"/>
        <v>0.51736111111111105</v>
      </c>
    </row>
    <row r="450" spans="1:22" x14ac:dyDescent="0.25">
      <c r="A450" s="306">
        <v>42427</v>
      </c>
      <c r="B450" s="303" t="s">
        <v>126</v>
      </c>
      <c r="C450" s="303" t="s">
        <v>111</v>
      </c>
      <c r="D450" s="303" t="s">
        <v>112</v>
      </c>
      <c r="E450" s="303" t="s">
        <v>113</v>
      </c>
      <c r="F450" s="303" t="s">
        <v>115</v>
      </c>
      <c r="G450" s="303">
        <v>92136</v>
      </c>
      <c r="H450" s="305">
        <v>0.3611111111111111</v>
      </c>
      <c r="I450" s="305">
        <v>0.625</v>
      </c>
      <c r="J450" s="307">
        <v>0.2638888888888889</v>
      </c>
      <c r="K450" s="304">
        <v>42427.387476851851</v>
      </c>
      <c r="L450" s="304">
        <v>42427.6250462963</v>
      </c>
      <c r="M450" s="305">
        <v>2.9629629629629628E-3</v>
      </c>
      <c r="N450" s="303">
        <v>14</v>
      </c>
      <c r="O450" s="303">
        <v>0</v>
      </c>
      <c r="P450" s="276">
        <f t="shared" si="54"/>
        <v>9</v>
      </c>
      <c r="Q450" s="276">
        <f t="shared" si="55"/>
        <v>17</v>
      </c>
      <c r="R450" s="276">
        <f t="shared" si="56"/>
        <v>15</v>
      </c>
      <c r="S450" s="276">
        <f t="shared" si="57"/>
        <v>0</v>
      </c>
      <c r="T450" s="276" t="str">
        <f t="shared" si="62"/>
        <v/>
      </c>
      <c r="U450" s="13">
        <f t="shared" si="58"/>
        <v>0.38680555555555557</v>
      </c>
      <c r="V450" s="13">
        <f t="shared" si="59"/>
        <v>0.625</v>
      </c>
    </row>
    <row r="451" spans="1:22" x14ac:dyDescent="0.25">
      <c r="A451" s="306">
        <v>42426</v>
      </c>
      <c r="B451" s="303" t="s">
        <v>125</v>
      </c>
      <c r="C451" s="303" t="s">
        <v>111</v>
      </c>
      <c r="D451" s="303" t="s">
        <v>112</v>
      </c>
      <c r="E451" s="303" t="s">
        <v>113</v>
      </c>
      <c r="F451" s="303" t="s">
        <v>23</v>
      </c>
      <c r="G451" s="303">
        <v>92044</v>
      </c>
      <c r="H451" s="305">
        <v>0.33333333333333331</v>
      </c>
      <c r="I451" s="305">
        <v>0.59722222222222221</v>
      </c>
      <c r="J451" s="307">
        <v>0.2638888888888889</v>
      </c>
      <c r="K451" s="304">
        <v>42426.328310185185</v>
      </c>
      <c r="L451" s="304">
        <v>42426.583460648151</v>
      </c>
      <c r="M451" s="305">
        <v>0</v>
      </c>
      <c r="N451" s="303">
        <v>0</v>
      </c>
      <c r="O451" s="303">
        <v>0</v>
      </c>
      <c r="P451" s="276">
        <f t="shared" ref="P451:P467" si="63">IF($K451="","",HOUR($K451))</f>
        <v>7</v>
      </c>
      <c r="Q451" s="276">
        <f t="shared" ref="Q451:Q467" si="64">IF($K451="","",MINUTE($K451))</f>
        <v>52</v>
      </c>
      <c r="R451" s="276">
        <f t="shared" ref="R451:R467" si="65">IF($L451="","",HOUR($L451))</f>
        <v>14</v>
      </c>
      <c r="S451" s="276">
        <f t="shared" ref="S451:S467" si="66">IF($L451="","",MINUTE($L451))</f>
        <v>0</v>
      </c>
      <c r="T451" s="276" t="str">
        <f t="shared" si="62"/>
        <v/>
      </c>
      <c r="U451" s="13">
        <f t="shared" ref="U451:U467" si="67">IFERROR(TIME($P451,$Q451,0),"")</f>
        <v>0.32777777777777778</v>
      </c>
      <c r="V451" s="13">
        <f t="shared" ref="V451:V467" si="68">IFERROR(TIME($R451,$S451,0),"")</f>
        <v>0.58333333333333337</v>
      </c>
    </row>
    <row r="452" spans="1:22" x14ac:dyDescent="0.25">
      <c r="A452" s="306">
        <v>42426</v>
      </c>
      <c r="B452" s="303" t="s">
        <v>125</v>
      </c>
      <c r="C452" s="303" t="s">
        <v>111</v>
      </c>
      <c r="D452" s="303" t="s">
        <v>112</v>
      </c>
      <c r="E452" s="303" t="s">
        <v>113</v>
      </c>
      <c r="F452" s="303" t="s">
        <v>27</v>
      </c>
      <c r="G452" s="303">
        <v>93346</v>
      </c>
      <c r="H452" s="305">
        <v>0.625</v>
      </c>
      <c r="I452" s="305">
        <v>0.88888888888888884</v>
      </c>
      <c r="J452" s="307">
        <v>0.2638888888888889</v>
      </c>
      <c r="K452" s="304">
        <v>42426.631157407406</v>
      </c>
      <c r="L452" s="304">
        <v>42426.888981481483</v>
      </c>
      <c r="M452" s="305">
        <v>3.0439814814814821E-3</v>
      </c>
      <c r="N452" s="303">
        <v>16</v>
      </c>
      <c r="O452" s="303">
        <v>0</v>
      </c>
      <c r="P452" s="276">
        <f t="shared" si="63"/>
        <v>15</v>
      </c>
      <c r="Q452" s="276">
        <f t="shared" si="64"/>
        <v>8</v>
      </c>
      <c r="R452" s="276">
        <f t="shared" si="65"/>
        <v>21</v>
      </c>
      <c r="S452" s="276">
        <f t="shared" si="66"/>
        <v>20</v>
      </c>
      <c r="T452" s="276" t="str">
        <f t="shared" si="62"/>
        <v/>
      </c>
      <c r="U452" s="13">
        <f t="shared" si="67"/>
        <v>0.63055555555555554</v>
      </c>
      <c r="V452" s="13">
        <f t="shared" si="68"/>
        <v>0.88888888888888884</v>
      </c>
    </row>
    <row r="453" spans="1:22" x14ac:dyDescent="0.25">
      <c r="A453" s="306">
        <v>42427</v>
      </c>
      <c r="B453" s="303" t="s">
        <v>126</v>
      </c>
      <c r="C453" s="303" t="s">
        <v>111</v>
      </c>
      <c r="D453" s="303" t="s">
        <v>112</v>
      </c>
      <c r="E453" s="303" t="s">
        <v>113</v>
      </c>
      <c r="F453" s="303" t="s">
        <v>27</v>
      </c>
      <c r="G453" s="303">
        <v>93346</v>
      </c>
      <c r="H453" s="305">
        <v>0.625</v>
      </c>
      <c r="I453" s="305">
        <v>0.88888888888888884</v>
      </c>
      <c r="J453" s="307">
        <v>0.2638888888888889</v>
      </c>
      <c r="K453" s="304">
        <v>42427.631840277776</v>
      </c>
      <c r="L453" s="304">
        <v>42427.889039351852</v>
      </c>
      <c r="M453" s="305">
        <v>3.3333333333333335E-3</v>
      </c>
      <c r="N453" s="303">
        <v>11</v>
      </c>
      <c r="O453" s="303">
        <v>0</v>
      </c>
      <c r="P453" s="276">
        <f t="shared" si="63"/>
        <v>15</v>
      </c>
      <c r="Q453" s="276">
        <f t="shared" si="64"/>
        <v>9</v>
      </c>
      <c r="R453" s="276">
        <f t="shared" si="65"/>
        <v>21</v>
      </c>
      <c r="S453" s="276">
        <f t="shared" si="66"/>
        <v>20</v>
      </c>
      <c r="T453" s="276" t="str">
        <f t="shared" si="62"/>
        <v/>
      </c>
      <c r="U453" s="13">
        <f t="shared" si="67"/>
        <v>0.63124999999999998</v>
      </c>
      <c r="V453" s="13">
        <f t="shared" si="68"/>
        <v>0.88888888888888884</v>
      </c>
    </row>
    <row r="454" spans="1:22" x14ac:dyDescent="0.25">
      <c r="A454" s="306">
        <v>42427</v>
      </c>
      <c r="B454" s="303" t="s">
        <v>126</v>
      </c>
      <c r="C454" s="303" t="s">
        <v>111</v>
      </c>
      <c r="D454" s="303" t="s">
        <v>112</v>
      </c>
      <c r="E454" s="303" t="s">
        <v>113</v>
      </c>
      <c r="F454" s="303" t="s">
        <v>28</v>
      </c>
      <c r="G454" s="303">
        <v>93528</v>
      </c>
      <c r="H454" s="305">
        <v>0.61805555555555558</v>
      </c>
      <c r="I454" s="305">
        <v>0.88194444444444453</v>
      </c>
      <c r="J454" s="307">
        <v>0.2638888888888889</v>
      </c>
      <c r="K454" s="304">
        <v>42427.622175925928</v>
      </c>
      <c r="L454" s="304">
        <v>42427.881979166668</v>
      </c>
      <c r="M454" s="305">
        <v>1.8055555555555557E-3</v>
      </c>
      <c r="N454" s="303">
        <v>1</v>
      </c>
      <c r="O454" s="303">
        <v>0</v>
      </c>
      <c r="P454" s="276">
        <f t="shared" si="63"/>
        <v>14</v>
      </c>
      <c r="Q454" s="276">
        <f t="shared" si="64"/>
        <v>55</v>
      </c>
      <c r="R454" s="276">
        <f t="shared" si="65"/>
        <v>21</v>
      </c>
      <c r="S454" s="276">
        <f t="shared" si="66"/>
        <v>10</v>
      </c>
      <c r="T454" s="276" t="str">
        <f t="shared" si="62"/>
        <v/>
      </c>
      <c r="U454" s="13">
        <f t="shared" si="67"/>
        <v>0.62152777777777779</v>
      </c>
      <c r="V454" s="13">
        <f t="shared" si="68"/>
        <v>0.88194444444444453</v>
      </c>
    </row>
    <row r="455" spans="1:22" x14ac:dyDescent="0.25">
      <c r="A455" s="306">
        <v>42426</v>
      </c>
      <c r="B455" s="303" t="s">
        <v>125</v>
      </c>
      <c r="C455" s="303" t="s">
        <v>111</v>
      </c>
      <c r="D455" s="303" t="s">
        <v>112</v>
      </c>
      <c r="E455" s="303" t="s">
        <v>113</v>
      </c>
      <c r="F455" s="303" t="s">
        <v>28</v>
      </c>
      <c r="G455" s="303">
        <v>93528</v>
      </c>
      <c r="H455" s="305">
        <v>0.61805555555555558</v>
      </c>
      <c r="I455" s="305">
        <v>0.88194444444444453</v>
      </c>
      <c r="J455" s="307">
        <v>0.2638888888888889</v>
      </c>
      <c r="K455" s="304">
        <v>42426.61509259259</v>
      </c>
      <c r="L455" s="304">
        <v>42426.882060185184</v>
      </c>
      <c r="M455" s="305">
        <v>1.2268518518518518E-3</v>
      </c>
      <c r="N455" s="303">
        <v>17</v>
      </c>
      <c r="O455" s="303">
        <v>0</v>
      </c>
      <c r="P455" s="276">
        <f t="shared" si="63"/>
        <v>14</v>
      </c>
      <c r="Q455" s="276">
        <f t="shared" si="64"/>
        <v>45</v>
      </c>
      <c r="R455" s="276">
        <f t="shared" si="65"/>
        <v>21</v>
      </c>
      <c r="S455" s="276">
        <f t="shared" si="66"/>
        <v>10</v>
      </c>
      <c r="T455" s="276" t="str">
        <f t="shared" si="62"/>
        <v/>
      </c>
      <c r="U455" s="13">
        <f t="shared" si="67"/>
        <v>0.61458333333333337</v>
      </c>
      <c r="V455" s="13">
        <f t="shared" si="68"/>
        <v>0.88194444444444453</v>
      </c>
    </row>
    <row r="456" spans="1:22" x14ac:dyDescent="0.25">
      <c r="A456" s="306">
        <v>42426</v>
      </c>
      <c r="B456" s="303" t="s">
        <v>125</v>
      </c>
      <c r="C456" s="303" t="s">
        <v>111</v>
      </c>
      <c r="D456" s="303" t="s">
        <v>112</v>
      </c>
      <c r="E456" s="303" t="s">
        <v>113</v>
      </c>
      <c r="F456" s="303" t="s">
        <v>105</v>
      </c>
      <c r="G456" s="303">
        <v>95049</v>
      </c>
      <c r="H456" s="305">
        <v>0.625</v>
      </c>
      <c r="I456" s="305">
        <v>0.88888888888888884</v>
      </c>
      <c r="J456" s="307">
        <v>0.2638888888888889</v>
      </c>
      <c r="K456" s="303"/>
      <c r="L456" s="303"/>
      <c r="M456" s="305">
        <v>0</v>
      </c>
      <c r="N456" s="303">
        <v>0</v>
      </c>
      <c r="O456" s="303">
        <v>0</v>
      </c>
      <c r="P456" s="276" t="str">
        <f t="shared" si="63"/>
        <v/>
      </c>
      <c r="Q456" s="276" t="str">
        <f t="shared" si="64"/>
        <v/>
      </c>
      <c r="R456" s="276" t="str">
        <f t="shared" si="65"/>
        <v/>
      </c>
      <c r="S456" s="276" t="str">
        <f t="shared" si="66"/>
        <v/>
      </c>
      <c r="T456" s="276" t="str">
        <f t="shared" si="62"/>
        <v/>
      </c>
      <c r="U456" s="13" t="str">
        <f t="shared" si="67"/>
        <v/>
      </c>
      <c r="V456" s="13" t="str">
        <f t="shared" si="68"/>
        <v/>
      </c>
    </row>
    <row r="457" spans="1:22" x14ac:dyDescent="0.25">
      <c r="A457" s="306">
        <v>42427</v>
      </c>
      <c r="B457" s="303" t="s">
        <v>126</v>
      </c>
      <c r="C457" s="303" t="s">
        <v>111</v>
      </c>
      <c r="D457" s="303" t="s">
        <v>112</v>
      </c>
      <c r="E457" s="303" t="s">
        <v>113</v>
      </c>
      <c r="F457" s="303" t="s">
        <v>105</v>
      </c>
      <c r="G457" s="303">
        <v>95049</v>
      </c>
      <c r="H457" s="305">
        <v>0.625</v>
      </c>
      <c r="I457" s="305">
        <v>0.88888888888888884</v>
      </c>
      <c r="J457" s="307">
        <v>0.2638888888888889</v>
      </c>
      <c r="K457" s="303"/>
      <c r="L457" s="303"/>
      <c r="M457" s="305">
        <v>0</v>
      </c>
      <c r="N457" s="303">
        <v>0</v>
      </c>
      <c r="O457" s="303">
        <v>0</v>
      </c>
      <c r="P457" s="276" t="str">
        <f t="shared" si="63"/>
        <v/>
      </c>
      <c r="Q457" s="276" t="str">
        <f t="shared" si="64"/>
        <v/>
      </c>
      <c r="R457" s="276" t="str">
        <f t="shared" si="65"/>
        <v/>
      </c>
      <c r="S457" s="276" t="str">
        <f t="shared" si="66"/>
        <v/>
      </c>
      <c r="T457" s="276" t="str">
        <f t="shared" si="62"/>
        <v/>
      </c>
      <c r="U457" s="13" t="str">
        <f t="shared" si="67"/>
        <v/>
      </c>
      <c r="V457" s="13" t="str">
        <f t="shared" si="68"/>
        <v/>
      </c>
    </row>
    <row r="458" spans="1:22" x14ac:dyDescent="0.25">
      <c r="A458" s="306">
        <v>42427</v>
      </c>
      <c r="B458" s="303" t="s">
        <v>126</v>
      </c>
      <c r="C458" s="303" t="s">
        <v>111</v>
      </c>
      <c r="D458" s="303" t="s">
        <v>112</v>
      </c>
      <c r="E458" s="303" t="s">
        <v>113</v>
      </c>
      <c r="F458" s="303" t="s">
        <v>117</v>
      </c>
      <c r="G458" s="303">
        <v>92214</v>
      </c>
      <c r="H458" s="305">
        <v>0.3611111111111111</v>
      </c>
      <c r="I458" s="305">
        <v>0.625</v>
      </c>
      <c r="J458" s="307">
        <v>0.2638888888888889</v>
      </c>
      <c r="K458" s="303"/>
      <c r="L458" s="303"/>
      <c r="M458" s="305">
        <v>0</v>
      </c>
      <c r="N458" s="303">
        <v>0</v>
      </c>
      <c r="O458" s="303">
        <v>0</v>
      </c>
      <c r="P458" s="276" t="str">
        <f t="shared" si="63"/>
        <v/>
      </c>
      <c r="Q458" s="276" t="str">
        <f t="shared" si="64"/>
        <v/>
      </c>
      <c r="R458" s="276" t="str">
        <f t="shared" si="65"/>
        <v/>
      </c>
      <c r="S458" s="276" t="str">
        <f t="shared" si="66"/>
        <v/>
      </c>
      <c r="T458" s="276" t="str">
        <f t="shared" si="62"/>
        <v/>
      </c>
      <c r="U458" s="13" t="str">
        <f t="shared" si="67"/>
        <v/>
      </c>
      <c r="V458" s="13" t="str">
        <f t="shared" si="68"/>
        <v/>
      </c>
    </row>
    <row r="459" spans="1:22" x14ac:dyDescent="0.25">
      <c r="A459" s="306">
        <v>42426</v>
      </c>
      <c r="B459" s="303" t="s">
        <v>125</v>
      </c>
      <c r="C459" s="303" t="s">
        <v>111</v>
      </c>
      <c r="D459" s="303" t="s">
        <v>112</v>
      </c>
      <c r="E459" s="303" t="s">
        <v>113</v>
      </c>
      <c r="F459" s="303" t="s">
        <v>117</v>
      </c>
      <c r="G459" s="303">
        <v>92214</v>
      </c>
      <c r="H459" s="305">
        <v>0.3611111111111111</v>
      </c>
      <c r="I459" s="305">
        <v>0.625</v>
      </c>
      <c r="J459" s="307">
        <v>0.2638888888888889</v>
      </c>
      <c r="K459" s="303"/>
      <c r="L459" s="303"/>
      <c r="M459" s="305">
        <v>0</v>
      </c>
      <c r="N459" s="303">
        <v>0</v>
      </c>
      <c r="O459" s="303">
        <v>0</v>
      </c>
      <c r="P459" s="276" t="str">
        <f t="shared" si="63"/>
        <v/>
      </c>
      <c r="Q459" s="276" t="str">
        <f t="shared" si="64"/>
        <v/>
      </c>
      <c r="R459" s="276" t="str">
        <f t="shared" si="65"/>
        <v/>
      </c>
      <c r="S459" s="276" t="str">
        <f t="shared" si="66"/>
        <v/>
      </c>
      <c r="T459" s="276" t="str">
        <f t="shared" si="62"/>
        <v/>
      </c>
      <c r="U459" s="13" t="str">
        <f t="shared" si="67"/>
        <v/>
      </c>
      <c r="V459" s="13" t="str">
        <f t="shared" si="68"/>
        <v/>
      </c>
    </row>
    <row r="460" spans="1:22" x14ac:dyDescent="0.25">
      <c r="A460" s="306">
        <v>42427</v>
      </c>
      <c r="B460" s="303" t="s">
        <v>126</v>
      </c>
      <c r="C460" s="303" t="s">
        <v>111</v>
      </c>
      <c r="D460" s="303" t="s">
        <v>112</v>
      </c>
      <c r="E460" s="303" t="s">
        <v>113</v>
      </c>
      <c r="F460" s="303" t="s">
        <v>29</v>
      </c>
      <c r="G460" s="303">
        <v>92031</v>
      </c>
      <c r="H460" s="305">
        <v>0.58333333333333337</v>
      </c>
      <c r="I460" s="305">
        <v>0.84722222222222221</v>
      </c>
      <c r="J460" s="307">
        <v>0.2638888888888889</v>
      </c>
      <c r="K460" s="304">
        <v>42427.586701388886</v>
      </c>
      <c r="L460" s="304">
        <v>42427.847280092596</v>
      </c>
      <c r="M460" s="305">
        <v>1.1458333333333333E-3</v>
      </c>
      <c r="N460" s="303">
        <v>4</v>
      </c>
      <c r="O460" s="303">
        <v>0</v>
      </c>
      <c r="P460" s="276">
        <f t="shared" si="63"/>
        <v>14</v>
      </c>
      <c r="Q460" s="276">
        <f t="shared" si="64"/>
        <v>4</v>
      </c>
      <c r="R460" s="276">
        <f t="shared" si="65"/>
        <v>20</v>
      </c>
      <c r="S460" s="276">
        <f t="shared" si="66"/>
        <v>20</v>
      </c>
      <c r="T460" s="276" t="str">
        <f t="shared" si="62"/>
        <v/>
      </c>
      <c r="U460" s="13">
        <f t="shared" si="67"/>
        <v>0.58611111111111114</v>
      </c>
      <c r="V460" s="13">
        <f t="shared" si="68"/>
        <v>0.84722222222222221</v>
      </c>
    </row>
    <row r="461" spans="1:22" x14ac:dyDescent="0.25">
      <c r="A461" s="306">
        <v>42426</v>
      </c>
      <c r="B461" s="303" t="s">
        <v>125</v>
      </c>
      <c r="C461" s="303" t="s">
        <v>111</v>
      </c>
      <c r="D461" s="303" t="s">
        <v>112</v>
      </c>
      <c r="E461" s="303" t="s">
        <v>113</v>
      </c>
      <c r="F461" s="303" t="s">
        <v>29</v>
      </c>
      <c r="G461" s="303">
        <v>92031</v>
      </c>
      <c r="H461" s="305">
        <v>0.58333333333333337</v>
      </c>
      <c r="I461" s="305">
        <v>0.84722222222222221</v>
      </c>
      <c r="J461" s="307">
        <v>0.2638888888888889</v>
      </c>
      <c r="K461" s="304">
        <v>42426.373796296299</v>
      </c>
      <c r="L461" s="304">
        <v>42426.878634259258</v>
      </c>
      <c r="M461" s="305">
        <v>2.3726851851851851E-3</v>
      </c>
      <c r="N461" s="303">
        <v>12</v>
      </c>
      <c r="O461" s="303">
        <v>0</v>
      </c>
      <c r="P461" s="276">
        <f t="shared" si="63"/>
        <v>8</v>
      </c>
      <c r="Q461" s="276">
        <f t="shared" si="64"/>
        <v>58</v>
      </c>
      <c r="R461" s="276">
        <f t="shared" si="65"/>
        <v>21</v>
      </c>
      <c r="S461" s="276">
        <f t="shared" si="66"/>
        <v>5</v>
      </c>
      <c r="T461" s="276" t="str">
        <f t="shared" si="62"/>
        <v/>
      </c>
      <c r="U461" s="13">
        <f t="shared" si="67"/>
        <v>0.37361111111111112</v>
      </c>
      <c r="V461" s="13">
        <f t="shared" si="68"/>
        <v>0.87847222222222221</v>
      </c>
    </row>
    <row r="462" spans="1:22" x14ac:dyDescent="0.25">
      <c r="A462" s="306">
        <v>42426</v>
      </c>
      <c r="B462" s="303" t="s">
        <v>125</v>
      </c>
      <c r="C462" s="303" t="s">
        <v>111</v>
      </c>
      <c r="D462" s="303" t="s">
        <v>112</v>
      </c>
      <c r="E462" s="303" t="s">
        <v>113</v>
      </c>
      <c r="F462" s="303" t="s">
        <v>30</v>
      </c>
      <c r="G462" s="303">
        <v>92030</v>
      </c>
      <c r="H462" s="305">
        <v>0.625</v>
      </c>
      <c r="I462" s="305">
        <v>0.88888888888888884</v>
      </c>
      <c r="J462" s="307">
        <v>0.2638888888888889</v>
      </c>
      <c r="K462" s="303"/>
      <c r="L462" s="303"/>
      <c r="M462" s="305">
        <v>0</v>
      </c>
      <c r="N462" s="303">
        <v>0</v>
      </c>
      <c r="O462" s="303">
        <v>0</v>
      </c>
      <c r="P462" s="276" t="str">
        <f t="shared" si="63"/>
        <v/>
      </c>
      <c r="Q462" s="276" t="str">
        <f t="shared" si="64"/>
        <v/>
      </c>
      <c r="R462" s="276" t="str">
        <f t="shared" si="65"/>
        <v/>
      </c>
      <c r="S462" s="276" t="str">
        <f t="shared" si="66"/>
        <v/>
      </c>
      <c r="T462" s="276" t="str">
        <f t="shared" si="62"/>
        <v/>
      </c>
      <c r="U462" s="13" t="str">
        <f t="shared" si="67"/>
        <v/>
      </c>
      <c r="V462" s="13" t="str">
        <f t="shared" si="68"/>
        <v/>
      </c>
    </row>
    <row r="463" spans="1:22" x14ac:dyDescent="0.25">
      <c r="A463" s="306">
        <v>42427</v>
      </c>
      <c r="B463" s="303" t="s">
        <v>126</v>
      </c>
      <c r="C463" s="303" t="s">
        <v>111</v>
      </c>
      <c r="D463" s="303" t="s">
        <v>112</v>
      </c>
      <c r="E463" s="303" t="s">
        <v>113</v>
      </c>
      <c r="F463" s="303" t="s">
        <v>30</v>
      </c>
      <c r="G463" s="303">
        <v>92030</v>
      </c>
      <c r="H463" s="305">
        <v>0.625</v>
      </c>
      <c r="I463" s="305">
        <v>0.88888888888888884</v>
      </c>
      <c r="J463" s="307">
        <v>0.2638888888888889</v>
      </c>
      <c r="K463" s="303"/>
      <c r="L463" s="303"/>
      <c r="M463" s="305">
        <v>0</v>
      </c>
      <c r="N463" s="303">
        <v>0</v>
      </c>
      <c r="O463" s="303">
        <v>0</v>
      </c>
      <c r="P463" s="276" t="str">
        <f t="shared" si="63"/>
        <v/>
      </c>
      <c r="Q463" s="276" t="str">
        <f t="shared" si="64"/>
        <v/>
      </c>
      <c r="R463" s="276" t="str">
        <f t="shared" si="65"/>
        <v/>
      </c>
      <c r="S463" s="276" t="str">
        <f t="shared" si="66"/>
        <v/>
      </c>
      <c r="T463" s="276" t="str">
        <f t="shared" si="62"/>
        <v/>
      </c>
      <c r="U463" s="13" t="str">
        <f t="shared" si="67"/>
        <v/>
      </c>
      <c r="V463" s="13" t="str">
        <f t="shared" si="68"/>
        <v/>
      </c>
    </row>
    <row r="464" spans="1:22" x14ac:dyDescent="0.25">
      <c r="A464" s="306">
        <v>42427</v>
      </c>
      <c r="B464" s="303" t="s">
        <v>126</v>
      </c>
      <c r="C464" s="303" t="s">
        <v>111</v>
      </c>
      <c r="D464" s="303" t="s">
        <v>112</v>
      </c>
      <c r="E464" s="303" t="s">
        <v>113</v>
      </c>
      <c r="F464" s="303" t="s">
        <v>118</v>
      </c>
      <c r="G464" s="303">
        <v>92217</v>
      </c>
      <c r="H464" s="305">
        <v>0.625</v>
      </c>
      <c r="I464" s="305">
        <v>0.88888888888888884</v>
      </c>
      <c r="J464" s="307">
        <v>0.2638888888888889</v>
      </c>
      <c r="K464" s="303"/>
      <c r="L464" s="303"/>
      <c r="M464" s="305">
        <v>0</v>
      </c>
      <c r="N464" s="303">
        <v>0</v>
      </c>
      <c r="O464" s="303">
        <v>0</v>
      </c>
      <c r="P464" s="276" t="str">
        <f t="shared" si="63"/>
        <v/>
      </c>
      <c r="Q464" s="276" t="str">
        <f t="shared" si="64"/>
        <v/>
      </c>
      <c r="R464" s="276" t="str">
        <f t="shared" si="65"/>
        <v/>
      </c>
      <c r="S464" s="276" t="str">
        <f t="shared" si="66"/>
        <v/>
      </c>
      <c r="T464" s="276" t="str">
        <f t="shared" si="62"/>
        <v/>
      </c>
      <c r="U464" s="13" t="str">
        <f t="shared" si="67"/>
        <v/>
      </c>
      <c r="V464" s="13" t="str">
        <f t="shared" si="68"/>
        <v/>
      </c>
    </row>
    <row r="465" spans="1:22" x14ac:dyDescent="0.25">
      <c r="A465" s="306">
        <v>42426</v>
      </c>
      <c r="B465" s="303" t="s">
        <v>125</v>
      </c>
      <c r="C465" s="303" t="s">
        <v>111</v>
      </c>
      <c r="D465" s="303" t="s">
        <v>112</v>
      </c>
      <c r="E465" s="303" t="s">
        <v>113</v>
      </c>
      <c r="F465" s="303" t="s">
        <v>118</v>
      </c>
      <c r="G465" s="303">
        <v>92217</v>
      </c>
      <c r="H465" s="305">
        <v>0.625</v>
      </c>
      <c r="I465" s="305">
        <v>0.88888888888888884</v>
      </c>
      <c r="J465" s="307">
        <v>0.2638888888888889</v>
      </c>
      <c r="K465" s="303"/>
      <c r="L465" s="303"/>
      <c r="M465" s="305">
        <v>0</v>
      </c>
      <c r="N465" s="303">
        <v>0</v>
      </c>
      <c r="O465" s="303">
        <v>0</v>
      </c>
      <c r="P465" s="276" t="str">
        <f t="shared" si="63"/>
        <v/>
      </c>
      <c r="Q465" s="276" t="str">
        <f t="shared" si="64"/>
        <v/>
      </c>
      <c r="R465" s="276" t="str">
        <f t="shared" si="65"/>
        <v/>
      </c>
      <c r="S465" s="276" t="str">
        <f t="shared" si="66"/>
        <v/>
      </c>
      <c r="T465" s="276" t="str">
        <f t="shared" si="62"/>
        <v/>
      </c>
      <c r="U465" s="13" t="str">
        <f t="shared" si="67"/>
        <v/>
      </c>
      <c r="V465" s="13" t="str">
        <f t="shared" si="68"/>
        <v/>
      </c>
    </row>
    <row r="466" spans="1:22" x14ac:dyDescent="0.25">
      <c r="A466" s="306">
        <v>42426</v>
      </c>
      <c r="B466" s="303" t="s">
        <v>125</v>
      </c>
      <c r="C466" s="303" t="s">
        <v>111</v>
      </c>
      <c r="D466" s="303" t="s">
        <v>112</v>
      </c>
      <c r="E466" s="303" t="s">
        <v>113</v>
      </c>
      <c r="F466" s="303" t="s">
        <v>24</v>
      </c>
      <c r="G466" s="303">
        <v>92092</v>
      </c>
      <c r="H466" s="305">
        <v>0.36805555555555558</v>
      </c>
      <c r="I466" s="305">
        <v>0.63194444444444442</v>
      </c>
      <c r="J466" s="307">
        <v>0.2638888888888889</v>
      </c>
      <c r="K466" s="303"/>
      <c r="L466" s="303"/>
      <c r="M466" s="305">
        <v>0</v>
      </c>
      <c r="N466" s="303">
        <v>0</v>
      </c>
      <c r="O466" s="303">
        <v>0</v>
      </c>
      <c r="P466" s="276" t="str">
        <f t="shared" si="63"/>
        <v/>
      </c>
      <c r="Q466" s="276" t="str">
        <f t="shared" si="64"/>
        <v/>
      </c>
      <c r="R466" s="276" t="str">
        <f t="shared" si="65"/>
        <v/>
      </c>
      <c r="S466" s="276" t="str">
        <f t="shared" si="66"/>
        <v/>
      </c>
      <c r="T466" s="276" t="str">
        <f t="shared" si="62"/>
        <v/>
      </c>
      <c r="U466" s="13" t="str">
        <f t="shared" si="67"/>
        <v/>
      </c>
      <c r="V466" s="13" t="str">
        <f t="shared" si="68"/>
        <v/>
      </c>
    </row>
    <row r="467" spans="1:22" x14ac:dyDescent="0.25">
      <c r="A467" s="306">
        <v>42427</v>
      </c>
      <c r="B467" s="303" t="s">
        <v>126</v>
      </c>
      <c r="C467" s="303" t="s">
        <v>111</v>
      </c>
      <c r="D467" s="303" t="s">
        <v>112</v>
      </c>
      <c r="E467" s="303" t="s">
        <v>113</v>
      </c>
      <c r="F467" s="303" t="s">
        <v>24</v>
      </c>
      <c r="G467" s="303">
        <v>92092</v>
      </c>
      <c r="H467" s="305">
        <v>0.36805555555555558</v>
      </c>
      <c r="I467" s="305">
        <v>0.63194444444444442</v>
      </c>
      <c r="J467" s="307">
        <v>0.2638888888888889</v>
      </c>
      <c r="K467" s="303"/>
      <c r="L467" s="303"/>
      <c r="M467" s="305">
        <v>0</v>
      </c>
      <c r="N467" s="303">
        <v>0</v>
      </c>
      <c r="O467" s="303">
        <v>0</v>
      </c>
      <c r="P467" s="276" t="str">
        <f t="shared" si="63"/>
        <v/>
      </c>
      <c r="Q467" s="276" t="str">
        <f t="shared" si="64"/>
        <v/>
      </c>
      <c r="R467" s="276" t="str">
        <f t="shared" si="65"/>
        <v/>
      </c>
      <c r="S467" s="276" t="str">
        <f t="shared" si="66"/>
        <v/>
      </c>
      <c r="T467" s="276" t="str">
        <f t="shared" si="62"/>
        <v/>
      </c>
      <c r="U467" s="13" t="str">
        <f t="shared" si="67"/>
        <v/>
      </c>
      <c r="V467" s="13" t="str">
        <f t="shared" si="68"/>
        <v/>
      </c>
    </row>
  </sheetData>
  <autoFilter ref="A1:V2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CAPA</vt:lpstr>
      <vt:lpstr>ANALISE AGENTE</vt:lpstr>
      <vt:lpstr>ESCALA AGENTE</vt:lpstr>
      <vt:lpstr>ANALISE DIARIA</vt:lpstr>
      <vt:lpstr>HISTORICO</vt:lpstr>
      <vt:lpstr>SCHEDULLE</vt:lpstr>
      <vt:lpstr>VALIDACAO</vt:lpstr>
      <vt:lpstr>base PAUSAS</vt:lpstr>
      <vt:lpstr>base LOGINLOGOUT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Venancio de Sena</dc:creator>
  <cp:lastModifiedBy>Felipe Venancio de Sena</cp:lastModifiedBy>
  <dcterms:created xsi:type="dcterms:W3CDTF">2015-10-21T12:15:47Z</dcterms:created>
  <dcterms:modified xsi:type="dcterms:W3CDTF">2016-02-29T10:15:44Z</dcterms:modified>
</cp:coreProperties>
</file>