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164" documentId="8_{A366A24B-99D9-49E4-B71B-B0956D72CEB2}" xr6:coauthVersionLast="47" xr6:coauthVersionMax="47" xr10:uidLastSave="{B34D39DA-3FB4-4C80-9762-BD7785524B66}"/>
  <bookViews>
    <workbookView xWindow="-120" yWindow="-120" windowWidth="29040" windowHeight="15840" xr2:uid="{A72CBACF-C73F-4B89-8D80-3E38C5F68A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9" i="1"/>
  <c r="T10" i="1"/>
  <c r="T11" i="1"/>
  <c r="T12" i="1"/>
  <c r="T16" i="1"/>
  <c r="T17" i="1"/>
  <c r="T18" i="1"/>
  <c r="T19" i="1"/>
  <c r="T20" i="1"/>
  <c r="U5" i="1"/>
  <c r="T6" i="1"/>
  <c r="U6" i="1"/>
  <c r="U9" i="1"/>
  <c r="U10" i="1"/>
  <c r="U13" i="1"/>
  <c r="U14" i="1"/>
  <c r="U18" i="1"/>
  <c r="T7" i="1"/>
  <c r="V7" i="1" s="1"/>
  <c r="W7" i="1" s="1"/>
  <c r="U7" i="1"/>
  <c r="U11" i="1"/>
  <c r="U15" i="1"/>
  <c r="U8" i="1"/>
  <c r="U12" i="1"/>
  <c r="U16" i="1"/>
  <c r="U17" i="1"/>
  <c r="U19" i="1"/>
  <c r="U20" i="1"/>
  <c r="T8" i="1"/>
  <c r="T13" i="1"/>
  <c r="T14" i="1"/>
  <c r="T15" i="1"/>
  <c r="U4" i="1"/>
  <c r="T5" i="1"/>
  <c r="F14" i="1"/>
  <c r="F15" i="1"/>
  <c r="F16" i="1"/>
  <c r="F17" i="1"/>
  <c r="F18" i="1"/>
  <c r="F19" i="1"/>
  <c r="F20" i="1"/>
  <c r="F13" i="1"/>
  <c r="E14" i="1"/>
  <c r="G14" i="1" s="1"/>
  <c r="E15" i="1"/>
  <c r="G15" i="1" s="1"/>
  <c r="E16" i="1"/>
  <c r="E17" i="1"/>
  <c r="G17" i="1" s="1"/>
  <c r="E18" i="1"/>
  <c r="G18" i="1" s="1"/>
  <c r="E19" i="1"/>
  <c r="G19" i="1" s="1"/>
  <c r="E20" i="1"/>
  <c r="G20" i="1" s="1"/>
  <c r="H20" i="1" s="1"/>
  <c r="U3" i="1" s="1"/>
  <c r="E13" i="1"/>
  <c r="G13" i="1" s="1"/>
  <c r="H13" i="1" s="1"/>
  <c r="G16" i="1"/>
  <c r="V17" i="1" l="1"/>
  <c r="W17" i="1" s="1"/>
  <c r="V16" i="1"/>
  <c r="W16" i="1" s="1"/>
  <c r="V9" i="1"/>
  <c r="W9" i="1" s="1"/>
  <c r="V15" i="1"/>
  <c r="W15" i="1" s="1"/>
  <c r="V8" i="1"/>
  <c r="W8" i="1" s="1"/>
  <c r="T3" i="1"/>
  <c r="V3" i="1" s="1"/>
  <c r="W3" i="1" s="1"/>
  <c r="V13" i="1"/>
  <c r="W13" i="1" s="1"/>
  <c r="V20" i="1"/>
  <c r="W20" i="1" s="1"/>
  <c r="V19" i="1"/>
  <c r="W19" i="1" s="1"/>
  <c r="V11" i="1"/>
  <c r="W11" i="1" s="1"/>
  <c r="V18" i="1"/>
  <c r="W18" i="1" s="1"/>
  <c r="V10" i="1"/>
  <c r="W10" i="1" s="1"/>
  <c r="V14" i="1"/>
  <c r="W14" i="1" s="1"/>
  <c r="V6" i="1"/>
  <c r="W6" i="1" s="1"/>
  <c r="V12" i="1"/>
  <c r="W12" i="1" s="1"/>
  <c r="V5" i="1"/>
  <c r="W5" i="1" s="1"/>
  <c r="V4" i="1"/>
  <c r="W4" i="1" s="1"/>
  <c r="H14" i="1"/>
  <c r="H15" i="1"/>
  <c r="H18" i="1"/>
  <c r="H16" i="1"/>
  <c r="H19" i="1"/>
  <c r="H17" i="1"/>
</calcChain>
</file>

<file path=xl/sharedStrings.xml><?xml version="1.0" encoding="utf-8"?>
<sst xmlns="http://schemas.openxmlformats.org/spreadsheetml/2006/main" count="34" uniqueCount="30">
  <si>
    <t>STD</t>
  </si>
  <si>
    <t>mg/mL Protein</t>
  </si>
  <si>
    <t>Avg</t>
  </si>
  <si>
    <t>avg - blank</t>
  </si>
  <si>
    <t>Sample ID</t>
  </si>
  <si>
    <t>protein mg/ml</t>
  </si>
  <si>
    <t>Average Protein (mg/mL)</t>
  </si>
  <si>
    <t>y = ax*x +bx+c</t>
  </si>
  <si>
    <t>a</t>
  </si>
  <si>
    <t>b</t>
  </si>
  <si>
    <t>c</t>
  </si>
  <si>
    <t>Diluted Average Protein (mg/mL)</t>
  </si>
  <si>
    <t>LC1</t>
  </si>
  <si>
    <t>LO1</t>
  </si>
  <si>
    <t>LP1</t>
  </si>
  <si>
    <t>HC1</t>
  </si>
  <si>
    <t>HO1</t>
  </si>
  <si>
    <t>HP1</t>
  </si>
  <si>
    <t>LC3</t>
  </si>
  <si>
    <t>LO3</t>
  </si>
  <si>
    <t>LP3</t>
  </si>
  <si>
    <t>HC3</t>
  </si>
  <si>
    <t>HO3</t>
  </si>
  <si>
    <t>HP3</t>
  </si>
  <si>
    <t>LC5</t>
  </si>
  <si>
    <t>LO5</t>
  </si>
  <si>
    <t>LP5</t>
  </si>
  <si>
    <t>HC5</t>
  </si>
  <si>
    <t>HO5</t>
  </si>
  <si>
    <t>HP5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</si>
</sst>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Sheet1!$I$12</c:f>
              <c:strCache>
                <c:ptCount val="1"/>
                <c:pt idx="0">
                  <c:v>mg/mL Protein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Sheet1!$H$13:$H$20</c:f>
              <c:numCache>
                <c:formatCode>General</c:formatCode>
                <c:ptCount val="8"/>
                <c:pt idx="0">
                  <c:v>0.62699999999999989</c:v>
                </c:pt>
                <c:pt idx="1">
                  <c:v>0.48999999999999988</c:v>
                </c:pt>
                <c:pt idx="2">
                  <c:v>0.34699999999999998</c:v>
                </c:pt>
                <c:pt idx="3">
                  <c:v>0.30099999999999993</c:v>
                </c:pt>
                <c:pt idx="4">
                  <c:v>0.1575</c:v>
                </c:pt>
                <c:pt idx="5">
                  <c:v>8.1499999999999989E-2</c:v>
                </c:pt>
                <c:pt idx="6">
                  <c:v>4.4499999999999984E-2</c:v>
                </c:pt>
                <c:pt idx="7">
                  <c:v>0</c:v>
                </c:pt>
              </c:numCache>
            </c:numRef>
          </c:xVal>
          <c:yVal>
            <c:numRef>
              <c:f>Sheet1!$I$13:$I$20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1.6</c:v>
                </c:pt>
                <c:pt idx="4">
                  <c:v>0.8</c:v>
                </c:pt>
                <c:pt idx="5">
                  <c:v>0.4</c:v>
                </c:pt>
                <c:pt idx="6">
                  <c:v>0.2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0D-4EBE-9258-9FDD95B23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805296"/>
        <c:axId val="606804880"/>
      </c:scatterChart>
      <c:valAx>
        <c:axId val="6068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880"/>
        <c:crosses val="autoZero"/>
        <c:crossBetween val="midCat"/>
      </c:valAx>
      <c:valAx>
        <c:axId val="6068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Protein</a:t>
                </a:r>
                <a:r>
                  <a:rPr lang="en-GB" baseline="0"/>
                  <a:t> (mg/mL)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20</xdr:row>
      <xdr:rowOff>180975</xdr:rowOff>
    </xdr:from>
    <xdr:to>
      <xdr:col>12</xdr:col>
      <xdr:colOff>361950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30260-0716-420E-8190-DC7B0E793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D150-E62F-4196-A9DA-D891FF606EAF}">
  <dimension ref="C1:W20"/>
  <sheetViews>
    <sheetView tabSelected="1" topLeftCell="F1" workbookViewId="0">
      <selection activeCell="S28" sqref="S28"/>
    </sheetView>
  </sheetViews>
  <sheetFormatPr defaultRowHeight="15" x14ac:dyDescent="0.25"/>
  <cols>
    <col min="3" max="3" width="12.140625" customWidth="1"/>
    <col min="4" max="4" width="17.7109375" customWidth="1"/>
    <col min="5" max="5" width="19" customWidth="1"/>
    <col min="6" max="6" width="14.85546875" customWidth="1"/>
    <col min="8" max="8" width="11.7109375" customWidth="1"/>
    <col min="9" max="9" width="15.5703125" customWidth="1"/>
    <col min="14" max="14" width="15" customWidth="1"/>
    <col min="16" max="16" width="5.5703125" customWidth="1"/>
    <col min="17" max="17" width="13.5703125" customWidth="1"/>
    <col min="18" max="18" width="11.140625" customWidth="1"/>
    <col min="19" max="19" width="11" customWidth="1"/>
    <col min="20" max="20" width="14.140625" customWidth="1"/>
    <col min="21" max="21" width="13.7109375" customWidth="1"/>
    <col min="22" max="22" width="29.7109375" customWidth="1"/>
    <col min="23" max="23" width="29.42578125" customWidth="1"/>
  </cols>
  <sheetData>
    <row r="1" spans="3:23" x14ac:dyDescent="0.25">
      <c r="C1" t="s">
        <v>0</v>
      </c>
      <c r="D1" t="s">
        <v>0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</row>
    <row r="2" spans="3:23" x14ac:dyDescent="0.25">
      <c r="C2">
        <v>0.74099999999999999</v>
      </c>
      <c r="D2">
        <v>0.72</v>
      </c>
      <c r="Q2" t="s">
        <v>4</v>
      </c>
      <c r="T2" t="s">
        <v>5</v>
      </c>
      <c r="U2" t="s">
        <v>5</v>
      </c>
      <c r="V2" t="s">
        <v>11</v>
      </c>
      <c r="W2" t="s">
        <v>6</v>
      </c>
    </row>
    <row r="3" spans="3:23" x14ac:dyDescent="0.25">
      <c r="C3">
        <v>0.58599999999999997</v>
      </c>
      <c r="D3">
        <v>0.60099999999999998</v>
      </c>
      <c r="Q3" t="s">
        <v>12</v>
      </c>
      <c r="R3">
        <v>0.23499999999999999</v>
      </c>
      <c r="S3">
        <v>0.22</v>
      </c>
      <c r="T3">
        <f>$N$12*(R3*R3)+$N$13*(R3)+$N$14</f>
        <v>1.2761821824999999</v>
      </c>
      <c r="U3">
        <f>$N$12*(S3*S3)+$N$13*(S3)+$N$14</f>
        <v>1.18660948</v>
      </c>
      <c r="V3">
        <f>AVERAGE(T3:U3)</f>
        <v>1.23139583125</v>
      </c>
      <c r="W3">
        <f>V3*5</f>
        <v>6.1569791562499994</v>
      </c>
    </row>
    <row r="4" spans="3:23" x14ac:dyDescent="0.25">
      <c r="C4">
        <v>0.44500000000000001</v>
      </c>
      <c r="D4">
        <v>0.45600000000000002</v>
      </c>
      <c r="F4">
        <v>0.23499999999999999</v>
      </c>
      <c r="G4">
        <v>0.224</v>
      </c>
      <c r="H4">
        <v>0.20599999999999999</v>
      </c>
      <c r="I4">
        <v>0.22600000000000001</v>
      </c>
      <c r="J4">
        <v>0.222</v>
      </c>
      <c r="K4">
        <v>0.23400000000000001</v>
      </c>
      <c r="L4">
        <v>0.248</v>
      </c>
      <c r="M4">
        <v>0.24299999999999999</v>
      </c>
      <c r="N4">
        <v>0.20599999999999999</v>
      </c>
      <c r="Q4" t="s">
        <v>13</v>
      </c>
      <c r="R4">
        <v>0.224</v>
      </c>
      <c r="S4">
        <v>0.23599999999999999</v>
      </c>
      <c r="T4">
        <f>$N$12*(R4*R4)+$N$13*(R4)+$N$14</f>
        <v>1.2103780672</v>
      </c>
      <c r="U4">
        <f>$N$12*(S4*S4)+$N$13*(S4)+$N$14</f>
        <v>1.2821964111999999</v>
      </c>
      <c r="V4">
        <f t="shared" ref="V4:V20" si="0">AVERAGE(T4:U4)</f>
        <v>1.2462872392</v>
      </c>
      <c r="W4">
        <f t="shared" ref="W4:W20" si="1">V4*5</f>
        <v>6.2314361959999998</v>
      </c>
    </row>
    <row r="5" spans="3:23" x14ac:dyDescent="0.25">
      <c r="C5">
        <v>0.39100000000000001</v>
      </c>
      <c r="D5">
        <v>0.41799999999999998</v>
      </c>
      <c r="F5">
        <v>0.22</v>
      </c>
      <c r="G5">
        <v>0.23599999999999999</v>
      </c>
      <c r="H5">
        <v>0.217</v>
      </c>
      <c r="I5">
        <v>0.22</v>
      </c>
      <c r="J5">
        <v>0.23400000000000001</v>
      </c>
      <c r="K5">
        <v>0.24299999999999999</v>
      </c>
      <c r="L5">
        <v>0.24299999999999999</v>
      </c>
      <c r="M5">
        <v>0.23799999999999999</v>
      </c>
      <c r="N5">
        <v>0.22800000000000001</v>
      </c>
      <c r="Q5" t="s">
        <v>14</v>
      </c>
      <c r="R5">
        <v>0.20599999999999999</v>
      </c>
      <c r="S5">
        <v>0.217</v>
      </c>
      <c r="T5">
        <f>$N$12*(R5*R5)+$N$13*(R5)+$N$14</f>
        <v>1.1040921892</v>
      </c>
      <c r="U5">
        <f>$N$12*(S5*S5)+$N$13*(S5)+$N$14</f>
        <v>1.1688391033000001</v>
      </c>
      <c r="V5">
        <f t="shared" si="0"/>
        <v>1.13646564625</v>
      </c>
      <c r="W5">
        <f t="shared" si="1"/>
        <v>5.6823282312500005</v>
      </c>
    </row>
    <row r="6" spans="3:23" x14ac:dyDescent="0.25">
      <c r="C6">
        <v>0.26300000000000001</v>
      </c>
      <c r="D6">
        <v>0.25900000000000001</v>
      </c>
      <c r="F6">
        <v>0.23699999999999999</v>
      </c>
      <c r="G6">
        <v>0.245</v>
      </c>
      <c r="H6">
        <v>0.22700000000000001</v>
      </c>
      <c r="I6">
        <v>0.24099999999999999</v>
      </c>
      <c r="J6">
        <v>0.22800000000000001</v>
      </c>
      <c r="K6">
        <v>0.21199999999999999</v>
      </c>
      <c r="L6">
        <v>0.24399999999999999</v>
      </c>
      <c r="M6">
        <v>0.24199999999999999</v>
      </c>
      <c r="N6">
        <v>0.21</v>
      </c>
      <c r="Q6" t="s">
        <v>15</v>
      </c>
      <c r="R6">
        <v>0.22600000000000001</v>
      </c>
      <c r="S6">
        <v>0.22</v>
      </c>
      <c r="T6">
        <f>$N$12*(R6*R6)+$N$13*(R6)+$N$14</f>
        <v>1.2222943972</v>
      </c>
      <c r="U6">
        <f>$N$12*(S6*S6)+$N$13*(S6)+$N$14</f>
        <v>1.18660948</v>
      </c>
      <c r="V6">
        <f t="shared" si="0"/>
        <v>1.2044519386000001</v>
      </c>
      <c r="W6">
        <f t="shared" si="1"/>
        <v>6.0222596930000005</v>
      </c>
    </row>
    <row r="7" spans="3:23" x14ac:dyDescent="0.25">
      <c r="C7">
        <v>0.17899999999999999</v>
      </c>
      <c r="D7">
        <v>0.191</v>
      </c>
      <c r="F7">
        <v>0.27</v>
      </c>
      <c r="G7">
        <v>0.252</v>
      </c>
      <c r="H7">
        <v>0.25</v>
      </c>
      <c r="I7">
        <v>0.23799999999999999</v>
      </c>
      <c r="J7">
        <v>0.219</v>
      </c>
      <c r="K7">
        <v>0.22800000000000001</v>
      </c>
      <c r="L7">
        <v>0.224</v>
      </c>
      <c r="M7">
        <v>0.24299999999999999</v>
      </c>
      <c r="N7">
        <v>0.219</v>
      </c>
      <c r="Q7" t="s">
        <v>16</v>
      </c>
      <c r="R7">
        <v>0.222</v>
      </c>
      <c r="S7">
        <v>0.23400000000000001</v>
      </c>
      <c r="T7">
        <f>$N$12*(R7*R7)+$N$13*(R7)+$N$14</f>
        <v>1.1984830948</v>
      </c>
      <c r="U7">
        <f>$N$12*(S7*S7)+$N$13*(S7)+$N$14</f>
        <v>1.2701732932000001</v>
      </c>
      <c r="V7">
        <f t="shared" si="0"/>
        <v>1.2343281940000002</v>
      </c>
      <c r="W7">
        <f t="shared" si="1"/>
        <v>6.1716409700000003</v>
      </c>
    </row>
    <row r="8" spans="3:23" x14ac:dyDescent="0.25">
      <c r="C8">
        <v>0.14699999999999999</v>
      </c>
      <c r="D8">
        <v>0.14899999999999999</v>
      </c>
      <c r="Q8" t="s">
        <v>17</v>
      </c>
      <c r="R8">
        <v>0.23400000000000001</v>
      </c>
      <c r="S8">
        <v>0.24299999999999999</v>
      </c>
      <c r="T8">
        <f>$N$12*(R8*R8)+$N$13*(R8)+$N$14</f>
        <v>1.2701732932000001</v>
      </c>
      <c r="U8">
        <f>$N$12*(S8*S8)+$N$13*(S8)+$N$14</f>
        <v>1.3244455152999999</v>
      </c>
      <c r="V8">
        <f t="shared" si="0"/>
        <v>1.29730940425</v>
      </c>
      <c r="W8">
        <f t="shared" si="1"/>
        <v>6.4865470212499998</v>
      </c>
    </row>
    <row r="9" spans="3:23" x14ac:dyDescent="0.25">
      <c r="C9">
        <v>0.112</v>
      </c>
      <c r="D9">
        <v>9.5000000000000001E-2</v>
      </c>
      <c r="Q9" t="s">
        <v>18</v>
      </c>
      <c r="R9">
        <v>0.248</v>
      </c>
      <c r="S9">
        <v>0.24299999999999999</v>
      </c>
      <c r="T9">
        <f>$N$12*(R9*R9)+$N$13*(R9)+$N$14</f>
        <v>1.3547836287999999</v>
      </c>
      <c r="U9">
        <f>$N$12*(S9*S9)+$N$13*(S9)+$N$14</f>
        <v>1.3244455152999999</v>
      </c>
      <c r="V9">
        <f t="shared" si="0"/>
        <v>1.3396145720499999</v>
      </c>
      <c r="W9">
        <f t="shared" si="1"/>
        <v>6.698072860249999</v>
      </c>
    </row>
    <row r="10" spans="3:23" x14ac:dyDescent="0.25">
      <c r="Q10" t="s">
        <v>19</v>
      </c>
      <c r="R10">
        <v>0.24299999999999999</v>
      </c>
      <c r="S10">
        <v>0.23799999999999999</v>
      </c>
      <c r="T10">
        <f>$N$12*(R10*R10)+$N$13*(R10)+$N$14</f>
        <v>1.3244455152999999</v>
      </c>
      <c r="U10">
        <f>$N$12*(S10*S10)+$N$13*(S10)+$N$14</f>
        <v>1.2942408867999999</v>
      </c>
      <c r="V10">
        <f t="shared" si="0"/>
        <v>1.3093432010499999</v>
      </c>
      <c r="W10">
        <f t="shared" si="1"/>
        <v>6.5467160052499995</v>
      </c>
    </row>
    <row r="11" spans="3:23" x14ac:dyDescent="0.25">
      <c r="N11" t="s">
        <v>7</v>
      </c>
      <c r="Q11" t="s">
        <v>20</v>
      </c>
      <c r="R11">
        <v>0.20599999999999999</v>
      </c>
      <c r="S11">
        <v>0.22800000000000001</v>
      </c>
      <c r="T11">
        <f>$N$12*(R11*R11)+$N$13*(R11)+$N$14</f>
        <v>1.1040921892</v>
      </c>
      <c r="U11">
        <f>$N$12*(S11*S11)+$N$13*(S11)+$N$14</f>
        <v>1.2342320848000001</v>
      </c>
      <c r="V11">
        <f t="shared" si="0"/>
        <v>1.169162137</v>
      </c>
      <c r="W11">
        <f t="shared" si="1"/>
        <v>5.845810685</v>
      </c>
    </row>
    <row r="12" spans="3:23" x14ac:dyDescent="0.25">
      <c r="E12" t="s">
        <v>0</v>
      </c>
      <c r="F12" t="s">
        <v>0</v>
      </c>
      <c r="G12" t="s">
        <v>2</v>
      </c>
      <c r="H12" t="s">
        <v>3</v>
      </c>
      <c r="I12" t="s">
        <v>1</v>
      </c>
      <c r="M12" t="s">
        <v>8</v>
      </c>
      <c r="N12">
        <v>2.6697000000000002</v>
      </c>
      <c r="Q12" t="s">
        <v>21</v>
      </c>
      <c r="R12">
        <v>0.23699999999999999</v>
      </c>
      <c r="S12">
        <v>0.27</v>
      </c>
      <c r="T12">
        <f>$N$12*(R12*R12)+$N$13*(R12)+$N$14</f>
        <v>1.2882159792999999</v>
      </c>
      <c r="U12">
        <f>$N$12*(S12*S12)+$N$13*(S12)+$N$14</f>
        <v>1.4898571300000001</v>
      </c>
      <c r="V12">
        <f t="shared" si="0"/>
        <v>1.3890365546500001</v>
      </c>
      <c r="W12">
        <f t="shared" si="1"/>
        <v>6.94518277325</v>
      </c>
    </row>
    <row r="13" spans="3:23" x14ac:dyDescent="0.25">
      <c r="E13">
        <f>C2</f>
        <v>0.74099999999999999</v>
      </c>
      <c r="F13">
        <f>D2</f>
        <v>0.72</v>
      </c>
      <c r="G13">
        <f>AVERAGE(E13:F13)</f>
        <v>0.73049999999999993</v>
      </c>
      <c r="H13">
        <f>G13-$G$20</f>
        <v>0.62699999999999989</v>
      </c>
      <c r="I13">
        <v>4</v>
      </c>
      <c r="M13" t="s">
        <v>9</v>
      </c>
      <c r="N13">
        <v>4.7568000000000001</v>
      </c>
      <c r="Q13" t="s">
        <v>22</v>
      </c>
      <c r="R13">
        <v>0.245</v>
      </c>
      <c r="S13">
        <v>0.252</v>
      </c>
      <c r="T13">
        <f>$N$12*(R13*R13)+$N$13*(R13)+$N$14</f>
        <v>1.3365647424999998</v>
      </c>
      <c r="U13">
        <f>$N$12*(S13*S13)+$N$13*(S13)+$N$14</f>
        <v>1.3791502287999999</v>
      </c>
      <c r="V13">
        <f t="shared" si="0"/>
        <v>1.3578574856499999</v>
      </c>
      <c r="W13">
        <f t="shared" si="1"/>
        <v>6.7892874282499989</v>
      </c>
    </row>
    <row r="14" spans="3:23" x14ac:dyDescent="0.25">
      <c r="E14">
        <f t="shared" ref="E14:E20" si="2">C3</f>
        <v>0.58599999999999997</v>
      </c>
      <c r="F14">
        <f t="shared" ref="F14:F20" si="3">D3</f>
        <v>0.60099999999999998</v>
      </c>
      <c r="G14">
        <f t="shared" ref="G14:G20" si="4">AVERAGE(E14:F14)</f>
        <v>0.59349999999999992</v>
      </c>
      <c r="H14">
        <f t="shared" ref="H14:H20" si="5">G14-$G$20</f>
        <v>0.48999999999999988</v>
      </c>
      <c r="I14">
        <v>3</v>
      </c>
      <c r="M14" t="s">
        <v>10</v>
      </c>
      <c r="N14">
        <v>1.09E-2</v>
      </c>
      <c r="Q14" t="s">
        <v>23</v>
      </c>
      <c r="R14">
        <v>0.22700000000000001</v>
      </c>
      <c r="S14">
        <v>0.25</v>
      </c>
      <c r="T14">
        <f>$N$12*(R14*R14)+$N$13*(R14)+$N$14</f>
        <v>1.2282605713000001</v>
      </c>
      <c r="U14">
        <f>$N$12*(S14*S14)+$N$13*(S14)+$N$14</f>
        <v>1.3669562499999999</v>
      </c>
      <c r="V14">
        <f t="shared" si="0"/>
        <v>1.2976084106500001</v>
      </c>
      <c r="W14">
        <f t="shared" si="1"/>
        <v>6.4880420532500001</v>
      </c>
    </row>
    <row r="15" spans="3:23" x14ac:dyDescent="0.25">
      <c r="E15">
        <f t="shared" si="2"/>
        <v>0.44500000000000001</v>
      </c>
      <c r="F15">
        <f t="shared" si="3"/>
        <v>0.45600000000000002</v>
      </c>
      <c r="G15">
        <f t="shared" si="4"/>
        <v>0.45050000000000001</v>
      </c>
      <c r="H15">
        <f t="shared" si="5"/>
        <v>0.34699999999999998</v>
      </c>
      <c r="I15">
        <v>2</v>
      </c>
      <c r="Q15" t="s">
        <v>24</v>
      </c>
      <c r="R15">
        <v>0.24099999999999999</v>
      </c>
      <c r="S15">
        <v>0.23799999999999999</v>
      </c>
      <c r="T15">
        <f>$N$12*(R15*R15)+$N$13*(R15)+$N$14</f>
        <v>1.3123476456999998</v>
      </c>
      <c r="U15">
        <f>$N$12*(S15*S15)+$N$13*(S15)+$N$14</f>
        <v>1.2942408867999999</v>
      </c>
      <c r="V15">
        <f t="shared" si="0"/>
        <v>1.30329426625</v>
      </c>
      <c r="W15">
        <f t="shared" si="1"/>
        <v>6.51647133125</v>
      </c>
    </row>
    <row r="16" spans="3:23" x14ac:dyDescent="0.25">
      <c r="E16">
        <f t="shared" si="2"/>
        <v>0.39100000000000001</v>
      </c>
      <c r="F16">
        <f t="shared" si="3"/>
        <v>0.41799999999999998</v>
      </c>
      <c r="G16">
        <f t="shared" si="4"/>
        <v>0.40449999999999997</v>
      </c>
      <c r="H16">
        <f t="shared" si="5"/>
        <v>0.30099999999999993</v>
      </c>
      <c r="I16">
        <v>1.6</v>
      </c>
      <c r="Q16" t="s">
        <v>25</v>
      </c>
      <c r="R16">
        <v>0.22800000000000001</v>
      </c>
      <c r="S16">
        <v>0.219</v>
      </c>
      <c r="T16">
        <f>$N$12*(R16*R16)+$N$13*(R16)+$N$14</f>
        <v>1.2342320848000001</v>
      </c>
      <c r="U16">
        <f>$N$12*(S16*S16)+$N$13*(S16)+$N$14</f>
        <v>1.1806806817</v>
      </c>
      <c r="V16">
        <f t="shared" si="0"/>
        <v>1.20745638325</v>
      </c>
      <c r="W16">
        <f t="shared" si="1"/>
        <v>6.0372819162500004</v>
      </c>
    </row>
    <row r="17" spans="5:23" x14ac:dyDescent="0.25">
      <c r="E17">
        <f t="shared" si="2"/>
        <v>0.26300000000000001</v>
      </c>
      <c r="F17">
        <f t="shared" si="3"/>
        <v>0.25900000000000001</v>
      </c>
      <c r="G17">
        <f t="shared" si="4"/>
        <v>0.26100000000000001</v>
      </c>
      <c r="H17">
        <f t="shared" si="5"/>
        <v>0.1575</v>
      </c>
      <c r="I17">
        <v>0.8</v>
      </c>
      <c r="Q17" t="s">
        <v>26</v>
      </c>
      <c r="R17">
        <v>0.21199999999999999</v>
      </c>
      <c r="S17">
        <v>0.22800000000000001</v>
      </c>
      <c r="T17">
        <f>$N$12*(R17*R17)+$N$13*(R17)+$N$14</f>
        <v>1.1393285968</v>
      </c>
      <c r="U17">
        <f>$N$12*(S17*S17)+$N$13*(S17)+$N$14</f>
        <v>1.2342320848000001</v>
      </c>
      <c r="V17">
        <f t="shared" si="0"/>
        <v>1.1867803407999999</v>
      </c>
      <c r="W17">
        <f t="shared" si="1"/>
        <v>5.9339017040000002</v>
      </c>
    </row>
    <row r="18" spans="5:23" x14ac:dyDescent="0.25">
      <c r="E18">
        <f t="shared" si="2"/>
        <v>0.17899999999999999</v>
      </c>
      <c r="F18">
        <f t="shared" si="3"/>
        <v>0.191</v>
      </c>
      <c r="G18">
        <f t="shared" si="4"/>
        <v>0.185</v>
      </c>
      <c r="H18">
        <f t="shared" si="5"/>
        <v>8.1499999999999989E-2</v>
      </c>
      <c r="I18">
        <v>0.4</v>
      </c>
      <c r="Q18" t="s">
        <v>27</v>
      </c>
      <c r="R18">
        <v>0.24399999999999999</v>
      </c>
      <c r="S18">
        <v>0.224</v>
      </c>
      <c r="T18">
        <f>$N$12*(R18*R18)+$N$13*(R18)+$N$14</f>
        <v>1.3305024591999999</v>
      </c>
      <c r="U18">
        <f>$N$12*(S18*S18)+$N$13*(S18)+$N$14</f>
        <v>1.2103780672</v>
      </c>
      <c r="V18">
        <f t="shared" si="0"/>
        <v>1.2704402631999998</v>
      </c>
      <c r="W18">
        <f t="shared" si="1"/>
        <v>6.3522013159999986</v>
      </c>
    </row>
    <row r="19" spans="5:23" x14ac:dyDescent="0.25">
      <c r="E19">
        <f t="shared" si="2"/>
        <v>0.14699999999999999</v>
      </c>
      <c r="F19">
        <f t="shared" si="3"/>
        <v>0.14899999999999999</v>
      </c>
      <c r="G19">
        <f t="shared" si="4"/>
        <v>0.14799999999999999</v>
      </c>
      <c r="H19">
        <f t="shared" si="5"/>
        <v>4.4499999999999984E-2</v>
      </c>
      <c r="I19">
        <v>0.2</v>
      </c>
      <c r="Q19" t="s">
        <v>28</v>
      </c>
      <c r="R19">
        <v>0.24199999999999999</v>
      </c>
      <c r="S19">
        <v>0.24299999999999999</v>
      </c>
      <c r="T19">
        <f>$N$12*(R19*R19)+$N$13*(R19)+$N$14</f>
        <v>1.3183939107999998</v>
      </c>
      <c r="U19">
        <f>$N$12*(S19*S19)+$N$13*(S19)+$N$14</f>
        <v>1.3244455152999999</v>
      </c>
      <c r="V19">
        <f t="shared" si="0"/>
        <v>1.3214197130499998</v>
      </c>
      <c r="W19">
        <f t="shared" si="1"/>
        <v>6.6070985652499994</v>
      </c>
    </row>
    <row r="20" spans="5:23" x14ac:dyDescent="0.25">
      <c r="E20">
        <f t="shared" si="2"/>
        <v>0.112</v>
      </c>
      <c r="F20">
        <f t="shared" si="3"/>
        <v>9.5000000000000001E-2</v>
      </c>
      <c r="G20">
        <f t="shared" si="4"/>
        <v>0.10350000000000001</v>
      </c>
      <c r="H20">
        <f t="shared" si="5"/>
        <v>0</v>
      </c>
      <c r="I20">
        <v>0</v>
      </c>
      <c r="Q20" t="s">
        <v>29</v>
      </c>
      <c r="R20">
        <v>0.21</v>
      </c>
      <c r="S20">
        <v>0.219</v>
      </c>
      <c r="T20">
        <f>$N$12*(R20*R20)+$N$13*(R20)+$N$14</f>
        <v>1.12756177</v>
      </c>
      <c r="U20">
        <f>$N$12*(S20*S20)+$N$13*(S20)+$N$14</f>
        <v>1.1806806817</v>
      </c>
      <c r="V20">
        <f t="shared" si="0"/>
        <v>1.15412122585</v>
      </c>
      <c r="W20">
        <f t="shared" si="1"/>
        <v>5.7706061292499999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2021-12-01T12:53:40Z</dcterms:created>
  <dcterms:modified xsi:type="dcterms:W3CDTF">2022-07-22T16:00:16Z</dcterms:modified>
</cp:coreProperties>
</file>