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115" documentId="14_{356FDF62-5703-478C-8C2C-57836FCBBFA8}" xr6:coauthVersionLast="47" xr6:coauthVersionMax="47" xr10:uidLastSave="{C50BD055-F304-47A1-9984-6AAAC191AE46}"/>
  <bookViews>
    <workbookView xWindow="-120" yWindow="-120" windowWidth="29040" windowHeight="15840" activeTab="3" xr2:uid="{00000000-000D-0000-FFFF-FFFF00000000}"/>
  </bookViews>
  <sheets>
    <sheet name="Results" sheetId="1" r:id="rId1"/>
    <sheet name="Results Workspace" sheetId="3" r:id="rId2"/>
    <sheet name="HMBS" sheetId="4" r:id="rId3"/>
    <sheet name="NFKB1"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0" i="5" l="1"/>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39" i="5"/>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C250" i="3"/>
  <c r="C251" i="3"/>
  <c r="C252" i="3"/>
  <c r="C253" i="3"/>
  <c r="C254" i="3"/>
  <c r="C255" i="3"/>
  <c r="C220" i="3"/>
  <c r="F44" i="3"/>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106" i="3"/>
  <c r="C107" i="3"/>
  <c r="C108" i="3"/>
  <c r="C109" i="3"/>
  <c r="C110" i="3"/>
  <c r="C86" i="3"/>
  <c r="C87" i="3"/>
  <c r="C88" i="3"/>
  <c r="C89" i="3"/>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C17" i="3"/>
  <c r="C18" i="3"/>
  <c r="C19" i="3"/>
  <c r="C20" i="3"/>
  <c r="C21" i="3"/>
  <c r="C22" i="3"/>
  <c r="C23" i="3"/>
  <c r="C24" i="3"/>
  <c r="C25" i="3"/>
  <c r="C26" i="3"/>
  <c r="C27" i="3"/>
  <c r="C28" i="3"/>
  <c r="C29" i="3"/>
  <c r="C30" i="3"/>
  <c r="C31" i="3"/>
  <c r="C32" i="3"/>
  <c r="C33" i="3"/>
  <c r="C34" i="3"/>
  <c r="C35" i="3"/>
  <c r="C36" i="3"/>
  <c r="C37" i="3"/>
  <c r="C38" i="3"/>
  <c r="C40" i="3"/>
  <c r="C41" i="3"/>
  <c r="C42" i="3"/>
  <c r="C43" i="3"/>
  <c r="C45" i="3"/>
  <c r="C46" i="3"/>
  <c r="C47" i="3"/>
  <c r="C48" i="3"/>
  <c r="C51"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90" i="3"/>
  <c r="C91" i="3"/>
  <c r="C92" i="3"/>
  <c r="C93" i="3"/>
  <c r="C94" i="3"/>
  <c r="C95" i="3"/>
  <c r="C96" i="3"/>
  <c r="C97" i="3"/>
  <c r="C98" i="3"/>
  <c r="C99" i="3"/>
  <c r="C100" i="3"/>
  <c r="C101" i="3"/>
  <c r="C102" i="3"/>
  <c r="C103" i="3"/>
  <c r="C104" i="3"/>
  <c r="C105"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3" i="3"/>
  <c r="C214" i="3"/>
  <c r="C215" i="3"/>
  <c r="C216" i="3"/>
  <c r="C217" i="3"/>
  <c r="C218" i="3"/>
  <c r="C219" i="3"/>
  <c r="C221" i="3"/>
  <c r="C222" i="3"/>
  <c r="C223" i="3"/>
  <c r="C224" i="3"/>
  <c r="C225" i="3"/>
  <c r="C226" i="3"/>
  <c r="C227" i="3"/>
  <c r="C228" i="3"/>
  <c r="C229" i="3"/>
  <c r="C230" i="3"/>
  <c r="C231" i="3"/>
  <c r="C232" i="3"/>
  <c r="C233" i="3"/>
  <c r="C234" i="3"/>
  <c r="C235" i="3"/>
  <c r="C236" i="3"/>
  <c r="C237" i="3"/>
  <c r="C238" i="3"/>
  <c r="C240" i="3"/>
  <c r="C241" i="3"/>
  <c r="C242" i="3"/>
  <c r="C243" i="3"/>
  <c r="C244" i="3"/>
  <c r="C245" i="3"/>
  <c r="C246" i="3"/>
  <c r="C247" i="3"/>
  <c r="C249"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C6" i="3"/>
  <c r="C7" i="3"/>
  <c r="C8" i="3"/>
  <c r="C9" i="3"/>
  <c r="C10" i="3"/>
  <c r="C11" i="3"/>
  <c r="C12" i="3"/>
  <c r="C13" i="3"/>
  <c r="C14" i="3"/>
  <c r="C15" i="3"/>
  <c r="C16"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4" i="3"/>
  <c r="C5" i="3"/>
  <c r="C2" i="3"/>
  <c r="C63" i="5" l="1"/>
  <c r="C67" i="5"/>
  <c r="C71" i="5"/>
  <c r="C75" i="5"/>
  <c r="C79" i="5"/>
  <c r="D66" i="4"/>
  <c r="D75" i="4"/>
  <c r="C35" i="4"/>
  <c r="C43" i="4"/>
  <c r="C51" i="4"/>
  <c r="C69" i="4"/>
  <c r="C77" i="4"/>
  <c r="C71" i="4"/>
  <c r="C38" i="4"/>
  <c r="C72" i="4"/>
  <c r="C41" i="4"/>
  <c r="C34" i="4"/>
  <c r="D63" i="5"/>
  <c r="D67" i="5"/>
  <c r="D71" i="5"/>
  <c r="D75" i="5"/>
  <c r="D79" i="5"/>
  <c r="D68" i="4"/>
  <c r="D76" i="4"/>
  <c r="C36" i="4"/>
  <c r="C52" i="4"/>
  <c r="C61" i="4"/>
  <c r="C70" i="4"/>
  <c r="C78" i="4"/>
  <c r="C79" i="4"/>
  <c r="C46" i="4"/>
  <c r="C63" i="4"/>
  <c r="C49" i="4"/>
  <c r="D65" i="4"/>
  <c r="C58" i="4"/>
  <c r="C64" i="5"/>
  <c r="C68" i="5"/>
  <c r="C72" i="5"/>
  <c r="C76" i="5"/>
  <c r="C80" i="5"/>
  <c r="D69" i="4"/>
  <c r="D77" i="4"/>
  <c r="C37" i="4"/>
  <c r="C45" i="4"/>
  <c r="C53" i="4"/>
  <c r="C62" i="4"/>
  <c r="D78" i="4"/>
  <c r="C54" i="4"/>
  <c r="C80" i="4"/>
  <c r="C66" i="4"/>
  <c r="D74" i="4"/>
  <c r="C68" i="4"/>
  <c r="D64" i="5"/>
  <c r="D68" i="5"/>
  <c r="D72" i="5"/>
  <c r="D76" i="5"/>
  <c r="D80" i="5"/>
  <c r="D70" i="4"/>
  <c r="C65" i="5"/>
  <c r="C69" i="5"/>
  <c r="C73" i="5"/>
  <c r="C77" i="5"/>
  <c r="D71" i="4"/>
  <c r="D79" i="4"/>
  <c r="C39" i="4"/>
  <c r="C55" i="4"/>
  <c r="C64" i="4"/>
  <c r="C73" i="4"/>
  <c r="C56" i="4"/>
  <c r="C74" i="4"/>
  <c r="C57" i="4"/>
  <c r="D78" i="5"/>
  <c r="C76" i="4"/>
  <c r="D65" i="5"/>
  <c r="D69" i="5"/>
  <c r="D73" i="5"/>
  <c r="D77" i="5"/>
  <c r="E77" i="5" s="1"/>
  <c r="D63" i="4"/>
  <c r="D72" i="4"/>
  <c r="D80" i="4"/>
  <c r="E80" i="4" s="1"/>
  <c r="C40" i="4"/>
  <c r="C65" i="4"/>
  <c r="C75" i="4"/>
  <c r="C50" i="4"/>
  <c r="C66" i="5"/>
  <c r="C70" i="5"/>
  <c r="C74" i="5"/>
  <c r="C78" i="5"/>
  <c r="D64" i="4"/>
  <c r="D73" i="4"/>
  <c r="C33" i="4"/>
  <c r="C42" i="4"/>
  <c r="D66" i="5"/>
  <c r="E66" i="5" s="1"/>
  <c r="D70" i="5"/>
  <c r="E70" i="5" s="1"/>
  <c r="D74" i="5"/>
  <c r="E74" i="5" s="1"/>
  <c r="F2" i="3"/>
  <c r="F14" i="3"/>
  <c r="F5" i="3"/>
  <c r="F11" i="3"/>
  <c r="F8" i="3"/>
  <c r="D48" i="4"/>
  <c r="C41" i="5"/>
  <c r="D53" i="5"/>
  <c r="C55" i="5"/>
  <c r="D59" i="5"/>
  <c r="C44" i="5"/>
  <c r="D57" i="4"/>
  <c r="D41" i="4"/>
  <c r="C54" i="5"/>
  <c r="C47"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B3" i="4" s="1"/>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C59" i="5" s="1"/>
  <c r="E110" i="3"/>
  <c r="C37" i="5" s="1"/>
  <c r="E44" i="3"/>
  <c r="E11" i="3"/>
  <c r="E98" i="3"/>
  <c r="C33" i="5" s="1"/>
  <c r="E302" i="3"/>
  <c r="E242" i="3"/>
  <c r="E332" i="3"/>
  <c r="E299" i="3"/>
  <c r="E266" i="3"/>
  <c r="E257" i="3"/>
  <c r="E233" i="3"/>
  <c r="E173" i="3"/>
  <c r="C58" i="5" s="1"/>
  <c r="E158" i="3"/>
  <c r="C53" i="5" s="1"/>
  <c r="E134" i="3"/>
  <c r="C45" i="5" s="1"/>
  <c r="E26" i="3"/>
  <c r="E323" i="3"/>
  <c r="E314" i="3"/>
  <c r="E281" i="3"/>
  <c r="E221" i="3"/>
  <c r="E197" i="3"/>
  <c r="E182" i="3"/>
  <c r="C61" i="5" s="1"/>
  <c r="E116" i="3"/>
  <c r="C39" i="5" s="1"/>
  <c r="E83" i="3"/>
  <c r="C59" i="4" s="1"/>
  <c r="E50" i="3"/>
  <c r="C48" i="4" s="1"/>
  <c r="E17" i="3"/>
  <c r="B6" i="4" s="1"/>
  <c r="E290" i="3"/>
  <c r="E245" i="3"/>
  <c r="E236" i="3"/>
  <c r="E329" i="3"/>
  <c r="E269" i="3"/>
  <c r="E89" i="3"/>
  <c r="E56" i="3"/>
  <c r="E29" i="3"/>
  <c r="E5" i="3"/>
  <c r="E53" i="3"/>
  <c r="E14" i="3"/>
  <c r="E194" i="3"/>
  <c r="E320" i="3"/>
  <c r="E248" i="3"/>
  <c r="E296" i="3"/>
  <c r="E272" i="3"/>
  <c r="E224" i="3"/>
  <c r="E200" i="3"/>
  <c r="E335" i="3"/>
  <c r="E311" i="3"/>
  <c r="E287" i="3"/>
  <c r="E263" i="3"/>
  <c r="E239" i="3"/>
  <c r="E215" i="3"/>
  <c r="E191" i="3"/>
  <c r="E167" i="3"/>
  <c r="C56" i="5" s="1"/>
  <c r="E143" i="3"/>
  <c r="C48" i="5" s="1"/>
  <c r="E119" i="3"/>
  <c r="C40" i="5" s="1"/>
  <c r="E95" i="3"/>
  <c r="C32" i="5" s="1"/>
  <c r="E71" i="3"/>
  <c r="E47" i="3"/>
  <c r="C47" i="4" s="1"/>
  <c r="E23" i="3"/>
  <c r="E2" i="3"/>
  <c r="C32" i="4" s="1"/>
  <c r="E69" i="4" l="1"/>
  <c r="E63" i="4"/>
  <c r="E73" i="5"/>
  <c r="E69" i="5"/>
  <c r="E80" i="5"/>
  <c r="E65" i="5"/>
  <c r="E77" i="4"/>
  <c r="E79" i="5"/>
  <c r="E75" i="5"/>
  <c r="E41" i="4"/>
  <c r="E48" i="4"/>
  <c r="E63" i="5"/>
  <c r="E45" i="5"/>
  <c r="E76" i="5"/>
  <c r="E64" i="5"/>
  <c r="E71" i="5"/>
  <c r="E67" i="5"/>
  <c r="B4" i="4"/>
  <c r="D4" i="4" s="1"/>
  <c r="E39" i="4"/>
  <c r="E64" i="4"/>
  <c r="E70" i="4"/>
  <c r="E72" i="4"/>
  <c r="E79" i="4"/>
  <c r="E71" i="4"/>
  <c r="E72" i="5"/>
  <c r="E78" i="4"/>
  <c r="E68" i="5"/>
  <c r="E68" i="4"/>
  <c r="E73" i="4"/>
  <c r="E75" i="4"/>
  <c r="E66" i="4"/>
  <c r="E74" i="4"/>
  <c r="E52" i="5"/>
  <c r="E65" i="4"/>
  <c r="E78" i="5"/>
  <c r="E76" i="4"/>
  <c r="E58" i="5"/>
  <c r="D36" i="5"/>
  <c r="D67" i="4"/>
  <c r="C36" i="5"/>
  <c r="B5" i="5" s="1"/>
  <c r="C67" i="4"/>
  <c r="E55" i="5"/>
  <c r="E55" i="4"/>
  <c r="E62" i="4"/>
  <c r="E42" i="5"/>
  <c r="E44" i="5"/>
  <c r="E39" i="5"/>
  <c r="E53" i="5"/>
  <c r="E45" i="4"/>
  <c r="E47" i="4"/>
  <c r="E56" i="4"/>
  <c r="E53" i="4"/>
  <c r="E58" i="4"/>
  <c r="E46" i="5"/>
  <c r="E47" i="5"/>
  <c r="E59" i="5"/>
  <c r="E41" i="5"/>
  <c r="E54" i="4"/>
  <c r="E60" i="5"/>
  <c r="E56" i="5"/>
  <c r="E43" i="4"/>
  <c r="E62" i="5"/>
  <c r="E35" i="4"/>
  <c r="E57" i="4"/>
  <c r="E54" i="5"/>
  <c r="E52" i="4"/>
  <c r="E61" i="5"/>
  <c r="E49" i="5"/>
  <c r="E32" i="5"/>
  <c r="E40" i="5"/>
  <c r="E48"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F55" i="5"/>
  <c r="F63" i="5"/>
  <c r="F71" i="5"/>
  <c r="F79" i="5"/>
  <c r="F34" i="5"/>
  <c r="F48" i="5"/>
  <c r="F56" i="5"/>
  <c r="F64" i="5"/>
  <c r="F72" i="5"/>
  <c r="F80" i="5"/>
  <c r="F35" i="5"/>
  <c r="F49" i="5"/>
  <c r="F57" i="5"/>
  <c r="F65" i="5"/>
  <c r="F73" i="5"/>
  <c r="F36" i="5"/>
  <c r="F50" i="5"/>
  <c r="F58" i="5"/>
  <c r="F66" i="5"/>
  <c r="F74" i="5"/>
  <c r="F37" i="5"/>
  <c r="F51" i="5"/>
  <c r="F59" i="5"/>
  <c r="F67" i="5"/>
  <c r="F75" i="5"/>
  <c r="F38" i="5"/>
  <c r="F52" i="5"/>
  <c r="F60" i="5"/>
  <c r="F68" i="5"/>
  <c r="F76" i="5"/>
  <c r="F39" i="5"/>
  <c r="F53" i="5"/>
  <c r="F61" i="5"/>
  <c r="F69" i="5"/>
  <c r="F77" i="5"/>
  <c r="F32" i="5"/>
  <c r="F46" i="5"/>
  <c r="F54" i="5"/>
  <c r="F62" i="5"/>
  <c r="F70" i="5"/>
  <c r="F78" i="5"/>
  <c r="F41" i="5"/>
  <c r="F40" i="5"/>
  <c r="F44" i="5"/>
  <c r="F45" i="5"/>
  <c r="F43" i="5"/>
  <c r="F42" i="5"/>
  <c r="E36" i="4"/>
  <c r="B5" i="4"/>
  <c r="D5" i="4" s="1"/>
  <c r="C28" i="4" l="1"/>
  <c r="C29" i="4" s="1"/>
  <c r="F32" i="4" l="1"/>
  <c r="F33" i="4"/>
  <c r="F34" i="4"/>
  <c r="F35" i="4"/>
  <c r="F36" i="4"/>
  <c r="F37" i="4"/>
  <c r="F38" i="4"/>
  <c r="F53" i="4"/>
  <c r="E16" i="11" s="1"/>
  <c r="F66" i="4"/>
  <c r="F80" i="4"/>
  <c r="F63" i="4"/>
  <c r="F73" i="4"/>
  <c r="F67" i="4"/>
  <c r="F70" i="4"/>
  <c r="F77" i="4"/>
  <c r="F64" i="4"/>
  <c r="F74" i="4"/>
  <c r="F68" i="4"/>
  <c r="F71" i="4"/>
  <c r="F78" i="4"/>
  <c r="F75" i="4"/>
  <c r="F65" i="4"/>
  <c r="F72" i="4"/>
  <c r="F79" i="4"/>
  <c r="F69" i="4"/>
  <c r="F76" i="4"/>
  <c r="F40" i="4"/>
  <c r="E3" i="11" s="1"/>
  <c r="F55" i="4"/>
  <c r="F43" i="4"/>
  <c r="E6" i="11" s="1"/>
  <c r="F44" i="4"/>
  <c r="E7" i="11" s="1"/>
  <c r="F47" i="4"/>
  <c r="E10" i="11" s="1"/>
  <c r="F52" i="4"/>
  <c r="E15" i="11" s="1"/>
  <c r="F62" i="4"/>
  <c r="F42" i="4"/>
  <c r="E5" i="11" s="1"/>
  <c r="F46" i="4"/>
  <c r="E9" i="11" s="1"/>
  <c r="F51" i="4"/>
  <c r="E14" i="11" s="1"/>
  <c r="F61" i="4"/>
  <c r="F39" i="4"/>
  <c r="E2" i="11" s="1"/>
  <c r="F50" i="4"/>
  <c r="E13" i="11" s="1"/>
  <c r="F41" i="4"/>
  <c r="E4" i="11" s="1"/>
  <c r="F57" i="4"/>
  <c r="F49" i="4"/>
  <c r="E12" i="11" s="1"/>
  <c r="F56" i="4"/>
  <c r="F60" i="4"/>
  <c r="F45" i="4"/>
  <c r="E8" i="11" s="1"/>
  <c r="F48" i="4"/>
  <c r="E11" i="11" s="1"/>
  <c r="F59" i="4"/>
  <c r="F54" i="4"/>
  <c r="F58" i="4"/>
</calcChain>
</file>

<file path=xl/sharedStrings.xml><?xml version="1.0" encoding="utf-8"?>
<sst xmlns="http://schemas.openxmlformats.org/spreadsheetml/2006/main" count="1657" uniqueCount="473">
  <si>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</si>
  <si>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</si>
  <si>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</si>
  <si>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</si>
  <si>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</si>
  <si>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</si>
  <si>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</si>
  <si>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</si>
  <si>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</si>
  <si>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</si>
  <si>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</si>
  <si>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</si>
  <si>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</si>
  <si>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</si>
  <si>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</si>
  <si>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</si>
  <si>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</si>
  <si>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</si>
  <si>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</si>
  <si>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</si>
  <si>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</si>
  <si>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</si>
  <si>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</si>
  <si>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</si>
  <si>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</si>
  <si>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</si>
  <si>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</si>
  <si>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</si>
  <si>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</si>
  <si>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</si>
  <si>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</si>
  <si>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</si>
  <si>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</si>
  <si>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</si>
  <si>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</si>
  <si>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</si>
  <si>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</si>
  <si>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</si>
  <si>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</si>
  <si>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</si>
  <si>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</si>
  <si>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</si>
  <si>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</si>
  <si>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</si>
  <si>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</si>
  <si>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</si>
  <si>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</si>
  <si>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</si>
  <si>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</si>
  <si>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</si>
  <si>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</si>
  <si>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</si>
  <si>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</si>
  <si>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</si>
  <si>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</si>
  <si>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</si>
  <si>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</si>
  <si>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</si>
  <si>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</si>
  <si>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</si>
  <si>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</si>
  <si>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</si>
  <si>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</si>
  <si>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</si>
  <si>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</si>
  <si>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</si>
  <si>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</si>
  <si>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</si>
  <si>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</si>
  <si>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</si>
  <si>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</si>
  <si>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</si>
  <si>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</si>
  <si>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</si>
  <si>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</si>
  <si>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</si>
  <si>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</si>
  <si>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</si>
  <si>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</si>
  <si>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</si>
  <si>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</si>
  <si>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</si>
  <si>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</si>
  <si>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</si>
  <si>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</si>
  <si>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</si>
  <si>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</si>
  <si>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</si>
  <si>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</si>
  <si>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</si>
  <si>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</si>
  <si>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</si>
  <si>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</si>
  <si>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</si>
  <si>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</si>
  <si>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</si>
  <si>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</si>
  <si>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</si>
  <si>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</si>
  <si>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</si>
  <si>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</si>
  <si>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</si>
  <si>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</si>
  <si>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</si>
  <si>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</si>
  <si>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</si>
  <si>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</si>
  <si>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</si>
  <si>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</si>
  <si>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</si>
  <si>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</si>
  <si>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</si>
  <si>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</si>
  <si>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</si>
  <si>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</si>
  <si>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</si>
  <si>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</si>
  <si>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</si>
  <si>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</si>
  <si>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</si>
  <si>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</si>
  <si>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</si>
  <si>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</si>
  <si>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</si>
  <si>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</si>
  <si>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</si>
  <si>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</si>
  <si>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</si>
  <si>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</si>
  <si>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</si>
  <si>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</si>
  <si>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</si>
  <si>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</si>
  <si>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</si>
  <si>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</si>
  <si>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</si>
  <si>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</si>
  <si>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</si>
  <si>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</si>
  <si>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</si>
  <si>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</si>
  <si>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</si>
  <si>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</si>
  <si>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</si>
  <si>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</si>
  <si>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</si>
  <si>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</si>
  <si>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</si>
  <si>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</si>
  <si>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</si>
  <si>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</si>
  <si>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</si>
  <si>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</si>
  <si>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</si>
  <si>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</si>
  <si>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</si>
  <si>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</si>
  <si>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</si>
  <si>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</si>
  <si>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</si>
  <si>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</si>
  <si>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</si>
  <si>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</si>
  <si>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</si>
  <si>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</si>
  <si>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</si>
  <si>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</si>
  <si>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</si>
  <si>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</si>
  <si>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</si>
  <si>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</si>
  <si>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</si>
  <si>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</si>
  <si>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</si>
  <si>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</si>
  <si>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</si>
  <si>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</si>
  <si>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</si>
  <si>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</si>
  <si>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</si>
  <si>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</si>
  <si>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</si>
  <si>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</si>
  <si>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</si>
  <si>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</si>
  <si>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</si>
  <si>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</si>
  <si>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</si>
  <si>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</si>
  <si>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</si>
  <si>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</si>
  <si>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</si>
  <si>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</si>
  <si>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</si>
  <si>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</si>
  <si>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</si>
  <si>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</si>
  <si>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</si>
  <si>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</si>
  <si>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</si>
  <si>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</si>
  <si>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</si>
  <si>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</si>
  <si>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</si>
  <si>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</si>
  <si>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</si>
  <si>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</si>
  <si>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</si>
  <si>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</si>
  <si>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</si>
  <si>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</si>
  <si>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</si>
  <si>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</si>
  <si>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</si>
  <si>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</si>
  <si>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</si>
  <si>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</si>
  <si>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</si>
  <si>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</si>
  <si>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</si>
  <si>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</si>
  <si>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</si>
  <si>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</si>
  <si>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</si>
  <si>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</si>
  <si>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</si>
  <si>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</si>
  <si>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</si>
  <si>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</si>
  <si>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</si>
  <si>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</si>
  <si>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</si>
  <si>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</si>
  <si>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</si>
  <si>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</si>
  <si>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</si>
  <si>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</si>
  <si>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</si>
  <si>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</si>
  <si>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</si>
  <si>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</si>
  <si>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</si>
  <si>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</si>
  <si>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</si>
  <si>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</si>
  <si>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</si>
  <si>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</si>
  <si>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</si>
  <si>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</si>
  <si>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</si>
  <si>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</si>
  <si>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</si>
  <si>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</si>
  <si>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</si>
  <si>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</si>
  <si>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</si>
  <si>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</si>
  <si>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</si>
  <si>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</si>
  <si>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</si>
  <si>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</si>
  <si>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</si>
  <si>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</si>
  <si>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</si>
  <si>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</si>
  <si>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</si>
  <si>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</si>
  <si>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</si>
  <si>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</si>
  <si>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</si>
  <si>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</si>
  <si>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</si>
  <si>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</si>
  <si>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</si>
  <si>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</si>
  <si>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</si>
  <si>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</si>
  <si>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</si>
  <si>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</si>
  <si>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</si>
  <si>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</si>
  <si>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</si>
  <si>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</si>
  <si>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</si>
  <si>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</si>
  <si>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</si>
  <si>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</si>
  <si>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</si>
  <si>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</si>
  <si>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</si>
  <si>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</si>
  <si>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</si>
  <si>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</si>
  <si>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</si>
  <si>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</si>
  <si>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</si>
  <si>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</si>
  <si>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</si>
  <si>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</si>
  <si>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</si>
  <si>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</si>
  <si>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</si>
  <si>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</si>
  <si>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</si>
  <si>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</si>
  <si>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</si>
  <si>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</si>
  <si>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</si>
  <si>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</si>
  <si>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</si>
  <si>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</si>
  <si>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</si>
  <si>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</si>
  <si>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</si>
  <si>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</si>
  <si>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</si>
  <si>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</si>
  <si>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</si>
  <si>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</si>
  <si>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</si>
  <si>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</si>
  <si>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</si>
  <si>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</si>
  <si>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</si>
  <si>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</si>
  <si>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</si>
  <si>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</si>
  <si>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</si>
  <si>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</si>
  <si>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</si>
  <si>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</si>
  <si>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</si>
  <si>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</si>
  <si>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</si>
  <si>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</si>
  <si>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</si>
  <si>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</si>
  <si>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</si>
  <si>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</si>
  <si>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</si>
  <si>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</si>
  <si>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</si>
  <si>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</si>
  <si>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</si>
  <si>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</si>
  <si>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</si>
  <si>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</si>
  <si>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</si>
  <si>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</si>
  <si>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</si>
  <si>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</si>
  <si>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</si>
  <si>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</si>
  <si>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</si>
  <si>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</si>
  <si>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</si>
  <si>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</si>
  <si>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</si>
  <si>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</si>
  <si>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</si>
  <si>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</si>
  <si>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</si>
  <si>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</si>
  <si>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</si>
  <si>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</si>
  <si>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</si>
  <si>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</si>
  <si>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</si>
  <si>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</si>
  <si>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</si>
  <si>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</si>
  <si>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</si>
  <si>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</si>
  <si>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</si>
  <si>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</si>
  <si>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</si>
  <si>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</si>
  <si>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</si>
  <si>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</si>
  <si>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</si>
  <si>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</si>
  <si>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</si>
  <si>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</si>
  <si>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</si>
  <si>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</si>
  <si>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</si>
  <si>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</si>
  <si>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</si>
  <si>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</si>
  <si>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</si>
  <si>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</si>
  <si>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</si>
  <si>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</si>
  <si>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</si>
  <si>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</si>
  <si>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</si>
  <si>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</si>
  <si>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</si>
  <si>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</si>
  <si>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</si>
  <si>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</si>
  <si>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</si>
  <si>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</si>
  <si>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</si>
  <si>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</si>
  <si>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</si>
  <si>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</si>
  <si>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</si>
  <si>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</si>
  <si>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</si>
  <si>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</si>
  <si>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</si>
  <si>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</si>
  <si>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</si>
  <si>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</si>
  <si>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</si>
  <si>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</si>
  <si>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</si>
  <si>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</si>
  <si>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</si>
  <si>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</si>
  <si>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</si>
  <si>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</si>
  <si>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</si>
  <si>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</si>
  <si>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</si>
  <si>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</si>
  <si>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</si>
  <si>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</si>
  <si>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</si>
  <si>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</si>
  <si>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</si>
  <si>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</si>
  <si>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</si>
  <si>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</si>
  <si>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</si>
  <si>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</si>
  <si>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</si>
  <si>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</si>
  <si>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</si>
  <si>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</si>
  <si>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</si>
  <si>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</si>
  <si>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</si>
  <si>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</si>
  <si>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</si>
  <si>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</si>
  <si>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</si>
  <si>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</si>
  <si>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</si>
  <si>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</si>
  <si>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</si>
  <si>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</si>
  <si>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</si>
  <si>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</si>
  <si>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</si>
  <si>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</si>
  <si>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</si>
  <si>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</si>
  <si>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</si>
  <si>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</si>
  <si>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</si>
  <si>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</si>
  <si>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</si>
  <si>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</si>
  <si>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</si>
  <si>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</si>
  <si>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2022-07-28 16:10:22 PM BST</t>
  </si>
  <si>
    <t>D:\Users\Administrator\Desktop\FELIX\Felix HNM 2.eds</t>
  </si>
  <si>
    <t>Felix HNM 2</t>
  </si>
  <si>
    <t>2022-07-28 17:06:15 PM BST</t>
  </si>
  <si>
    <t>NFKB1</t>
  </si>
  <si>
    <t>delta delta Ct (to Housekeepers)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</si>
</sst>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4" workbookViewId="0">
      <selection activeCell="H57" sqref="H57"/>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467</v>
      </c>
    </row>
    <row r="26" spans="1:2" x14ac:dyDescent="0.2">
      <c r="A26" t="s">
        <v>29</v>
      </c>
    </row>
    <row r="27" spans="1:2" x14ac:dyDescent="0.2">
      <c r="A27" t="s">
        <v>30</v>
      </c>
    </row>
    <row r="28" spans="1:2" x14ac:dyDescent="0.2">
      <c r="A28" t="s">
        <v>31</v>
      </c>
      <c r="B28" t="s">
        <v>468</v>
      </c>
    </row>
    <row r="29" spans="1:2" x14ac:dyDescent="0.2">
      <c r="A29" t="s">
        <v>32</v>
      </c>
      <c r="B29" t="s">
        <v>469</v>
      </c>
    </row>
    <row r="30" spans="1:2" x14ac:dyDescent="0.2">
      <c r="A30" t="s">
        <v>33</v>
      </c>
      <c r="B30" t="s">
        <v>470</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466</v>
      </c>
      <c r="D42" t="s">
        <v>57</v>
      </c>
      <c r="F42" s="4" t="s">
        <v>398</v>
      </c>
    </row>
    <row r="43" spans="1:6" x14ac:dyDescent="0.2">
      <c r="A43" t="s">
        <v>58</v>
      </c>
      <c r="B43" t="s">
        <v>56</v>
      </c>
      <c r="C43" t="s">
        <v>466</v>
      </c>
      <c r="D43" t="s">
        <v>57</v>
      </c>
      <c r="F43" s="4" t="s">
        <v>398</v>
      </c>
    </row>
    <row r="44" spans="1:6" x14ac:dyDescent="0.2">
      <c r="A44" t="s">
        <v>59</v>
      </c>
      <c r="B44" t="s">
        <v>56</v>
      </c>
      <c r="C44" t="s">
        <v>466</v>
      </c>
      <c r="D44" t="s">
        <v>57</v>
      </c>
      <c r="F44" s="4" t="s">
        <v>398</v>
      </c>
    </row>
    <row r="45" spans="1:6" x14ac:dyDescent="0.2">
      <c r="A45" t="s">
        <v>60</v>
      </c>
      <c r="B45" t="s">
        <v>56</v>
      </c>
      <c r="C45" t="s">
        <v>466</v>
      </c>
      <c r="D45" s="1">
        <v>28.98796272277832</v>
      </c>
      <c r="F45" s="4" t="s">
        <v>399</v>
      </c>
    </row>
    <row r="46" spans="1:6" x14ac:dyDescent="0.2">
      <c r="A46" t="s">
        <v>61</v>
      </c>
      <c r="B46" t="s">
        <v>56</v>
      </c>
      <c r="C46" t="s">
        <v>466</v>
      </c>
      <c r="D46" s="1">
        <v>28.649431228637695</v>
      </c>
      <c r="F46" s="4" t="s">
        <v>399</v>
      </c>
    </row>
    <row r="47" spans="1:6" x14ac:dyDescent="0.2">
      <c r="A47" t="s">
        <v>62</v>
      </c>
      <c r="B47" t="s">
        <v>56</v>
      </c>
      <c r="C47" t="s">
        <v>466</v>
      </c>
      <c r="D47" s="1">
        <v>29.013469696044922</v>
      </c>
      <c r="F47" s="4" t="s">
        <v>399</v>
      </c>
    </row>
    <row r="48" spans="1:6" x14ac:dyDescent="0.2">
      <c r="A48" t="s">
        <v>63</v>
      </c>
      <c r="B48" t="s">
        <v>56</v>
      </c>
      <c r="C48" t="s">
        <v>466</v>
      </c>
      <c r="D48" s="1">
        <v>29.773174285888672</v>
      </c>
      <c r="F48" s="4" t="s">
        <v>400</v>
      </c>
    </row>
    <row r="49" spans="1:6" x14ac:dyDescent="0.2">
      <c r="A49" t="s">
        <v>64</v>
      </c>
      <c r="B49" t="s">
        <v>56</v>
      </c>
      <c r="C49" t="s">
        <v>466</v>
      </c>
      <c r="D49" s="1">
        <v>29.749765396118164</v>
      </c>
      <c r="F49" s="4" t="s">
        <v>400</v>
      </c>
    </row>
    <row r="50" spans="1:6" x14ac:dyDescent="0.2">
      <c r="A50" t="s">
        <v>65</v>
      </c>
      <c r="B50" t="s">
        <v>56</v>
      </c>
      <c r="C50" t="s">
        <v>466</v>
      </c>
      <c r="D50" s="1">
        <v>29.493370056152344</v>
      </c>
      <c r="F50" s="4" t="s">
        <v>400</v>
      </c>
    </row>
    <row r="51" spans="1:6" x14ac:dyDescent="0.2">
      <c r="A51" t="s">
        <v>66</v>
      </c>
      <c r="B51" t="s">
        <v>56</v>
      </c>
      <c r="C51" t="s">
        <v>466</v>
      </c>
      <c r="D51" s="1">
        <v>30.772645950317383</v>
      </c>
      <c r="F51" s="4" t="s">
        <v>401</v>
      </c>
    </row>
    <row r="52" spans="1:6" x14ac:dyDescent="0.2">
      <c r="A52" t="s">
        <v>67</v>
      </c>
      <c r="B52" t="s">
        <v>56</v>
      </c>
      <c r="C52" t="s">
        <v>466</v>
      </c>
      <c r="D52" s="1">
        <v>30.832612991333008</v>
      </c>
      <c r="F52" s="4" t="s">
        <v>401</v>
      </c>
    </row>
    <row r="53" spans="1:6" x14ac:dyDescent="0.2">
      <c r="A53" t="s">
        <v>68</v>
      </c>
      <c r="B53" t="s">
        <v>56</v>
      </c>
      <c r="C53" t="s">
        <v>466</v>
      </c>
      <c r="D53" s="1">
        <v>30.706096649169922</v>
      </c>
      <c r="F53" s="4" t="s">
        <v>401</v>
      </c>
    </row>
    <row r="54" spans="1:6" x14ac:dyDescent="0.2">
      <c r="A54" t="s">
        <v>69</v>
      </c>
      <c r="B54" t="s">
        <v>56</v>
      </c>
      <c r="C54" t="s">
        <v>466</v>
      </c>
      <c r="D54" s="1">
        <v>31.506963729858398</v>
      </c>
      <c r="F54" s="4" t="s">
        <v>402</v>
      </c>
    </row>
    <row r="55" spans="1:6" x14ac:dyDescent="0.2">
      <c r="A55" t="s">
        <v>70</v>
      </c>
      <c r="B55" t="s">
        <v>56</v>
      </c>
      <c r="C55" t="s">
        <v>466</v>
      </c>
      <c r="D55" s="1">
        <v>31.446445465087891</v>
      </c>
      <c r="F55" s="4" t="s">
        <v>402</v>
      </c>
    </row>
    <row r="56" spans="1:6" x14ac:dyDescent="0.2">
      <c r="A56" t="s">
        <v>71</v>
      </c>
      <c r="B56" t="s">
        <v>56</v>
      </c>
      <c r="C56" t="s">
        <v>466</v>
      </c>
      <c r="D56" s="1">
        <v>31.800224304199219</v>
      </c>
      <c r="F56" s="4" t="s">
        <v>402</v>
      </c>
    </row>
    <row r="57" spans="1:6" x14ac:dyDescent="0.2">
      <c r="A57" t="s">
        <v>72</v>
      </c>
      <c r="B57" t="s">
        <v>56</v>
      </c>
      <c r="C57" t="s">
        <v>466</v>
      </c>
      <c r="D57" s="1">
        <v>33.017871856689453</v>
      </c>
      <c r="F57" s="4" t="s">
        <v>403</v>
      </c>
    </row>
    <row r="58" spans="1:6" x14ac:dyDescent="0.2">
      <c r="A58" t="s">
        <v>73</v>
      </c>
      <c r="B58" t="s">
        <v>56</v>
      </c>
      <c r="C58" t="s">
        <v>466</v>
      </c>
      <c r="D58" s="1">
        <v>32.980731964111328</v>
      </c>
      <c r="F58" s="4" t="s">
        <v>403</v>
      </c>
    </row>
    <row r="59" spans="1:6" x14ac:dyDescent="0.2">
      <c r="A59" t="s">
        <v>74</v>
      </c>
      <c r="B59" t="s">
        <v>56</v>
      </c>
      <c r="C59" t="s">
        <v>466</v>
      </c>
      <c r="D59" s="1">
        <v>32.909461975097656</v>
      </c>
      <c r="F59" s="4" t="s">
        <v>403</v>
      </c>
    </row>
    <row r="60" spans="1:6" x14ac:dyDescent="0.2">
      <c r="A60" t="s">
        <v>75</v>
      </c>
      <c r="B60" t="s">
        <v>56</v>
      </c>
      <c r="C60" t="s">
        <v>466</v>
      </c>
      <c r="D60" s="1">
        <v>33.787506103515625</v>
      </c>
      <c r="F60" s="4" t="s">
        <v>404</v>
      </c>
    </row>
    <row r="61" spans="1:6" x14ac:dyDescent="0.2">
      <c r="A61" t="s">
        <v>76</v>
      </c>
      <c r="B61" t="s">
        <v>56</v>
      </c>
      <c r="C61" t="s">
        <v>466</v>
      </c>
      <c r="D61" s="1">
        <v>33.971267700195313</v>
      </c>
      <c r="F61" s="4" t="s">
        <v>404</v>
      </c>
    </row>
    <row r="62" spans="1:6" x14ac:dyDescent="0.2">
      <c r="A62" t="s">
        <v>77</v>
      </c>
      <c r="B62" t="s">
        <v>56</v>
      </c>
      <c r="C62" t="s">
        <v>466</v>
      </c>
      <c r="D62" s="1">
        <v>33.981174468994141</v>
      </c>
      <c r="F62" s="4" t="s">
        <v>404</v>
      </c>
    </row>
    <row r="63" spans="1:6" x14ac:dyDescent="0.2">
      <c r="A63" t="s">
        <v>78</v>
      </c>
      <c r="B63" t="s">
        <v>56</v>
      </c>
      <c r="C63" t="s">
        <v>466</v>
      </c>
      <c r="D63" s="1">
        <v>31.720582962036133</v>
      </c>
      <c r="F63" t="s">
        <v>423</v>
      </c>
    </row>
    <row r="64" spans="1:6" x14ac:dyDescent="0.2">
      <c r="A64" t="s">
        <v>79</v>
      </c>
      <c r="B64" t="s">
        <v>56</v>
      </c>
      <c r="C64" t="s">
        <v>466</v>
      </c>
      <c r="D64" s="1">
        <v>32.400459289550781</v>
      </c>
      <c r="F64" t="s">
        <v>423</v>
      </c>
    </row>
    <row r="65" spans="1:6" x14ac:dyDescent="0.2">
      <c r="A65" t="s">
        <v>80</v>
      </c>
      <c r="B65" t="s">
        <v>56</v>
      </c>
      <c r="C65" t="s">
        <v>466</v>
      </c>
      <c r="D65" s="1">
        <v>32.182655334472656</v>
      </c>
      <c r="F65" t="s">
        <v>423</v>
      </c>
    </row>
    <row r="66" spans="1:6" x14ac:dyDescent="0.2">
      <c r="A66" t="s">
        <v>81</v>
      </c>
      <c r="B66" t="s">
        <v>56</v>
      </c>
      <c r="C66" t="s">
        <v>466</v>
      </c>
      <c r="D66" s="1">
        <v>32.338462829589844</v>
      </c>
      <c r="F66" t="s">
        <v>424</v>
      </c>
    </row>
    <row r="67" spans="1:6" x14ac:dyDescent="0.2">
      <c r="A67" t="s">
        <v>82</v>
      </c>
      <c r="B67" t="s">
        <v>56</v>
      </c>
      <c r="C67" t="s">
        <v>466</v>
      </c>
      <c r="D67" s="1">
        <v>32.092552185058594</v>
      </c>
      <c r="F67" t="s">
        <v>424</v>
      </c>
    </row>
    <row r="68" spans="1:6" x14ac:dyDescent="0.2">
      <c r="A68" t="s">
        <v>83</v>
      </c>
      <c r="B68" t="s">
        <v>56</v>
      </c>
      <c r="C68" t="s">
        <v>466</v>
      </c>
      <c r="D68" s="1">
        <v>31.941415786743164</v>
      </c>
      <c r="F68" t="s">
        <v>424</v>
      </c>
    </row>
    <row r="69" spans="1:6" x14ac:dyDescent="0.2">
      <c r="A69" t="s">
        <v>84</v>
      </c>
      <c r="B69" t="s">
        <v>56</v>
      </c>
      <c r="C69" t="s">
        <v>466</v>
      </c>
      <c r="D69" s="1">
        <v>32.340038299560547</v>
      </c>
      <c r="F69" t="s">
        <v>425</v>
      </c>
    </row>
    <row r="70" spans="1:6" x14ac:dyDescent="0.2">
      <c r="A70" t="s">
        <v>85</v>
      </c>
      <c r="B70" t="s">
        <v>56</v>
      </c>
      <c r="C70" t="s">
        <v>466</v>
      </c>
      <c r="D70" s="1">
        <v>32.384517669677734</v>
      </c>
      <c r="F70" t="s">
        <v>425</v>
      </c>
    </row>
    <row r="71" spans="1:6" x14ac:dyDescent="0.2">
      <c r="A71" t="s">
        <v>86</v>
      </c>
      <c r="B71" t="s">
        <v>56</v>
      </c>
      <c r="C71" t="s">
        <v>466</v>
      </c>
      <c r="D71" s="1">
        <v>32.136798858642578</v>
      </c>
      <c r="F71" t="s">
        <v>425</v>
      </c>
    </row>
    <row r="72" spans="1:6" x14ac:dyDescent="0.2">
      <c r="A72" t="s">
        <v>87</v>
      </c>
      <c r="B72" t="s">
        <v>56</v>
      </c>
      <c r="C72" t="s">
        <v>466</v>
      </c>
      <c r="D72" s="1">
        <v>35.283199310302734</v>
      </c>
      <c r="F72" t="s">
        <v>426</v>
      </c>
    </row>
    <row r="73" spans="1:6" x14ac:dyDescent="0.2">
      <c r="A73" t="s">
        <v>88</v>
      </c>
      <c r="B73" t="s">
        <v>56</v>
      </c>
      <c r="C73" t="s">
        <v>466</v>
      </c>
      <c r="D73" s="1">
        <v>34.655044555664063</v>
      </c>
      <c r="F73" t="s">
        <v>426</v>
      </c>
    </row>
    <row r="74" spans="1:6" x14ac:dyDescent="0.2">
      <c r="A74" t="s">
        <v>89</v>
      </c>
      <c r="B74" t="s">
        <v>56</v>
      </c>
      <c r="C74" t="s">
        <v>466</v>
      </c>
      <c r="D74" s="1">
        <v>34.516761779785156</v>
      </c>
      <c r="F74" t="s">
        <v>426</v>
      </c>
    </row>
    <row r="75" spans="1:6" x14ac:dyDescent="0.2">
      <c r="A75" t="s">
        <v>90</v>
      </c>
      <c r="B75" t="s">
        <v>56</v>
      </c>
      <c r="C75" t="s">
        <v>466</v>
      </c>
      <c r="D75" s="1">
        <v>32.021041870117188</v>
      </c>
      <c r="F75" t="s">
        <v>427</v>
      </c>
    </row>
    <row r="76" spans="1:6" x14ac:dyDescent="0.2">
      <c r="A76" t="s">
        <v>91</v>
      </c>
      <c r="B76" t="s">
        <v>56</v>
      </c>
      <c r="C76" t="s">
        <v>466</v>
      </c>
      <c r="D76" s="1">
        <v>31.978923797607422</v>
      </c>
      <c r="F76" t="s">
        <v>427</v>
      </c>
    </row>
    <row r="77" spans="1:6" x14ac:dyDescent="0.2">
      <c r="A77" t="s">
        <v>92</v>
      </c>
      <c r="B77" t="s">
        <v>56</v>
      </c>
      <c r="C77" t="s">
        <v>466</v>
      </c>
      <c r="D77" s="1">
        <v>31.545413970947266</v>
      </c>
      <c r="F77" t="s">
        <v>427</v>
      </c>
    </row>
    <row r="78" spans="1:6" x14ac:dyDescent="0.2">
      <c r="A78" t="s">
        <v>93</v>
      </c>
      <c r="B78" t="s">
        <v>56</v>
      </c>
      <c r="C78" t="s">
        <v>466</v>
      </c>
      <c r="D78" s="1">
        <v>35.415824890136719</v>
      </c>
      <c r="F78" t="s">
        <v>428</v>
      </c>
    </row>
    <row r="79" spans="1:6" x14ac:dyDescent="0.2">
      <c r="A79" t="s">
        <v>94</v>
      </c>
      <c r="B79" t="s">
        <v>56</v>
      </c>
      <c r="C79" t="s">
        <v>466</v>
      </c>
      <c r="D79" s="1">
        <v>36.773147583007813</v>
      </c>
      <c r="F79" t="s">
        <v>428</v>
      </c>
    </row>
    <row r="80" spans="1:6" x14ac:dyDescent="0.2">
      <c r="A80" t="s">
        <v>95</v>
      </c>
      <c r="B80" t="s">
        <v>56</v>
      </c>
      <c r="C80" t="s">
        <v>466</v>
      </c>
      <c r="D80" s="1">
        <v>35.684734344482422</v>
      </c>
      <c r="F80" t="s">
        <v>428</v>
      </c>
    </row>
    <row r="81" spans="1:6" x14ac:dyDescent="0.2">
      <c r="A81" t="s">
        <v>96</v>
      </c>
      <c r="B81" t="s">
        <v>56</v>
      </c>
      <c r="C81" t="s">
        <v>466</v>
      </c>
      <c r="D81" s="1">
        <v>32.210807800292969</v>
      </c>
      <c r="F81" t="s">
        <v>429</v>
      </c>
    </row>
    <row r="82" spans="1:6" x14ac:dyDescent="0.2">
      <c r="A82" t="s">
        <v>97</v>
      </c>
      <c r="B82" t="s">
        <v>56</v>
      </c>
      <c r="C82" t="s">
        <v>466</v>
      </c>
      <c r="D82" s="1">
        <v>31.986272811889648</v>
      </c>
      <c r="F82" t="s">
        <v>429</v>
      </c>
    </row>
    <row r="83" spans="1:6" x14ac:dyDescent="0.2">
      <c r="A83" t="s">
        <v>98</v>
      </c>
      <c r="B83" t="s">
        <v>56</v>
      </c>
      <c r="C83" t="s">
        <v>466</v>
      </c>
      <c r="D83" s="1">
        <v>31.977701187133789</v>
      </c>
      <c r="F83" t="s">
        <v>429</v>
      </c>
    </row>
    <row r="84" spans="1:6" x14ac:dyDescent="0.2">
      <c r="A84" t="s">
        <v>99</v>
      </c>
      <c r="B84" t="s">
        <v>56</v>
      </c>
      <c r="C84" t="s">
        <v>466</v>
      </c>
      <c r="D84" s="1" t="s">
        <v>57</v>
      </c>
      <c r="F84" t="s">
        <v>430</v>
      </c>
    </row>
    <row r="85" spans="1:6" x14ac:dyDescent="0.2">
      <c r="A85" t="s">
        <v>100</v>
      </c>
      <c r="B85" t="s">
        <v>56</v>
      </c>
      <c r="C85" t="s">
        <v>466</v>
      </c>
      <c r="D85" s="1">
        <v>37.588375091552734</v>
      </c>
      <c r="F85" t="s">
        <v>430</v>
      </c>
    </row>
    <row r="86" spans="1:6" x14ac:dyDescent="0.2">
      <c r="A86" t="s">
        <v>101</v>
      </c>
      <c r="B86" t="s">
        <v>56</v>
      </c>
      <c r="C86" t="s">
        <v>466</v>
      </c>
      <c r="D86" s="1">
        <v>37.744667053222656</v>
      </c>
      <c r="F86" t="s">
        <v>430</v>
      </c>
    </row>
    <row r="87" spans="1:6" x14ac:dyDescent="0.2">
      <c r="A87" t="s">
        <v>102</v>
      </c>
      <c r="B87" t="s">
        <v>56</v>
      </c>
      <c r="C87" t="s">
        <v>466</v>
      </c>
      <c r="D87" s="1">
        <v>38.875125885009766</v>
      </c>
      <c r="F87" t="s">
        <v>431</v>
      </c>
    </row>
    <row r="88" spans="1:6" x14ac:dyDescent="0.2">
      <c r="A88" t="s">
        <v>103</v>
      </c>
      <c r="B88" t="s">
        <v>56</v>
      </c>
      <c r="C88" t="s">
        <v>466</v>
      </c>
      <c r="D88" s="1">
        <v>39.113704681396484</v>
      </c>
      <c r="F88" t="s">
        <v>431</v>
      </c>
    </row>
    <row r="89" spans="1:6" x14ac:dyDescent="0.2">
      <c r="A89" t="s">
        <v>104</v>
      </c>
      <c r="B89" t="s">
        <v>56</v>
      </c>
      <c r="C89" t="s">
        <v>466</v>
      </c>
      <c r="D89" s="1" t="s">
        <v>57</v>
      </c>
      <c r="F89" t="s">
        <v>431</v>
      </c>
    </row>
    <row r="90" spans="1:6" x14ac:dyDescent="0.2">
      <c r="A90" t="s">
        <v>105</v>
      </c>
      <c r="B90" t="s">
        <v>56</v>
      </c>
      <c r="C90" t="s">
        <v>466</v>
      </c>
      <c r="D90" s="1" t="s">
        <v>57</v>
      </c>
      <c r="F90" t="s">
        <v>432</v>
      </c>
    </row>
    <row r="91" spans="1:6" x14ac:dyDescent="0.2">
      <c r="A91" t="s">
        <v>106</v>
      </c>
      <c r="B91" t="s">
        <v>56</v>
      </c>
      <c r="C91" t="s">
        <v>466</v>
      </c>
      <c r="D91" s="1">
        <v>38.866001129150391</v>
      </c>
      <c r="F91" t="s">
        <v>432</v>
      </c>
    </row>
    <row r="92" spans="1:6" x14ac:dyDescent="0.2">
      <c r="A92" t="s">
        <v>107</v>
      </c>
      <c r="B92" t="s">
        <v>56</v>
      </c>
      <c r="C92" t="s">
        <v>466</v>
      </c>
      <c r="D92" s="1" t="s">
        <v>57</v>
      </c>
      <c r="F92" t="s">
        <v>432</v>
      </c>
    </row>
    <row r="93" spans="1:6" x14ac:dyDescent="0.2">
      <c r="A93" t="s">
        <v>108</v>
      </c>
      <c r="B93" t="s">
        <v>56</v>
      </c>
      <c r="C93" t="s">
        <v>466</v>
      </c>
      <c r="D93" s="1">
        <v>33.507835388183594</v>
      </c>
      <c r="F93" t="s">
        <v>433</v>
      </c>
    </row>
    <row r="94" spans="1:6" x14ac:dyDescent="0.2">
      <c r="A94" t="s">
        <v>109</v>
      </c>
      <c r="B94" t="s">
        <v>56</v>
      </c>
      <c r="C94" t="s">
        <v>466</v>
      </c>
      <c r="D94" s="1">
        <v>33.244659423828125</v>
      </c>
      <c r="F94" t="s">
        <v>433</v>
      </c>
    </row>
    <row r="95" spans="1:6" x14ac:dyDescent="0.2">
      <c r="A95" t="s">
        <v>110</v>
      </c>
      <c r="B95" t="s">
        <v>56</v>
      </c>
      <c r="C95" t="s">
        <v>466</v>
      </c>
      <c r="D95" s="1">
        <v>33.610240936279297</v>
      </c>
      <c r="F95" t="s">
        <v>433</v>
      </c>
    </row>
    <row r="96" spans="1:6" x14ac:dyDescent="0.2">
      <c r="A96" t="s">
        <v>111</v>
      </c>
      <c r="B96" t="s">
        <v>56</v>
      </c>
      <c r="C96" t="s">
        <v>466</v>
      </c>
      <c r="D96" s="1">
        <v>32.368610382080078</v>
      </c>
      <c r="F96" t="s">
        <v>434</v>
      </c>
    </row>
    <row r="97" spans="1:6" x14ac:dyDescent="0.2">
      <c r="A97" t="s">
        <v>112</v>
      </c>
      <c r="B97" t="s">
        <v>56</v>
      </c>
      <c r="C97" t="s">
        <v>466</v>
      </c>
      <c r="D97" s="1">
        <v>32.334968566894531</v>
      </c>
      <c r="F97" t="s">
        <v>434</v>
      </c>
    </row>
    <row r="98" spans="1:6" x14ac:dyDescent="0.2">
      <c r="A98" t="s">
        <v>113</v>
      </c>
      <c r="B98" t="s">
        <v>56</v>
      </c>
      <c r="C98" t="s">
        <v>466</v>
      </c>
      <c r="D98" s="1">
        <v>32.314197540283203</v>
      </c>
      <c r="F98" t="s">
        <v>434</v>
      </c>
    </row>
    <row r="99" spans="1:6" x14ac:dyDescent="0.2">
      <c r="A99" t="s">
        <v>114</v>
      </c>
      <c r="B99" t="s">
        <v>56</v>
      </c>
      <c r="C99" t="s">
        <v>466</v>
      </c>
      <c r="D99" s="1">
        <v>33.010536193847656</v>
      </c>
      <c r="F99" t="s">
        <v>435</v>
      </c>
    </row>
    <row r="100" spans="1:6" x14ac:dyDescent="0.2">
      <c r="A100" t="s">
        <v>115</v>
      </c>
      <c r="B100" t="s">
        <v>56</v>
      </c>
      <c r="C100" t="s">
        <v>466</v>
      </c>
      <c r="D100" s="1">
        <v>33.269145965576172</v>
      </c>
      <c r="F100" t="s">
        <v>435</v>
      </c>
    </row>
    <row r="101" spans="1:6" x14ac:dyDescent="0.2">
      <c r="A101" t="s">
        <v>116</v>
      </c>
      <c r="B101" t="s">
        <v>56</v>
      </c>
      <c r="C101" t="s">
        <v>466</v>
      </c>
      <c r="D101" s="1">
        <v>32.984996795654297</v>
      </c>
      <c r="F101" t="s">
        <v>435</v>
      </c>
    </row>
    <row r="102" spans="1:6" x14ac:dyDescent="0.2">
      <c r="A102" t="s">
        <v>117</v>
      </c>
      <c r="B102" t="s">
        <v>56</v>
      </c>
      <c r="C102" t="s">
        <v>466</v>
      </c>
      <c r="D102" s="1">
        <v>32.965538024902344</v>
      </c>
      <c r="F102" t="s">
        <v>436</v>
      </c>
    </row>
    <row r="103" spans="1:6" x14ac:dyDescent="0.2">
      <c r="A103" t="s">
        <v>118</v>
      </c>
      <c r="B103" t="s">
        <v>56</v>
      </c>
      <c r="C103" t="s">
        <v>466</v>
      </c>
      <c r="D103" s="1">
        <v>32.979713439941406</v>
      </c>
      <c r="F103" t="s">
        <v>436</v>
      </c>
    </row>
    <row r="104" spans="1:6" x14ac:dyDescent="0.2">
      <c r="A104" t="s">
        <v>119</v>
      </c>
      <c r="B104" t="s">
        <v>56</v>
      </c>
      <c r="C104" t="s">
        <v>466</v>
      </c>
      <c r="D104" s="1">
        <v>33.264678955078125</v>
      </c>
      <c r="F104" t="s">
        <v>436</v>
      </c>
    </row>
    <row r="105" spans="1:6" x14ac:dyDescent="0.2">
      <c r="A105" t="s">
        <v>120</v>
      </c>
      <c r="B105" t="s">
        <v>56</v>
      </c>
      <c r="C105" t="s">
        <v>466</v>
      </c>
      <c r="D105" s="1">
        <v>34.087718963623047</v>
      </c>
      <c r="F105" t="s">
        <v>437</v>
      </c>
    </row>
    <row r="106" spans="1:6" x14ac:dyDescent="0.2">
      <c r="A106" t="s">
        <v>121</v>
      </c>
      <c r="B106" t="s">
        <v>56</v>
      </c>
      <c r="C106" t="s">
        <v>466</v>
      </c>
      <c r="D106" s="1">
        <v>33.808967590332031</v>
      </c>
      <c r="F106" t="s">
        <v>437</v>
      </c>
    </row>
    <row r="107" spans="1:6" x14ac:dyDescent="0.2">
      <c r="A107" t="s">
        <v>122</v>
      </c>
      <c r="B107" t="s">
        <v>56</v>
      </c>
      <c r="C107" t="s">
        <v>466</v>
      </c>
      <c r="D107" s="1">
        <v>34.078712463378906</v>
      </c>
      <c r="F107" t="s">
        <v>437</v>
      </c>
    </row>
    <row r="108" spans="1:6" x14ac:dyDescent="0.2">
      <c r="A108" t="s">
        <v>123</v>
      </c>
      <c r="B108" t="s">
        <v>56</v>
      </c>
      <c r="C108" t="s">
        <v>466</v>
      </c>
      <c r="D108" s="1">
        <v>35.862968444824219</v>
      </c>
      <c r="F108" t="s">
        <v>438</v>
      </c>
    </row>
    <row r="109" spans="1:6" x14ac:dyDescent="0.2">
      <c r="A109" t="s">
        <v>124</v>
      </c>
      <c r="B109" t="s">
        <v>56</v>
      </c>
      <c r="C109" t="s">
        <v>466</v>
      </c>
      <c r="D109" s="1">
        <v>35.668453216552734</v>
      </c>
      <c r="F109" t="s">
        <v>438</v>
      </c>
    </row>
    <row r="110" spans="1:6" x14ac:dyDescent="0.2">
      <c r="A110" t="s">
        <v>125</v>
      </c>
      <c r="B110" t="s">
        <v>56</v>
      </c>
      <c r="C110" t="s">
        <v>466</v>
      </c>
      <c r="D110" s="1">
        <v>35.456832885742188</v>
      </c>
      <c r="F110" t="s">
        <v>438</v>
      </c>
    </row>
    <row r="111" spans="1:6" x14ac:dyDescent="0.2">
      <c r="A111" t="s">
        <v>126</v>
      </c>
      <c r="B111" t="s">
        <v>56</v>
      </c>
      <c r="C111" t="s">
        <v>466</v>
      </c>
      <c r="D111" s="1">
        <v>34.766613006591797</v>
      </c>
      <c r="F111" t="s">
        <v>439</v>
      </c>
    </row>
    <row r="112" spans="1:6" x14ac:dyDescent="0.2">
      <c r="A112" t="s">
        <v>127</v>
      </c>
      <c r="B112" t="s">
        <v>56</v>
      </c>
      <c r="C112" t="s">
        <v>466</v>
      </c>
      <c r="D112" s="1">
        <v>34.307964324951172</v>
      </c>
      <c r="F112" t="s">
        <v>439</v>
      </c>
    </row>
    <row r="113" spans="1:6" x14ac:dyDescent="0.2">
      <c r="A113" t="s">
        <v>128</v>
      </c>
      <c r="B113" t="s">
        <v>56</v>
      </c>
      <c r="C113" t="s">
        <v>466</v>
      </c>
      <c r="D113" s="1">
        <v>34.223766326904297</v>
      </c>
      <c r="F113" t="s">
        <v>439</v>
      </c>
    </row>
    <row r="114" spans="1:6" x14ac:dyDescent="0.2">
      <c r="A114" t="s">
        <v>129</v>
      </c>
      <c r="B114" t="s">
        <v>56</v>
      </c>
      <c r="C114" t="s">
        <v>466</v>
      </c>
      <c r="D114" s="1">
        <v>35.565311431884766</v>
      </c>
      <c r="F114" t="s">
        <v>440</v>
      </c>
    </row>
    <row r="115" spans="1:6" x14ac:dyDescent="0.2">
      <c r="A115" t="s">
        <v>130</v>
      </c>
      <c r="B115" t="s">
        <v>56</v>
      </c>
      <c r="C115" t="s">
        <v>466</v>
      </c>
      <c r="D115" s="1">
        <v>34.813411712646484</v>
      </c>
      <c r="F115" t="s">
        <v>440</v>
      </c>
    </row>
    <row r="116" spans="1:6" x14ac:dyDescent="0.2">
      <c r="A116" t="s">
        <v>131</v>
      </c>
      <c r="B116" t="s">
        <v>56</v>
      </c>
      <c r="C116" t="s">
        <v>466</v>
      </c>
      <c r="D116" s="1">
        <v>35.421245574951172</v>
      </c>
      <c r="F116" t="s">
        <v>440</v>
      </c>
    </row>
    <row r="117" spans="1:6" x14ac:dyDescent="0.2">
      <c r="A117" t="s">
        <v>132</v>
      </c>
      <c r="B117" t="s">
        <v>56</v>
      </c>
      <c r="C117" t="s">
        <v>466</v>
      </c>
      <c r="D117" s="1">
        <v>31.754926681518555</v>
      </c>
      <c r="F117" t="s">
        <v>441</v>
      </c>
    </row>
    <row r="118" spans="1:6" x14ac:dyDescent="0.2">
      <c r="A118" t="s">
        <v>133</v>
      </c>
      <c r="B118" t="s">
        <v>56</v>
      </c>
      <c r="C118" t="s">
        <v>466</v>
      </c>
      <c r="D118" s="1">
        <v>31.438289642333984</v>
      </c>
      <c r="F118" t="s">
        <v>441</v>
      </c>
    </row>
    <row r="119" spans="1:6" x14ac:dyDescent="0.2">
      <c r="A119" t="s">
        <v>134</v>
      </c>
      <c r="B119" t="s">
        <v>56</v>
      </c>
      <c r="C119" t="s">
        <v>466</v>
      </c>
      <c r="D119" s="1">
        <v>31.490497589111328</v>
      </c>
      <c r="F119" t="s">
        <v>441</v>
      </c>
    </row>
    <row r="120" spans="1:6" x14ac:dyDescent="0.2">
      <c r="A120" t="s">
        <v>135</v>
      </c>
      <c r="B120" t="s">
        <v>56</v>
      </c>
      <c r="C120" t="s">
        <v>466</v>
      </c>
      <c r="D120" s="1">
        <v>32.548198699951172</v>
      </c>
      <c r="F120" t="s">
        <v>442</v>
      </c>
    </row>
    <row r="121" spans="1:6" x14ac:dyDescent="0.2">
      <c r="A121" t="s">
        <v>136</v>
      </c>
      <c r="B121" t="s">
        <v>56</v>
      </c>
      <c r="C121" t="s">
        <v>466</v>
      </c>
      <c r="D121" s="1">
        <v>32.290699005126953</v>
      </c>
      <c r="F121" t="s">
        <v>442</v>
      </c>
    </row>
    <row r="122" spans="1:6" x14ac:dyDescent="0.2">
      <c r="A122" t="s">
        <v>137</v>
      </c>
      <c r="B122" t="s">
        <v>56</v>
      </c>
      <c r="C122" t="s">
        <v>466</v>
      </c>
      <c r="D122" s="1">
        <v>31.976743698120117</v>
      </c>
      <c r="F122" t="s">
        <v>442</v>
      </c>
    </row>
    <row r="123" spans="1:6" x14ac:dyDescent="0.2">
      <c r="A123" t="s">
        <v>138</v>
      </c>
      <c r="B123" t="s">
        <v>56</v>
      </c>
      <c r="C123" t="s">
        <v>466</v>
      </c>
      <c r="D123" s="1">
        <v>33.729270935058594</v>
      </c>
      <c r="F123" t="s">
        <v>443</v>
      </c>
    </row>
    <row r="124" spans="1:6" x14ac:dyDescent="0.2">
      <c r="A124" t="s">
        <v>139</v>
      </c>
      <c r="B124" t="s">
        <v>56</v>
      </c>
      <c r="C124" t="s">
        <v>466</v>
      </c>
      <c r="D124" s="1">
        <v>33.382648468017578</v>
      </c>
      <c r="F124" t="s">
        <v>443</v>
      </c>
    </row>
    <row r="125" spans="1:6" x14ac:dyDescent="0.2">
      <c r="A125" t="s">
        <v>140</v>
      </c>
      <c r="B125" t="s">
        <v>56</v>
      </c>
      <c r="C125" t="s">
        <v>466</v>
      </c>
      <c r="D125" s="1">
        <v>34.212364196777344</v>
      </c>
      <c r="F125" t="s">
        <v>443</v>
      </c>
    </row>
    <row r="126" spans="1:6" x14ac:dyDescent="0.2">
      <c r="A126" t="s">
        <v>141</v>
      </c>
      <c r="B126" t="s">
        <v>56</v>
      </c>
      <c r="C126" t="s">
        <v>466</v>
      </c>
      <c r="D126" s="1">
        <v>33.566360473632813</v>
      </c>
      <c r="F126" t="s">
        <v>444</v>
      </c>
    </row>
    <row r="127" spans="1:6" x14ac:dyDescent="0.2">
      <c r="A127" t="s">
        <v>142</v>
      </c>
      <c r="B127" t="s">
        <v>56</v>
      </c>
      <c r="C127" t="s">
        <v>466</v>
      </c>
      <c r="D127" s="1">
        <v>32.984752655029297</v>
      </c>
      <c r="F127" t="s">
        <v>444</v>
      </c>
    </row>
    <row r="128" spans="1:6" x14ac:dyDescent="0.2">
      <c r="A128" t="s">
        <v>143</v>
      </c>
      <c r="B128" t="s">
        <v>56</v>
      </c>
      <c r="C128" t="s">
        <v>466</v>
      </c>
      <c r="D128" s="1">
        <v>33.343338012695313</v>
      </c>
      <c r="F128" t="s">
        <v>444</v>
      </c>
    </row>
    <row r="129" spans="1:6" x14ac:dyDescent="0.2">
      <c r="A129" t="s">
        <v>144</v>
      </c>
      <c r="B129" t="s">
        <v>56</v>
      </c>
      <c r="C129" t="s">
        <v>466</v>
      </c>
      <c r="D129" s="1">
        <v>36.410312652587891</v>
      </c>
      <c r="F129" t="s">
        <v>445</v>
      </c>
    </row>
    <row r="130" spans="1:6" x14ac:dyDescent="0.2">
      <c r="A130" t="s">
        <v>145</v>
      </c>
      <c r="B130" t="s">
        <v>56</v>
      </c>
      <c r="C130" t="s">
        <v>466</v>
      </c>
      <c r="D130" s="1">
        <v>36.598285675048828</v>
      </c>
      <c r="F130" t="s">
        <v>445</v>
      </c>
    </row>
    <row r="131" spans="1:6" x14ac:dyDescent="0.2">
      <c r="A131" t="s">
        <v>146</v>
      </c>
      <c r="B131" t="s">
        <v>56</v>
      </c>
      <c r="C131" t="s">
        <v>466</v>
      </c>
      <c r="D131" s="1">
        <v>36.396751403808594</v>
      </c>
      <c r="F131" t="s">
        <v>445</v>
      </c>
    </row>
    <row r="132" spans="1:6" x14ac:dyDescent="0.2">
      <c r="A132" t="s">
        <v>147</v>
      </c>
      <c r="B132" t="s">
        <v>56</v>
      </c>
      <c r="C132" t="s">
        <v>466</v>
      </c>
      <c r="D132" s="1">
        <v>32.837558746337891</v>
      </c>
      <c r="F132" t="s">
        <v>446</v>
      </c>
    </row>
    <row r="133" spans="1:6" x14ac:dyDescent="0.2">
      <c r="A133" t="s">
        <v>148</v>
      </c>
      <c r="B133" t="s">
        <v>56</v>
      </c>
      <c r="C133" t="s">
        <v>466</v>
      </c>
      <c r="D133" s="1">
        <v>32.266635894775391</v>
      </c>
      <c r="F133" t="s">
        <v>446</v>
      </c>
    </row>
    <row r="134" spans="1:6" x14ac:dyDescent="0.2">
      <c r="A134" t="s">
        <v>149</v>
      </c>
      <c r="B134" t="s">
        <v>56</v>
      </c>
      <c r="C134" t="s">
        <v>466</v>
      </c>
      <c r="D134" s="1">
        <v>32.200965881347656</v>
      </c>
      <c r="F134" t="s">
        <v>446</v>
      </c>
    </row>
    <row r="135" spans="1:6" x14ac:dyDescent="0.2">
      <c r="A135" t="s">
        <v>150</v>
      </c>
      <c r="B135" t="s">
        <v>56</v>
      </c>
      <c r="C135" t="s">
        <v>466</v>
      </c>
      <c r="D135">
        <v>31.081857681274414</v>
      </c>
      <c r="F135" t="s">
        <v>447</v>
      </c>
    </row>
    <row r="136" spans="1:6" x14ac:dyDescent="0.2">
      <c r="A136" t="s">
        <v>151</v>
      </c>
      <c r="B136" t="s">
        <v>56</v>
      </c>
      <c r="C136" t="s">
        <v>466</v>
      </c>
      <c r="D136">
        <v>30.654569625854492</v>
      </c>
      <c r="F136" t="s">
        <v>447</v>
      </c>
    </row>
    <row r="137" spans="1:6" x14ac:dyDescent="0.2">
      <c r="A137" t="s">
        <v>152</v>
      </c>
      <c r="B137" t="s">
        <v>56</v>
      </c>
      <c r="C137" t="s">
        <v>466</v>
      </c>
      <c r="D137">
        <v>30.640110015869141</v>
      </c>
      <c r="F137" t="s">
        <v>447</v>
      </c>
    </row>
    <row r="138" spans="1:6" x14ac:dyDescent="0.2">
      <c r="A138" t="s">
        <v>153</v>
      </c>
      <c r="B138" t="s">
        <v>56</v>
      </c>
      <c r="C138" t="s">
        <v>466</v>
      </c>
      <c r="D138" s="1">
        <v>30.148813247680664</v>
      </c>
      <c r="F138" t="s">
        <v>448</v>
      </c>
    </row>
    <row r="139" spans="1:6" x14ac:dyDescent="0.2">
      <c r="A139" t="s">
        <v>154</v>
      </c>
      <c r="B139" t="s">
        <v>56</v>
      </c>
      <c r="C139" t="s">
        <v>466</v>
      </c>
      <c r="D139" s="1">
        <v>29.983211517333984</v>
      </c>
      <c r="F139" t="s">
        <v>448</v>
      </c>
    </row>
    <row r="140" spans="1:6" x14ac:dyDescent="0.2">
      <c r="A140" t="s">
        <v>155</v>
      </c>
      <c r="B140" t="s">
        <v>56</v>
      </c>
      <c r="C140" t="s">
        <v>466</v>
      </c>
      <c r="D140" s="1">
        <v>30.037769317626953</v>
      </c>
      <c r="F140" t="s">
        <v>448</v>
      </c>
    </row>
    <row r="141" spans="1:6" x14ac:dyDescent="0.2">
      <c r="A141" t="s">
        <v>156</v>
      </c>
      <c r="B141" t="s">
        <v>56</v>
      </c>
      <c r="C141" t="s">
        <v>466</v>
      </c>
      <c r="D141" s="1">
        <v>31.414028167724609</v>
      </c>
      <c r="F141" t="s">
        <v>449</v>
      </c>
    </row>
    <row r="142" spans="1:6" x14ac:dyDescent="0.2">
      <c r="A142" t="s">
        <v>157</v>
      </c>
      <c r="B142" t="s">
        <v>56</v>
      </c>
      <c r="C142" t="s">
        <v>466</v>
      </c>
      <c r="D142" s="1">
        <v>31.31245231628418</v>
      </c>
      <c r="F142" t="s">
        <v>449</v>
      </c>
    </row>
    <row r="143" spans="1:6" x14ac:dyDescent="0.2">
      <c r="A143" t="s">
        <v>158</v>
      </c>
      <c r="B143" t="s">
        <v>56</v>
      </c>
      <c r="C143" t="s">
        <v>466</v>
      </c>
      <c r="D143" s="1">
        <v>31.086847305297852</v>
      </c>
      <c r="F143" t="s">
        <v>449</v>
      </c>
    </row>
    <row r="144" spans="1:6" x14ac:dyDescent="0.2">
      <c r="A144" t="s">
        <v>159</v>
      </c>
      <c r="B144" t="s">
        <v>56</v>
      </c>
      <c r="C144" t="s">
        <v>466</v>
      </c>
      <c r="D144" s="1">
        <v>30.96000862121582</v>
      </c>
      <c r="F144" t="s">
        <v>450</v>
      </c>
    </row>
    <row r="145" spans="1:6" x14ac:dyDescent="0.2">
      <c r="A145" t="s">
        <v>160</v>
      </c>
      <c r="B145" t="s">
        <v>56</v>
      </c>
      <c r="C145" t="s">
        <v>466</v>
      </c>
      <c r="D145" s="1">
        <v>30.481040954589844</v>
      </c>
      <c r="F145" t="s">
        <v>450</v>
      </c>
    </row>
    <row r="146" spans="1:6" x14ac:dyDescent="0.2">
      <c r="A146" t="s">
        <v>161</v>
      </c>
      <c r="B146" t="s">
        <v>56</v>
      </c>
      <c r="C146" t="s">
        <v>466</v>
      </c>
      <c r="D146" s="1">
        <v>30.704080581665039</v>
      </c>
      <c r="F146" t="s">
        <v>450</v>
      </c>
    </row>
    <row r="147" spans="1:6" x14ac:dyDescent="0.2">
      <c r="A147" t="s">
        <v>162</v>
      </c>
      <c r="B147" t="s">
        <v>56</v>
      </c>
      <c r="C147" t="s">
        <v>466</v>
      </c>
      <c r="D147" s="1">
        <v>30.131191253662109</v>
      </c>
      <c r="F147" t="s">
        <v>451</v>
      </c>
    </row>
    <row r="148" spans="1:6" x14ac:dyDescent="0.2">
      <c r="A148" t="s">
        <v>163</v>
      </c>
      <c r="B148" t="s">
        <v>56</v>
      </c>
      <c r="C148" t="s">
        <v>466</v>
      </c>
      <c r="D148" s="1">
        <v>29.718252182006836</v>
      </c>
      <c r="F148" t="s">
        <v>451</v>
      </c>
    </row>
    <row r="149" spans="1:6" x14ac:dyDescent="0.2">
      <c r="A149" t="s">
        <v>164</v>
      </c>
      <c r="B149" t="s">
        <v>56</v>
      </c>
      <c r="C149" t="s">
        <v>466</v>
      </c>
      <c r="D149" s="1">
        <v>29.66546630859375</v>
      </c>
      <c r="F149" t="s">
        <v>451</v>
      </c>
    </row>
    <row r="150" spans="1:6" x14ac:dyDescent="0.2">
      <c r="A150" t="s">
        <v>165</v>
      </c>
      <c r="B150" t="s">
        <v>56</v>
      </c>
      <c r="C150" t="s">
        <v>466</v>
      </c>
      <c r="D150" s="1">
        <v>30.188615798950195</v>
      </c>
      <c r="F150" t="s">
        <v>452</v>
      </c>
    </row>
    <row r="151" spans="1:6" x14ac:dyDescent="0.2">
      <c r="A151" t="s">
        <v>166</v>
      </c>
      <c r="B151" t="s">
        <v>56</v>
      </c>
      <c r="C151" t="s">
        <v>466</v>
      </c>
      <c r="D151" s="1">
        <v>29.906703948974609</v>
      </c>
      <c r="F151" t="s">
        <v>452</v>
      </c>
    </row>
    <row r="152" spans="1:6" x14ac:dyDescent="0.2">
      <c r="A152" t="s">
        <v>167</v>
      </c>
      <c r="B152" t="s">
        <v>56</v>
      </c>
      <c r="C152" t="s">
        <v>466</v>
      </c>
      <c r="D152" s="1">
        <v>29.962501525878906</v>
      </c>
      <c r="F152" t="s">
        <v>452</v>
      </c>
    </row>
    <row r="153" spans="1:6" x14ac:dyDescent="0.2">
      <c r="A153" t="s">
        <v>168</v>
      </c>
      <c r="B153" t="s">
        <v>56</v>
      </c>
      <c r="C153" t="s">
        <v>466</v>
      </c>
      <c r="D153" s="1">
        <v>30.455633163452148</v>
      </c>
      <c r="F153" t="s">
        <v>453</v>
      </c>
    </row>
    <row r="154" spans="1:6" x14ac:dyDescent="0.2">
      <c r="A154" t="s">
        <v>169</v>
      </c>
      <c r="B154" t="s">
        <v>56</v>
      </c>
      <c r="C154" t="s">
        <v>466</v>
      </c>
      <c r="D154" s="1">
        <v>30.172210693359375</v>
      </c>
      <c r="F154" t="s">
        <v>453</v>
      </c>
    </row>
    <row r="155" spans="1:6" x14ac:dyDescent="0.2">
      <c r="A155" t="s">
        <v>170</v>
      </c>
      <c r="B155" t="s">
        <v>56</v>
      </c>
      <c r="C155" t="s">
        <v>466</v>
      </c>
      <c r="D155" s="1">
        <v>30.210723876953125</v>
      </c>
      <c r="F155" t="s">
        <v>453</v>
      </c>
    </row>
    <row r="156" spans="1:6" x14ac:dyDescent="0.2">
      <c r="A156" t="s">
        <v>171</v>
      </c>
      <c r="B156" t="s">
        <v>56</v>
      </c>
      <c r="C156" t="s">
        <v>466</v>
      </c>
      <c r="D156" s="1">
        <v>30.264951705932617</v>
      </c>
      <c r="F156" t="s">
        <v>454</v>
      </c>
    </row>
    <row r="157" spans="1:6" x14ac:dyDescent="0.2">
      <c r="A157" t="s">
        <v>172</v>
      </c>
      <c r="B157" t="s">
        <v>56</v>
      </c>
      <c r="C157" t="s">
        <v>466</v>
      </c>
      <c r="D157" s="1">
        <v>29.983234405517578</v>
      </c>
      <c r="F157" t="s">
        <v>454</v>
      </c>
    </row>
    <row r="158" spans="1:6" x14ac:dyDescent="0.2">
      <c r="A158" t="s">
        <v>173</v>
      </c>
      <c r="B158" t="s">
        <v>56</v>
      </c>
      <c r="C158" t="s">
        <v>466</v>
      </c>
      <c r="D158" s="1">
        <v>29.890314102172852</v>
      </c>
      <c r="F158" t="s">
        <v>454</v>
      </c>
    </row>
    <row r="159" spans="1:6" x14ac:dyDescent="0.2">
      <c r="A159" t="s">
        <v>174</v>
      </c>
      <c r="B159" t="s">
        <v>56</v>
      </c>
      <c r="C159" t="s">
        <v>466</v>
      </c>
      <c r="D159" s="1">
        <v>30.48975944519043</v>
      </c>
      <c r="F159" t="s">
        <v>455</v>
      </c>
    </row>
    <row r="160" spans="1:6" x14ac:dyDescent="0.2">
      <c r="A160" t="s">
        <v>175</v>
      </c>
      <c r="B160" t="s">
        <v>56</v>
      </c>
      <c r="C160" t="s">
        <v>466</v>
      </c>
      <c r="D160" s="1">
        <v>30.291360855102539</v>
      </c>
      <c r="F160" t="s">
        <v>455</v>
      </c>
    </row>
    <row r="161" spans="1:6" x14ac:dyDescent="0.2">
      <c r="A161" t="s">
        <v>176</v>
      </c>
      <c r="B161" t="s">
        <v>56</v>
      </c>
      <c r="C161" t="s">
        <v>466</v>
      </c>
      <c r="D161" s="1">
        <v>30.141170501708984</v>
      </c>
      <c r="F161" t="s">
        <v>455</v>
      </c>
    </row>
    <row r="162" spans="1:6" x14ac:dyDescent="0.2">
      <c r="A162" t="s">
        <v>177</v>
      </c>
      <c r="B162" t="s">
        <v>56</v>
      </c>
      <c r="C162" t="s">
        <v>466</v>
      </c>
      <c r="D162" s="1">
        <v>30.841466903686523</v>
      </c>
      <c r="F162" t="s">
        <v>456</v>
      </c>
    </row>
    <row r="163" spans="1:6" x14ac:dyDescent="0.2">
      <c r="A163" t="s">
        <v>178</v>
      </c>
      <c r="B163" t="s">
        <v>56</v>
      </c>
      <c r="C163" t="s">
        <v>466</v>
      </c>
      <c r="D163" s="1">
        <v>30.937969207763672</v>
      </c>
      <c r="F163" t="s">
        <v>456</v>
      </c>
    </row>
    <row r="164" spans="1:6" x14ac:dyDescent="0.2">
      <c r="A164" t="s">
        <v>179</v>
      </c>
      <c r="B164" t="s">
        <v>56</v>
      </c>
      <c r="C164" t="s">
        <v>466</v>
      </c>
      <c r="D164" s="1">
        <v>30.706157684326172</v>
      </c>
      <c r="F164" t="s">
        <v>456</v>
      </c>
    </row>
    <row r="165" spans="1:6" x14ac:dyDescent="0.2">
      <c r="A165" t="s">
        <v>180</v>
      </c>
      <c r="B165" t="s">
        <v>56</v>
      </c>
      <c r="C165" t="s">
        <v>466</v>
      </c>
      <c r="D165" s="1">
        <v>30.270053863525391</v>
      </c>
      <c r="F165" t="s">
        <v>457</v>
      </c>
    </row>
    <row r="166" spans="1:6" x14ac:dyDescent="0.2">
      <c r="A166" t="s">
        <v>181</v>
      </c>
      <c r="B166" t="s">
        <v>56</v>
      </c>
      <c r="C166" t="s">
        <v>466</v>
      </c>
      <c r="D166" s="1">
        <v>29.929595947265625</v>
      </c>
      <c r="F166" t="s">
        <v>457</v>
      </c>
    </row>
    <row r="167" spans="1:6" x14ac:dyDescent="0.2">
      <c r="A167" t="s">
        <v>182</v>
      </c>
      <c r="B167" t="s">
        <v>56</v>
      </c>
      <c r="C167" t="s">
        <v>466</v>
      </c>
      <c r="D167" s="1">
        <v>29.809755325317383</v>
      </c>
      <c r="F167" t="s">
        <v>457</v>
      </c>
    </row>
    <row r="168" spans="1:6" x14ac:dyDescent="0.2">
      <c r="A168" t="s">
        <v>183</v>
      </c>
      <c r="B168" t="s">
        <v>56</v>
      </c>
      <c r="C168" t="s">
        <v>466</v>
      </c>
      <c r="D168" s="1">
        <v>30.051525115966797</v>
      </c>
      <c r="F168" t="s">
        <v>458</v>
      </c>
    </row>
    <row r="169" spans="1:6" x14ac:dyDescent="0.2">
      <c r="A169" t="s">
        <v>184</v>
      </c>
      <c r="B169" t="s">
        <v>56</v>
      </c>
      <c r="C169" t="s">
        <v>466</v>
      </c>
      <c r="D169" s="1">
        <v>29.992141723632813</v>
      </c>
      <c r="F169" t="s">
        <v>458</v>
      </c>
    </row>
    <row r="170" spans="1:6" x14ac:dyDescent="0.2">
      <c r="A170" t="s">
        <v>185</v>
      </c>
      <c r="B170" t="s">
        <v>56</v>
      </c>
      <c r="C170" t="s">
        <v>466</v>
      </c>
      <c r="D170" s="1">
        <v>30.1409912109375</v>
      </c>
      <c r="F170" t="s">
        <v>458</v>
      </c>
    </row>
    <row r="171" spans="1:6" x14ac:dyDescent="0.2">
      <c r="A171" t="s">
        <v>186</v>
      </c>
      <c r="B171" t="s">
        <v>56</v>
      </c>
      <c r="C171" t="s">
        <v>466</v>
      </c>
      <c r="D171" s="1">
        <v>29.290781021118164</v>
      </c>
      <c r="F171" t="s">
        <v>459</v>
      </c>
    </row>
    <row r="172" spans="1:6" x14ac:dyDescent="0.2">
      <c r="A172" t="s">
        <v>187</v>
      </c>
      <c r="B172" t="s">
        <v>56</v>
      </c>
      <c r="C172" t="s">
        <v>466</v>
      </c>
      <c r="D172" s="1">
        <v>28.975442886352539</v>
      </c>
      <c r="F172" t="s">
        <v>459</v>
      </c>
    </row>
    <row r="173" spans="1:6" x14ac:dyDescent="0.2">
      <c r="A173" t="s">
        <v>188</v>
      </c>
      <c r="B173" t="s">
        <v>56</v>
      </c>
      <c r="C173" t="s">
        <v>466</v>
      </c>
      <c r="D173" s="1">
        <v>28.761499404907227</v>
      </c>
      <c r="F173" t="s">
        <v>459</v>
      </c>
    </row>
    <row r="174" spans="1:6" x14ac:dyDescent="0.2">
      <c r="A174" t="s">
        <v>189</v>
      </c>
      <c r="B174" t="s">
        <v>56</v>
      </c>
      <c r="C174" t="s">
        <v>466</v>
      </c>
      <c r="D174" s="1">
        <v>30.390813827514648</v>
      </c>
      <c r="F174" t="s">
        <v>460</v>
      </c>
    </row>
    <row r="175" spans="1:6" x14ac:dyDescent="0.2">
      <c r="A175" t="s">
        <v>190</v>
      </c>
      <c r="B175" t="s">
        <v>56</v>
      </c>
      <c r="C175" t="s">
        <v>466</v>
      </c>
      <c r="D175" s="1">
        <v>30.567358016967773</v>
      </c>
      <c r="F175" t="s">
        <v>460</v>
      </c>
    </row>
    <row r="176" spans="1:6" x14ac:dyDescent="0.2">
      <c r="A176" t="s">
        <v>191</v>
      </c>
      <c r="B176" t="s">
        <v>56</v>
      </c>
      <c r="C176" t="s">
        <v>466</v>
      </c>
      <c r="D176" s="1">
        <v>30.432342529296875</v>
      </c>
      <c r="F176" t="s">
        <v>460</v>
      </c>
    </row>
    <row r="177" spans="1:6" x14ac:dyDescent="0.2">
      <c r="A177" t="s">
        <v>192</v>
      </c>
      <c r="B177" t="s">
        <v>56</v>
      </c>
      <c r="C177" t="s">
        <v>466</v>
      </c>
      <c r="D177" s="1">
        <v>29.238048553466797</v>
      </c>
      <c r="F177" t="s">
        <v>461</v>
      </c>
    </row>
    <row r="178" spans="1:6" x14ac:dyDescent="0.2">
      <c r="A178" t="s">
        <v>193</v>
      </c>
      <c r="B178" t="s">
        <v>56</v>
      </c>
      <c r="C178" t="s">
        <v>466</v>
      </c>
      <c r="D178" s="1">
        <v>29.186027526855469</v>
      </c>
      <c r="F178" t="s">
        <v>461</v>
      </c>
    </row>
    <row r="179" spans="1:6" x14ac:dyDescent="0.2">
      <c r="A179" t="s">
        <v>194</v>
      </c>
      <c r="B179" t="s">
        <v>56</v>
      </c>
      <c r="C179" t="s">
        <v>466</v>
      </c>
      <c r="D179" s="1">
        <v>29.104917526245117</v>
      </c>
      <c r="F179" t="s">
        <v>461</v>
      </c>
    </row>
    <row r="180" spans="1:6" x14ac:dyDescent="0.2">
      <c r="A180" t="s">
        <v>195</v>
      </c>
      <c r="B180" t="s">
        <v>56</v>
      </c>
      <c r="C180" t="s">
        <v>466</v>
      </c>
      <c r="D180" s="1">
        <v>29.230978012084961</v>
      </c>
      <c r="F180" t="s">
        <v>462</v>
      </c>
    </row>
    <row r="181" spans="1:6" x14ac:dyDescent="0.2">
      <c r="A181" t="s">
        <v>196</v>
      </c>
      <c r="B181" t="s">
        <v>56</v>
      </c>
      <c r="C181" t="s">
        <v>466</v>
      </c>
      <c r="D181" s="1">
        <v>28.886505126953125</v>
      </c>
      <c r="F181" t="s">
        <v>462</v>
      </c>
    </row>
    <row r="182" spans="1:6" x14ac:dyDescent="0.2">
      <c r="A182" t="s">
        <v>197</v>
      </c>
      <c r="B182" t="s">
        <v>56</v>
      </c>
      <c r="C182" t="s">
        <v>466</v>
      </c>
      <c r="D182" s="1">
        <v>28.946266174316406</v>
      </c>
      <c r="F182" t="s">
        <v>462</v>
      </c>
    </row>
    <row r="183" spans="1:6" x14ac:dyDescent="0.2">
      <c r="A183" t="s">
        <v>198</v>
      </c>
      <c r="B183" t="s">
        <v>56</v>
      </c>
      <c r="C183" t="s">
        <v>466</v>
      </c>
      <c r="D183" s="1">
        <v>29.32130241394043</v>
      </c>
      <c r="F183" t="s">
        <v>463</v>
      </c>
    </row>
    <row r="184" spans="1:6" x14ac:dyDescent="0.2">
      <c r="A184" t="s">
        <v>199</v>
      </c>
      <c r="B184" t="s">
        <v>56</v>
      </c>
      <c r="C184" t="s">
        <v>466</v>
      </c>
      <c r="D184" s="1">
        <v>29.29747200012207</v>
      </c>
      <c r="F184" t="s">
        <v>463</v>
      </c>
    </row>
    <row r="185" spans="1:6" x14ac:dyDescent="0.2">
      <c r="A185" t="s">
        <v>200</v>
      </c>
      <c r="B185" t="s">
        <v>56</v>
      </c>
      <c r="C185" t="s">
        <v>466</v>
      </c>
      <c r="D185" s="1">
        <v>29.365543365478516</v>
      </c>
      <c r="F185" t="s">
        <v>463</v>
      </c>
    </row>
    <row r="186" spans="1:6" x14ac:dyDescent="0.2">
      <c r="A186" t="s">
        <v>201</v>
      </c>
      <c r="B186" t="s">
        <v>56</v>
      </c>
      <c r="C186" t="s">
        <v>466</v>
      </c>
      <c r="D186" s="1">
        <v>30.707731246948242</v>
      </c>
      <c r="F186" t="s">
        <v>464</v>
      </c>
    </row>
    <row r="187" spans="1:6" x14ac:dyDescent="0.2">
      <c r="A187" t="s">
        <v>202</v>
      </c>
      <c r="B187" t="s">
        <v>56</v>
      </c>
      <c r="C187" t="s">
        <v>466</v>
      </c>
      <c r="D187" s="1">
        <v>30.179832458496094</v>
      </c>
      <c r="F187" t="s">
        <v>464</v>
      </c>
    </row>
    <row r="188" spans="1:6" x14ac:dyDescent="0.2">
      <c r="A188" t="s">
        <v>203</v>
      </c>
      <c r="B188" t="s">
        <v>56</v>
      </c>
      <c r="C188" t="s">
        <v>466</v>
      </c>
      <c r="D188" s="1">
        <v>30.150493621826172</v>
      </c>
      <c r="F188" t="s">
        <v>464</v>
      </c>
    </row>
    <row r="189" spans="1:6" x14ac:dyDescent="0.2">
      <c r="A189" t="s">
        <v>204</v>
      </c>
      <c r="B189" t="s">
        <v>56</v>
      </c>
      <c r="C189" t="s">
        <v>466</v>
      </c>
      <c r="D189" s="1" t="s">
        <v>57</v>
      </c>
      <c r="F189" s="4" t="s">
        <v>465</v>
      </c>
    </row>
    <row r="190" spans="1:6" x14ac:dyDescent="0.2">
      <c r="A190" t="s">
        <v>205</v>
      </c>
      <c r="B190" t="s">
        <v>56</v>
      </c>
      <c r="C190" t="s">
        <v>466</v>
      </c>
      <c r="D190" s="1" t="s">
        <v>57</v>
      </c>
      <c r="F190" s="4" t="s">
        <v>465</v>
      </c>
    </row>
    <row r="191" spans="1:6" x14ac:dyDescent="0.2">
      <c r="A191" t="s">
        <v>206</v>
      </c>
      <c r="B191" t="s">
        <v>56</v>
      </c>
      <c r="C191" t="s">
        <v>466</v>
      </c>
      <c r="D191" s="1" t="s">
        <v>57</v>
      </c>
      <c r="F191" s="4" t="s">
        <v>465</v>
      </c>
    </row>
    <row r="192" spans="1:6" x14ac:dyDescent="0.2">
      <c r="A192" t="s">
        <v>207</v>
      </c>
      <c r="B192" t="s">
        <v>56</v>
      </c>
      <c r="C192" t="s">
        <v>466</v>
      </c>
      <c r="D192" s="1" t="s">
        <v>57</v>
      </c>
      <c r="F192" s="4" t="s">
        <v>465</v>
      </c>
    </row>
    <row r="193" spans="1:6" x14ac:dyDescent="0.2">
      <c r="A193" t="s">
        <v>208</v>
      </c>
      <c r="B193" t="s">
        <v>56</v>
      </c>
      <c r="C193" t="s">
        <v>466</v>
      </c>
      <c r="D193" s="1" t="s">
        <v>57</v>
      </c>
      <c r="F193" s="4" t="s">
        <v>465</v>
      </c>
    </row>
    <row r="194" spans="1:6" x14ac:dyDescent="0.2">
      <c r="A194" t="s">
        <v>209</v>
      </c>
      <c r="B194" t="s">
        <v>56</v>
      </c>
      <c r="C194" t="s">
        <v>466</v>
      </c>
      <c r="D194" s="1" t="s">
        <v>57</v>
      </c>
      <c r="F194" s="4" t="s">
        <v>465</v>
      </c>
    </row>
    <row r="195" spans="1:6" x14ac:dyDescent="0.2">
      <c r="A195" t="s">
        <v>210</v>
      </c>
      <c r="B195" t="s">
        <v>56</v>
      </c>
      <c r="C195" t="s">
        <v>466</v>
      </c>
      <c r="D195" s="1" t="s">
        <v>57</v>
      </c>
      <c r="F195" s="4" t="s">
        <v>465</v>
      </c>
    </row>
    <row r="196" spans="1:6" x14ac:dyDescent="0.2">
      <c r="A196" t="s">
        <v>211</v>
      </c>
      <c r="B196" t="s">
        <v>56</v>
      </c>
      <c r="C196" t="s">
        <v>466</v>
      </c>
      <c r="D196" s="1" t="s">
        <v>57</v>
      </c>
      <c r="F196" s="4" t="s">
        <v>465</v>
      </c>
    </row>
    <row r="197" spans="1:6" x14ac:dyDescent="0.2">
      <c r="A197" t="s">
        <v>212</v>
      </c>
      <c r="B197" t="s">
        <v>56</v>
      </c>
      <c r="C197" t="s">
        <v>466</v>
      </c>
      <c r="D197" s="1" t="s">
        <v>57</v>
      </c>
      <c r="F197" s="4" t="s">
        <v>465</v>
      </c>
    </row>
    <row r="198" spans="1:6" x14ac:dyDescent="0.2">
      <c r="A198" t="s">
        <v>213</v>
      </c>
      <c r="B198" t="s">
        <v>56</v>
      </c>
      <c r="C198" t="s">
        <v>466</v>
      </c>
      <c r="D198" s="1" t="s">
        <v>57</v>
      </c>
      <c r="F198" s="4" t="s">
        <v>465</v>
      </c>
    </row>
    <row r="199" spans="1:6" x14ac:dyDescent="0.2">
      <c r="A199" t="s">
        <v>214</v>
      </c>
      <c r="B199" t="s">
        <v>56</v>
      </c>
      <c r="C199" t="s">
        <v>466</v>
      </c>
      <c r="D199" s="1" t="s">
        <v>57</v>
      </c>
      <c r="F199" s="4" t="s">
        <v>465</v>
      </c>
    </row>
    <row r="200" spans="1:6" x14ac:dyDescent="0.2">
      <c r="A200" t="s">
        <v>215</v>
      </c>
      <c r="B200" t="s">
        <v>56</v>
      </c>
      <c r="C200" t="s">
        <v>466</v>
      </c>
      <c r="D200" s="1" t="s">
        <v>57</v>
      </c>
      <c r="F200" s="4" t="s">
        <v>465</v>
      </c>
    </row>
    <row r="201" spans="1:6" x14ac:dyDescent="0.2">
      <c r="A201" t="s">
        <v>216</v>
      </c>
      <c r="B201" t="s">
        <v>56</v>
      </c>
      <c r="C201" t="s">
        <v>466</v>
      </c>
      <c r="D201" s="1" t="s">
        <v>57</v>
      </c>
      <c r="F201" s="4" t="s">
        <v>465</v>
      </c>
    </row>
    <row r="202" spans="1:6" x14ac:dyDescent="0.2">
      <c r="A202" t="s">
        <v>217</v>
      </c>
      <c r="B202" t="s">
        <v>56</v>
      </c>
      <c r="C202" t="s">
        <v>466</v>
      </c>
      <c r="D202" s="1" t="s">
        <v>57</v>
      </c>
      <c r="F202" s="4" t="s">
        <v>465</v>
      </c>
    </row>
    <row r="203" spans="1:6" x14ac:dyDescent="0.2">
      <c r="A203" t="s">
        <v>218</v>
      </c>
      <c r="B203" t="s">
        <v>56</v>
      </c>
      <c r="C203" t="s">
        <v>466</v>
      </c>
      <c r="D203" s="1" t="s">
        <v>57</v>
      </c>
      <c r="F203" s="4" t="s">
        <v>465</v>
      </c>
    </row>
    <row r="204" spans="1:6" x14ac:dyDescent="0.2">
      <c r="A204" t="s">
        <v>219</v>
      </c>
      <c r="B204" t="s">
        <v>56</v>
      </c>
      <c r="C204" t="s">
        <v>466</v>
      </c>
      <c r="D204" s="1" t="s">
        <v>57</v>
      </c>
      <c r="F204" s="4" t="s">
        <v>465</v>
      </c>
    </row>
    <row r="205" spans="1:6" x14ac:dyDescent="0.2">
      <c r="A205" t="s">
        <v>220</v>
      </c>
      <c r="B205" t="s">
        <v>56</v>
      </c>
      <c r="C205" t="s">
        <v>466</v>
      </c>
      <c r="D205" s="1" t="s">
        <v>57</v>
      </c>
      <c r="F205" s="4" t="s">
        <v>465</v>
      </c>
    </row>
    <row r="206" spans="1:6" x14ac:dyDescent="0.2">
      <c r="A206" t="s">
        <v>221</v>
      </c>
      <c r="B206" t="s">
        <v>56</v>
      </c>
      <c r="C206" t="s">
        <v>466</v>
      </c>
      <c r="D206" s="1" t="s">
        <v>57</v>
      </c>
      <c r="F206" s="4" t="s">
        <v>465</v>
      </c>
    </row>
    <row r="207" spans="1:6" x14ac:dyDescent="0.2">
      <c r="A207" t="s">
        <v>222</v>
      </c>
      <c r="B207" t="s">
        <v>56</v>
      </c>
      <c r="C207" t="s">
        <v>466</v>
      </c>
      <c r="D207" s="1" t="s">
        <v>57</v>
      </c>
      <c r="F207" s="4" t="s">
        <v>465</v>
      </c>
    </row>
    <row r="208" spans="1:6" x14ac:dyDescent="0.2">
      <c r="A208" t="s">
        <v>223</v>
      </c>
      <c r="B208" t="s">
        <v>56</v>
      </c>
      <c r="C208" t="s">
        <v>466</v>
      </c>
      <c r="D208" s="1" t="s">
        <v>57</v>
      </c>
      <c r="F208" s="4" t="s">
        <v>465</v>
      </c>
    </row>
    <row r="209" spans="1:6" x14ac:dyDescent="0.2">
      <c r="A209" t="s">
        <v>224</v>
      </c>
      <c r="B209" t="s">
        <v>56</v>
      </c>
      <c r="C209" t="s">
        <v>466</v>
      </c>
      <c r="D209" s="1" t="s">
        <v>57</v>
      </c>
      <c r="F209" s="4" t="s">
        <v>465</v>
      </c>
    </row>
    <row r="210" spans="1:6" x14ac:dyDescent="0.2">
      <c r="A210" t="s">
        <v>225</v>
      </c>
      <c r="B210" t="s">
        <v>56</v>
      </c>
      <c r="C210" t="s">
        <v>471</v>
      </c>
      <c r="D210" s="1" t="s">
        <v>57</v>
      </c>
      <c r="F210" s="4" t="s">
        <v>398</v>
      </c>
    </row>
    <row r="211" spans="1:6" x14ac:dyDescent="0.2">
      <c r="A211" t="s">
        <v>226</v>
      </c>
      <c r="B211" t="s">
        <v>56</v>
      </c>
      <c r="C211" t="s">
        <v>471</v>
      </c>
      <c r="D211" s="1" t="s">
        <v>57</v>
      </c>
      <c r="F211" s="4" t="s">
        <v>398</v>
      </c>
    </row>
    <row r="212" spans="1:6" x14ac:dyDescent="0.2">
      <c r="A212" t="s">
        <v>227</v>
      </c>
      <c r="B212" t="s">
        <v>56</v>
      </c>
      <c r="C212" t="s">
        <v>471</v>
      </c>
      <c r="D212" s="1" t="s">
        <v>57</v>
      </c>
      <c r="F212" s="4" t="s">
        <v>398</v>
      </c>
    </row>
    <row r="213" spans="1:6" x14ac:dyDescent="0.2">
      <c r="A213" t="s">
        <v>228</v>
      </c>
      <c r="B213" t="s">
        <v>56</v>
      </c>
      <c r="C213" t="s">
        <v>471</v>
      </c>
      <c r="D213" s="1">
        <v>26.948823928833008</v>
      </c>
      <c r="F213" s="4" t="s">
        <v>399</v>
      </c>
    </row>
    <row r="214" spans="1:6" x14ac:dyDescent="0.2">
      <c r="A214" t="s">
        <v>229</v>
      </c>
      <c r="B214" t="s">
        <v>56</v>
      </c>
      <c r="C214" t="s">
        <v>471</v>
      </c>
      <c r="D214" s="1">
        <v>26.93476676940918</v>
      </c>
      <c r="F214" s="4" t="s">
        <v>399</v>
      </c>
    </row>
    <row r="215" spans="1:6" x14ac:dyDescent="0.2">
      <c r="A215" t="s">
        <v>230</v>
      </c>
      <c r="B215" t="s">
        <v>56</v>
      </c>
      <c r="C215" t="s">
        <v>471</v>
      </c>
      <c r="D215" s="1">
        <v>26.792497634887695</v>
      </c>
      <c r="F215" s="4" t="s">
        <v>399</v>
      </c>
    </row>
    <row r="216" spans="1:6" x14ac:dyDescent="0.2">
      <c r="A216" t="s">
        <v>231</v>
      </c>
      <c r="B216" t="s">
        <v>56</v>
      </c>
      <c r="C216" t="s">
        <v>471</v>
      </c>
      <c r="D216" s="1">
        <v>27.922513961791992</v>
      </c>
      <c r="F216" s="4" t="s">
        <v>400</v>
      </c>
    </row>
    <row r="217" spans="1:6" x14ac:dyDescent="0.2">
      <c r="A217" t="s">
        <v>232</v>
      </c>
      <c r="B217" t="s">
        <v>56</v>
      </c>
      <c r="C217" t="s">
        <v>471</v>
      </c>
      <c r="D217" s="1">
        <v>28.018890380859375</v>
      </c>
      <c r="F217" s="4" t="s">
        <v>400</v>
      </c>
    </row>
    <row r="218" spans="1:6" x14ac:dyDescent="0.2">
      <c r="A218" t="s">
        <v>233</v>
      </c>
      <c r="B218" t="s">
        <v>56</v>
      </c>
      <c r="C218" t="s">
        <v>471</v>
      </c>
      <c r="D218" s="1">
        <v>27.726306915283203</v>
      </c>
      <c r="F218" s="4" t="s">
        <v>400</v>
      </c>
    </row>
    <row r="219" spans="1:6" x14ac:dyDescent="0.2">
      <c r="A219" t="s">
        <v>234</v>
      </c>
      <c r="B219" t="s">
        <v>56</v>
      </c>
      <c r="C219" t="s">
        <v>471</v>
      </c>
      <c r="D219" s="1">
        <v>28.822668075561523</v>
      </c>
      <c r="F219" s="4" t="s">
        <v>401</v>
      </c>
    </row>
    <row r="220" spans="1:6" x14ac:dyDescent="0.2">
      <c r="A220" t="s">
        <v>235</v>
      </c>
      <c r="B220" t="s">
        <v>56</v>
      </c>
      <c r="C220" t="s">
        <v>471</v>
      </c>
      <c r="D220" s="1">
        <v>28.511543273925781</v>
      </c>
      <c r="F220" s="4" t="s">
        <v>401</v>
      </c>
    </row>
    <row r="221" spans="1:6" x14ac:dyDescent="0.2">
      <c r="A221" t="s">
        <v>236</v>
      </c>
      <c r="B221" t="s">
        <v>56</v>
      </c>
      <c r="C221" t="s">
        <v>471</v>
      </c>
      <c r="D221" s="1">
        <v>28.688421249389648</v>
      </c>
      <c r="F221" s="4" t="s">
        <v>401</v>
      </c>
    </row>
    <row r="222" spans="1:6" x14ac:dyDescent="0.2">
      <c r="A222" t="s">
        <v>237</v>
      </c>
      <c r="B222" t="s">
        <v>56</v>
      </c>
      <c r="C222" t="s">
        <v>471</v>
      </c>
      <c r="D222" s="1">
        <v>29.889228820800781</v>
      </c>
      <c r="F222" s="4" t="s">
        <v>402</v>
      </c>
    </row>
    <row r="223" spans="1:6" x14ac:dyDescent="0.2">
      <c r="A223" t="s">
        <v>238</v>
      </c>
      <c r="B223" t="s">
        <v>56</v>
      </c>
      <c r="C223" t="s">
        <v>471</v>
      </c>
      <c r="D223" s="1">
        <v>29.69755744934082</v>
      </c>
      <c r="F223" s="4" t="s">
        <v>402</v>
      </c>
    </row>
    <row r="224" spans="1:6" x14ac:dyDescent="0.2">
      <c r="A224" t="s">
        <v>239</v>
      </c>
      <c r="B224" t="s">
        <v>56</v>
      </c>
      <c r="C224" t="s">
        <v>471</v>
      </c>
      <c r="D224" s="1">
        <v>29.97514533996582</v>
      </c>
      <c r="F224" s="4" t="s">
        <v>402</v>
      </c>
    </row>
    <row r="225" spans="1:6" x14ac:dyDescent="0.2">
      <c r="A225" t="s">
        <v>240</v>
      </c>
      <c r="B225" t="s">
        <v>56</v>
      </c>
      <c r="C225" t="s">
        <v>471</v>
      </c>
      <c r="D225" s="1">
        <v>30.913234710693359</v>
      </c>
      <c r="F225" s="4" t="s">
        <v>403</v>
      </c>
    </row>
    <row r="226" spans="1:6" x14ac:dyDescent="0.2">
      <c r="A226" t="s">
        <v>241</v>
      </c>
      <c r="B226" t="s">
        <v>56</v>
      </c>
      <c r="C226" t="s">
        <v>471</v>
      </c>
      <c r="D226" s="1">
        <v>30.509069442749023</v>
      </c>
      <c r="F226" s="4" t="s">
        <v>403</v>
      </c>
    </row>
    <row r="227" spans="1:6" x14ac:dyDescent="0.2">
      <c r="A227" t="s">
        <v>242</v>
      </c>
      <c r="B227" t="s">
        <v>56</v>
      </c>
      <c r="C227" t="s">
        <v>471</v>
      </c>
      <c r="D227" s="1">
        <v>30.812498092651367</v>
      </c>
      <c r="F227" s="4" t="s">
        <v>403</v>
      </c>
    </row>
    <row r="228" spans="1:6" x14ac:dyDescent="0.2">
      <c r="A228" t="s">
        <v>243</v>
      </c>
      <c r="B228" t="s">
        <v>56</v>
      </c>
      <c r="C228" t="s">
        <v>471</v>
      </c>
      <c r="D228" s="1">
        <v>31.787445068359375</v>
      </c>
      <c r="F228" s="4" t="s">
        <v>404</v>
      </c>
    </row>
    <row r="229" spans="1:6" x14ac:dyDescent="0.2">
      <c r="A229" t="s">
        <v>244</v>
      </c>
      <c r="B229" t="s">
        <v>56</v>
      </c>
      <c r="C229" t="s">
        <v>471</v>
      </c>
      <c r="D229" s="1">
        <v>31.488271713256836</v>
      </c>
      <c r="F229" s="4" t="s">
        <v>404</v>
      </c>
    </row>
    <row r="230" spans="1:6" x14ac:dyDescent="0.2">
      <c r="A230" t="s">
        <v>245</v>
      </c>
      <c r="B230" t="s">
        <v>56</v>
      </c>
      <c r="C230" t="s">
        <v>471</v>
      </c>
      <c r="D230" s="1">
        <v>31.97205924987793</v>
      </c>
      <c r="F230" s="4" t="s">
        <v>404</v>
      </c>
    </row>
    <row r="231" spans="1:6" x14ac:dyDescent="0.2">
      <c r="A231" t="s">
        <v>246</v>
      </c>
      <c r="B231" t="s">
        <v>56</v>
      </c>
      <c r="C231" t="s">
        <v>471</v>
      </c>
      <c r="D231" s="1">
        <v>29.974597930908203</v>
      </c>
      <c r="F231" t="s">
        <v>423</v>
      </c>
    </row>
    <row r="232" spans="1:6" x14ac:dyDescent="0.2">
      <c r="A232" t="s">
        <v>247</v>
      </c>
      <c r="B232" t="s">
        <v>56</v>
      </c>
      <c r="C232" t="s">
        <v>471</v>
      </c>
      <c r="D232" s="1">
        <v>29.288955688476563</v>
      </c>
      <c r="F232" t="s">
        <v>423</v>
      </c>
    </row>
    <row r="233" spans="1:6" x14ac:dyDescent="0.2">
      <c r="A233" t="s">
        <v>248</v>
      </c>
      <c r="B233" t="s">
        <v>56</v>
      </c>
      <c r="C233" t="s">
        <v>471</v>
      </c>
      <c r="D233" s="1">
        <v>29.647205352783203</v>
      </c>
      <c r="F233" t="s">
        <v>423</v>
      </c>
    </row>
    <row r="234" spans="1:6" x14ac:dyDescent="0.2">
      <c r="A234" t="s">
        <v>249</v>
      </c>
      <c r="B234" t="s">
        <v>56</v>
      </c>
      <c r="C234" t="s">
        <v>471</v>
      </c>
      <c r="D234" s="1">
        <v>29.659029006958008</v>
      </c>
      <c r="F234" t="s">
        <v>424</v>
      </c>
    </row>
    <row r="235" spans="1:6" x14ac:dyDescent="0.2">
      <c r="A235" t="s">
        <v>250</v>
      </c>
      <c r="B235" t="s">
        <v>56</v>
      </c>
      <c r="C235" t="s">
        <v>471</v>
      </c>
      <c r="D235" s="1">
        <v>29.334646224975586</v>
      </c>
      <c r="F235" t="s">
        <v>424</v>
      </c>
    </row>
    <row r="236" spans="1:6" x14ac:dyDescent="0.2">
      <c r="A236" t="s">
        <v>251</v>
      </c>
      <c r="B236" t="s">
        <v>56</v>
      </c>
      <c r="C236" t="s">
        <v>471</v>
      </c>
      <c r="D236" s="1">
        <v>29.302871704101563</v>
      </c>
      <c r="F236" t="s">
        <v>424</v>
      </c>
    </row>
    <row r="237" spans="1:6" x14ac:dyDescent="0.2">
      <c r="A237" t="s">
        <v>252</v>
      </c>
      <c r="B237" t="s">
        <v>56</v>
      </c>
      <c r="C237" t="s">
        <v>471</v>
      </c>
      <c r="D237" s="1">
        <v>29.501192092895508</v>
      </c>
      <c r="F237" t="s">
        <v>425</v>
      </c>
    </row>
    <row r="238" spans="1:6" x14ac:dyDescent="0.2">
      <c r="A238" t="s">
        <v>253</v>
      </c>
      <c r="B238" t="s">
        <v>56</v>
      </c>
      <c r="C238" t="s">
        <v>471</v>
      </c>
      <c r="D238" s="1">
        <v>29.285598754882813</v>
      </c>
      <c r="F238" t="s">
        <v>425</v>
      </c>
    </row>
    <row r="239" spans="1:6" x14ac:dyDescent="0.2">
      <c r="A239" t="s">
        <v>254</v>
      </c>
      <c r="B239" t="s">
        <v>56</v>
      </c>
      <c r="C239" t="s">
        <v>471</v>
      </c>
      <c r="D239" s="1">
        <v>29.207952499389648</v>
      </c>
      <c r="F239" t="s">
        <v>425</v>
      </c>
    </row>
    <row r="240" spans="1:6" x14ac:dyDescent="0.2">
      <c r="A240" t="s">
        <v>255</v>
      </c>
      <c r="B240" t="s">
        <v>56</v>
      </c>
      <c r="C240" t="s">
        <v>471</v>
      </c>
      <c r="D240" s="1">
        <v>32.556171417236328</v>
      </c>
      <c r="F240" t="s">
        <v>426</v>
      </c>
    </row>
    <row r="241" spans="1:6" x14ac:dyDescent="0.2">
      <c r="A241" t="s">
        <v>256</v>
      </c>
      <c r="B241" t="s">
        <v>56</v>
      </c>
      <c r="C241" t="s">
        <v>471</v>
      </c>
      <c r="D241" s="1">
        <v>32.192447662353516</v>
      </c>
      <c r="F241" t="s">
        <v>426</v>
      </c>
    </row>
    <row r="242" spans="1:6" x14ac:dyDescent="0.2">
      <c r="A242" t="s">
        <v>257</v>
      </c>
      <c r="B242" t="s">
        <v>56</v>
      </c>
      <c r="C242" t="s">
        <v>471</v>
      </c>
      <c r="D242" s="1">
        <v>31.939113616943359</v>
      </c>
      <c r="F242" t="s">
        <v>426</v>
      </c>
    </row>
    <row r="243" spans="1:6" x14ac:dyDescent="0.2">
      <c r="A243" t="s">
        <v>258</v>
      </c>
      <c r="B243" t="s">
        <v>56</v>
      </c>
      <c r="C243" t="s">
        <v>471</v>
      </c>
      <c r="D243" s="1">
        <v>28.972091674804688</v>
      </c>
      <c r="F243" t="s">
        <v>427</v>
      </c>
    </row>
    <row r="244" spans="1:6" x14ac:dyDescent="0.2">
      <c r="A244" t="s">
        <v>259</v>
      </c>
      <c r="B244" t="s">
        <v>56</v>
      </c>
      <c r="C244" t="s">
        <v>471</v>
      </c>
      <c r="D244" s="1">
        <v>28.747549057006836</v>
      </c>
      <c r="F244" t="s">
        <v>427</v>
      </c>
    </row>
    <row r="245" spans="1:6" x14ac:dyDescent="0.2">
      <c r="A245" t="s">
        <v>260</v>
      </c>
      <c r="B245" t="s">
        <v>56</v>
      </c>
      <c r="C245" t="s">
        <v>471</v>
      </c>
      <c r="D245" s="1">
        <v>29.067726135253906</v>
      </c>
      <c r="F245" t="s">
        <v>427</v>
      </c>
    </row>
    <row r="246" spans="1:6" x14ac:dyDescent="0.2">
      <c r="A246" t="s">
        <v>261</v>
      </c>
      <c r="B246" t="s">
        <v>56</v>
      </c>
      <c r="C246" t="s">
        <v>471</v>
      </c>
      <c r="D246" s="1">
        <v>33.510299682617188</v>
      </c>
      <c r="F246" t="s">
        <v>428</v>
      </c>
    </row>
    <row r="247" spans="1:6" x14ac:dyDescent="0.2">
      <c r="A247" t="s">
        <v>262</v>
      </c>
      <c r="B247" t="s">
        <v>56</v>
      </c>
      <c r="C247" t="s">
        <v>471</v>
      </c>
      <c r="D247" s="1">
        <v>33.403469085693359</v>
      </c>
      <c r="F247" t="s">
        <v>428</v>
      </c>
    </row>
    <row r="248" spans="1:6" x14ac:dyDescent="0.2">
      <c r="A248" t="s">
        <v>263</v>
      </c>
      <c r="B248" t="s">
        <v>56</v>
      </c>
      <c r="C248" t="s">
        <v>471</v>
      </c>
      <c r="D248" s="1">
        <v>33.401885986328125</v>
      </c>
      <c r="F248" t="s">
        <v>428</v>
      </c>
    </row>
    <row r="249" spans="1:6" x14ac:dyDescent="0.2">
      <c r="A249" t="s">
        <v>264</v>
      </c>
      <c r="B249" t="s">
        <v>56</v>
      </c>
      <c r="C249" t="s">
        <v>471</v>
      </c>
      <c r="D249" s="1">
        <v>29.5823974609375</v>
      </c>
      <c r="F249" t="s">
        <v>429</v>
      </c>
    </row>
    <row r="250" spans="1:6" x14ac:dyDescent="0.2">
      <c r="A250" t="s">
        <v>265</v>
      </c>
      <c r="B250" t="s">
        <v>56</v>
      </c>
      <c r="C250" t="s">
        <v>471</v>
      </c>
      <c r="D250" s="1">
        <v>29.395853042602539</v>
      </c>
      <c r="F250" t="s">
        <v>429</v>
      </c>
    </row>
    <row r="251" spans="1:6" x14ac:dyDescent="0.2">
      <c r="A251" t="s">
        <v>266</v>
      </c>
      <c r="B251" t="s">
        <v>56</v>
      </c>
      <c r="C251" t="s">
        <v>471</v>
      </c>
      <c r="D251" s="1">
        <v>29.158674240112305</v>
      </c>
      <c r="F251" t="s">
        <v>429</v>
      </c>
    </row>
    <row r="252" spans="1:6" x14ac:dyDescent="0.2">
      <c r="A252" t="s">
        <v>267</v>
      </c>
      <c r="B252" t="s">
        <v>56</v>
      </c>
      <c r="C252" t="s">
        <v>471</v>
      </c>
      <c r="D252" s="1">
        <v>36.785297393798828</v>
      </c>
      <c r="F252" t="s">
        <v>430</v>
      </c>
    </row>
    <row r="253" spans="1:6" x14ac:dyDescent="0.2">
      <c r="A253" t="s">
        <v>268</v>
      </c>
      <c r="B253" t="s">
        <v>56</v>
      </c>
      <c r="C253" t="s">
        <v>471</v>
      </c>
      <c r="D253" s="1">
        <v>35.958057403564453</v>
      </c>
      <c r="F253" t="s">
        <v>430</v>
      </c>
    </row>
    <row r="254" spans="1:6" x14ac:dyDescent="0.2">
      <c r="A254" t="s">
        <v>269</v>
      </c>
      <c r="B254" t="s">
        <v>56</v>
      </c>
      <c r="C254" t="s">
        <v>471</v>
      </c>
      <c r="D254" s="1">
        <v>35.556133270263672</v>
      </c>
      <c r="F254" t="s">
        <v>430</v>
      </c>
    </row>
    <row r="255" spans="1:6" x14ac:dyDescent="0.2">
      <c r="A255" t="s">
        <v>270</v>
      </c>
      <c r="B255" t="s">
        <v>56</v>
      </c>
      <c r="C255" t="s">
        <v>471</v>
      </c>
      <c r="D255" s="1">
        <v>35.062137603759766</v>
      </c>
      <c r="F255" t="s">
        <v>431</v>
      </c>
    </row>
    <row r="256" spans="1:6" x14ac:dyDescent="0.2">
      <c r="A256" t="s">
        <v>271</v>
      </c>
      <c r="B256" t="s">
        <v>56</v>
      </c>
      <c r="C256" t="s">
        <v>471</v>
      </c>
      <c r="D256" s="1">
        <v>35.277374267578125</v>
      </c>
      <c r="F256" t="s">
        <v>431</v>
      </c>
    </row>
    <row r="257" spans="1:6" x14ac:dyDescent="0.2">
      <c r="A257" t="s">
        <v>272</v>
      </c>
      <c r="B257" t="s">
        <v>56</v>
      </c>
      <c r="C257" t="s">
        <v>471</v>
      </c>
      <c r="D257" s="1">
        <v>34.63287353515625</v>
      </c>
      <c r="F257" t="s">
        <v>431</v>
      </c>
    </row>
    <row r="258" spans="1:6" x14ac:dyDescent="0.2">
      <c r="A258" t="s">
        <v>273</v>
      </c>
      <c r="B258" t="s">
        <v>56</v>
      </c>
      <c r="C258" t="s">
        <v>471</v>
      </c>
      <c r="D258" s="1">
        <v>38.356990814208984</v>
      </c>
      <c r="F258" t="s">
        <v>432</v>
      </c>
    </row>
    <row r="259" spans="1:6" x14ac:dyDescent="0.2">
      <c r="A259" t="s">
        <v>274</v>
      </c>
      <c r="B259" t="s">
        <v>56</v>
      </c>
      <c r="C259" t="s">
        <v>471</v>
      </c>
      <c r="D259" s="1">
        <v>37.445152282714844</v>
      </c>
      <c r="F259" t="s">
        <v>432</v>
      </c>
    </row>
    <row r="260" spans="1:6" x14ac:dyDescent="0.2">
      <c r="A260" t="s">
        <v>275</v>
      </c>
      <c r="B260" t="s">
        <v>56</v>
      </c>
      <c r="C260" t="s">
        <v>471</v>
      </c>
      <c r="D260" s="1">
        <v>36.344303131103516</v>
      </c>
      <c r="F260" t="s">
        <v>432</v>
      </c>
    </row>
    <row r="261" spans="1:6" x14ac:dyDescent="0.2">
      <c r="A261" t="s">
        <v>276</v>
      </c>
      <c r="B261" t="s">
        <v>56</v>
      </c>
      <c r="C261" t="s">
        <v>471</v>
      </c>
      <c r="D261" s="1">
        <v>30.356414794921875</v>
      </c>
      <c r="F261" t="s">
        <v>433</v>
      </c>
    </row>
    <row r="262" spans="1:6" x14ac:dyDescent="0.2">
      <c r="A262" t="s">
        <v>277</v>
      </c>
      <c r="B262" t="s">
        <v>56</v>
      </c>
      <c r="C262" t="s">
        <v>471</v>
      </c>
      <c r="D262" s="1">
        <v>30.526433944702148</v>
      </c>
      <c r="F262" t="s">
        <v>433</v>
      </c>
    </row>
    <row r="263" spans="1:6" x14ac:dyDescent="0.2">
      <c r="A263" t="s">
        <v>278</v>
      </c>
      <c r="B263" t="s">
        <v>56</v>
      </c>
      <c r="C263" t="s">
        <v>471</v>
      </c>
      <c r="D263" s="1">
        <v>30.318080902099609</v>
      </c>
      <c r="F263" t="s">
        <v>433</v>
      </c>
    </row>
    <row r="264" spans="1:6" x14ac:dyDescent="0.2">
      <c r="A264" t="s">
        <v>279</v>
      </c>
      <c r="B264" t="s">
        <v>56</v>
      </c>
      <c r="C264" t="s">
        <v>471</v>
      </c>
      <c r="D264" s="1">
        <v>29.700525283813477</v>
      </c>
      <c r="F264" t="s">
        <v>434</v>
      </c>
    </row>
    <row r="265" spans="1:6" x14ac:dyDescent="0.2">
      <c r="A265" t="s">
        <v>280</v>
      </c>
      <c r="B265" t="s">
        <v>56</v>
      </c>
      <c r="C265" t="s">
        <v>471</v>
      </c>
      <c r="D265" s="1">
        <v>29.442348480224609</v>
      </c>
      <c r="F265" t="s">
        <v>434</v>
      </c>
    </row>
    <row r="266" spans="1:6" x14ac:dyDescent="0.2">
      <c r="A266" t="s">
        <v>281</v>
      </c>
      <c r="B266" t="s">
        <v>56</v>
      </c>
      <c r="C266" t="s">
        <v>471</v>
      </c>
      <c r="D266" s="1">
        <v>29.350202560424805</v>
      </c>
      <c r="F266" t="s">
        <v>434</v>
      </c>
    </row>
    <row r="267" spans="1:6" x14ac:dyDescent="0.2">
      <c r="A267" t="s">
        <v>282</v>
      </c>
      <c r="B267" t="s">
        <v>56</v>
      </c>
      <c r="C267" t="s">
        <v>471</v>
      </c>
      <c r="D267" s="1">
        <v>30.669273376464844</v>
      </c>
      <c r="F267" t="s">
        <v>435</v>
      </c>
    </row>
    <row r="268" spans="1:6" x14ac:dyDescent="0.2">
      <c r="A268" t="s">
        <v>283</v>
      </c>
      <c r="B268" t="s">
        <v>56</v>
      </c>
      <c r="C268" t="s">
        <v>471</v>
      </c>
      <c r="D268" s="1">
        <v>30.498489379882813</v>
      </c>
      <c r="F268" t="s">
        <v>435</v>
      </c>
    </row>
    <row r="269" spans="1:6" x14ac:dyDescent="0.2">
      <c r="A269" t="s">
        <v>284</v>
      </c>
      <c r="B269" t="s">
        <v>56</v>
      </c>
      <c r="C269" t="s">
        <v>471</v>
      </c>
      <c r="D269" s="1">
        <v>30.61651611328125</v>
      </c>
      <c r="F269" t="s">
        <v>435</v>
      </c>
    </row>
    <row r="270" spans="1:6" x14ac:dyDescent="0.2">
      <c r="A270" t="s">
        <v>285</v>
      </c>
      <c r="B270" t="s">
        <v>56</v>
      </c>
      <c r="C270" t="s">
        <v>471</v>
      </c>
      <c r="D270" s="1">
        <v>30.126060485839844</v>
      </c>
      <c r="F270" t="s">
        <v>436</v>
      </c>
    </row>
    <row r="271" spans="1:6" x14ac:dyDescent="0.2">
      <c r="A271" t="s">
        <v>286</v>
      </c>
      <c r="B271" t="s">
        <v>56</v>
      </c>
      <c r="C271" t="s">
        <v>471</v>
      </c>
      <c r="D271" s="1">
        <v>30.218017578125</v>
      </c>
      <c r="F271" t="s">
        <v>436</v>
      </c>
    </row>
    <row r="272" spans="1:6" x14ac:dyDescent="0.2">
      <c r="A272" t="s">
        <v>287</v>
      </c>
      <c r="B272" t="s">
        <v>56</v>
      </c>
      <c r="C272" t="s">
        <v>471</v>
      </c>
      <c r="D272" s="1">
        <v>30.072214126586914</v>
      </c>
      <c r="F272" t="s">
        <v>436</v>
      </c>
    </row>
    <row r="273" spans="1:6" x14ac:dyDescent="0.2">
      <c r="A273" t="s">
        <v>288</v>
      </c>
      <c r="B273" t="s">
        <v>56</v>
      </c>
      <c r="C273" t="s">
        <v>471</v>
      </c>
      <c r="D273" s="1">
        <v>30.83714485168457</v>
      </c>
      <c r="F273" t="s">
        <v>437</v>
      </c>
    </row>
    <row r="274" spans="1:6" x14ac:dyDescent="0.2">
      <c r="A274" t="s">
        <v>289</v>
      </c>
      <c r="B274" t="s">
        <v>56</v>
      </c>
      <c r="C274" t="s">
        <v>471</v>
      </c>
      <c r="D274" s="1">
        <v>30.983747482299805</v>
      </c>
      <c r="F274" t="s">
        <v>437</v>
      </c>
    </row>
    <row r="275" spans="1:6" x14ac:dyDescent="0.2">
      <c r="A275" t="s">
        <v>290</v>
      </c>
      <c r="B275" t="s">
        <v>56</v>
      </c>
      <c r="C275" t="s">
        <v>471</v>
      </c>
      <c r="D275" s="1">
        <v>30.631868362426758</v>
      </c>
      <c r="F275" t="s">
        <v>437</v>
      </c>
    </row>
    <row r="276" spans="1:6" x14ac:dyDescent="0.2">
      <c r="A276" t="s">
        <v>291</v>
      </c>
      <c r="B276" t="s">
        <v>56</v>
      </c>
      <c r="C276" t="s">
        <v>471</v>
      </c>
      <c r="D276" s="1">
        <v>32.204166412353516</v>
      </c>
      <c r="F276" t="s">
        <v>438</v>
      </c>
    </row>
    <row r="277" spans="1:6" x14ac:dyDescent="0.2">
      <c r="A277" t="s">
        <v>292</v>
      </c>
      <c r="B277" t="s">
        <v>56</v>
      </c>
      <c r="C277" t="s">
        <v>471</v>
      </c>
      <c r="D277" s="1">
        <v>32.422588348388672</v>
      </c>
      <c r="F277" t="s">
        <v>438</v>
      </c>
    </row>
    <row r="278" spans="1:6" x14ac:dyDescent="0.2">
      <c r="A278" t="s">
        <v>293</v>
      </c>
      <c r="B278" t="s">
        <v>56</v>
      </c>
      <c r="C278" t="s">
        <v>471</v>
      </c>
      <c r="D278" s="1">
        <v>32.004405975341797</v>
      </c>
      <c r="F278" t="s">
        <v>438</v>
      </c>
    </row>
    <row r="279" spans="1:6" x14ac:dyDescent="0.2">
      <c r="A279" t="s">
        <v>294</v>
      </c>
      <c r="B279" t="s">
        <v>56</v>
      </c>
      <c r="C279" t="s">
        <v>471</v>
      </c>
      <c r="D279" s="1">
        <v>31.997735977172852</v>
      </c>
      <c r="F279" t="s">
        <v>439</v>
      </c>
    </row>
    <row r="280" spans="1:6" x14ac:dyDescent="0.2">
      <c r="A280" t="s">
        <v>295</v>
      </c>
      <c r="B280" t="s">
        <v>56</v>
      </c>
      <c r="C280" t="s">
        <v>471</v>
      </c>
      <c r="D280" s="1">
        <v>31.291238784790039</v>
      </c>
      <c r="F280" t="s">
        <v>439</v>
      </c>
    </row>
    <row r="281" spans="1:6" x14ac:dyDescent="0.2">
      <c r="A281" t="s">
        <v>296</v>
      </c>
      <c r="B281" t="s">
        <v>56</v>
      </c>
      <c r="C281" t="s">
        <v>471</v>
      </c>
      <c r="D281" s="1">
        <v>31.351337432861328</v>
      </c>
      <c r="F281" t="s">
        <v>439</v>
      </c>
    </row>
    <row r="282" spans="1:6" x14ac:dyDescent="0.2">
      <c r="A282" t="s">
        <v>297</v>
      </c>
      <c r="B282" t="s">
        <v>56</v>
      </c>
      <c r="C282" t="s">
        <v>471</v>
      </c>
      <c r="D282" s="1">
        <v>31.290138244628906</v>
      </c>
      <c r="F282" t="s">
        <v>440</v>
      </c>
    </row>
    <row r="283" spans="1:6" x14ac:dyDescent="0.2">
      <c r="A283" t="s">
        <v>298</v>
      </c>
      <c r="B283" t="s">
        <v>56</v>
      </c>
      <c r="C283" t="s">
        <v>471</v>
      </c>
      <c r="D283" s="1">
        <v>30.505779266357422</v>
      </c>
      <c r="F283" t="s">
        <v>440</v>
      </c>
    </row>
    <row r="284" spans="1:6" x14ac:dyDescent="0.2">
      <c r="A284" t="s">
        <v>299</v>
      </c>
      <c r="B284" t="s">
        <v>56</v>
      </c>
      <c r="C284" t="s">
        <v>471</v>
      </c>
      <c r="D284" s="1">
        <v>30.943958282470703</v>
      </c>
      <c r="F284" t="s">
        <v>440</v>
      </c>
    </row>
    <row r="285" spans="1:6" x14ac:dyDescent="0.2">
      <c r="A285" t="s">
        <v>300</v>
      </c>
      <c r="B285" t="s">
        <v>56</v>
      </c>
      <c r="C285" t="s">
        <v>471</v>
      </c>
      <c r="D285" s="1">
        <v>29.438388824462891</v>
      </c>
      <c r="F285" t="s">
        <v>441</v>
      </c>
    </row>
    <row r="286" spans="1:6" x14ac:dyDescent="0.2">
      <c r="A286" t="s">
        <v>301</v>
      </c>
      <c r="B286" t="s">
        <v>56</v>
      </c>
      <c r="C286" t="s">
        <v>471</v>
      </c>
      <c r="D286" s="1">
        <v>29.219150543212891</v>
      </c>
      <c r="F286" t="s">
        <v>441</v>
      </c>
    </row>
    <row r="287" spans="1:6" x14ac:dyDescent="0.2">
      <c r="A287" t="s">
        <v>302</v>
      </c>
      <c r="B287" t="s">
        <v>56</v>
      </c>
      <c r="C287" t="s">
        <v>471</v>
      </c>
      <c r="D287" s="1">
        <v>29.298057556152344</v>
      </c>
      <c r="F287" t="s">
        <v>441</v>
      </c>
    </row>
    <row r="288" spans="1:6" x14ac:dyDescent="0.2">
      <c r="A288" t="s">
        <v>303</v>
      </c>
      <c r="B288" t="s">
        <v>56</v>
      </c>
      <c r="C288" t="s">
        <v>471</v>
      </c>
      <c r="D288" s="1">
        <v>30.09075927734375</v>
      </c>
      <c r="F288" t="s">
        <v>442</v>
      </c>
    </row>
    <row r="289" spans="1:6" x14ac:dyDescent="0.2">
      <c r="A289" t="s">
        <v>304</v>
      </c>
      <c r="B289" t="s">
        <v>56</v>
      </c>
      <c r="C289" t="s">
        <v>471</v>
      </c>
      <c r="D289" s="1">
        <v>29.522716522216797</v>
      </c>
      <c r="F289" t="s">
        <v>442</v>
      </c>
    </row>
    <row r="290" spans="1:6" x14ac:dyDescent="0.2">
      <c r="A290" t="s">
        <v>305</v>
      </c>
      <c r="B290" t="s">
        <v>56</v>
      </c>
      <c r="C290" t="s">
        <v>471</v>
      </c>
      <c r="D290" s="1">
        <v>29.351737976074219</v>
      </c>
      <c r="F290" t="s">
        <v>442</v>
      </c>
    </row>
    <row r="291" spans="1:6" x14ac:dyDescent="0.2">
      <c r="A291" t="s">
        <v>306</v>
      </c>
      <c r="B291" t="s">
        <v>56</v>
      </c>
      <c r="C291" t="s">
        <v>471</v>
      </c>
      <c r="D291" s="1">
        <v>30.372509002685547</v>
      </c>
      <c r="F291" t="s">
        <v>443</v>
      </c>
    </row>
    <row r="292" spans="1:6" x14ac:dyDescent="0.2">
      <c r="A292" t="s">
        <v>307</v>
      </c>
      <c r="B292" t="s">
        <v>56</v>
      </c>
      <c r="C292" t="s">
        <v>471</v>
      </c>
      <c r="D292" s="1">
        <v>29.770772933959961</v>
      </c>
      <c r="F292" t="s">
        <v>443</v>
      </c>
    </row>
    <row r="293" spans="1:6" x14ac:dyDescent="0.2">
      <c r="A293" t="s">
        <v>308</v>
      </c>
      <c r="B293" t="s">
        <v>56</v>
      </c>
      <c r="C293" t="s">
        <v>471</v>
      </c>
      <c r="D293" s="1">
        <v>29.855922698974609</v>
      </c>
      <c r="F293" t="s">
        <v>443</v>
      </c>
    </row>
    <row r="294" spans="1:6" x14ac:dyDescent="0.2">
      <c r="A294" t="s">
        <v>309</v>
      </c>
      <c r="B294" t="s">
        <v>56</v>
      </c>
      <c r="C294" t="s">
        <v>471</v>
      </c>
      <c r="D294" s="1">
        <v>30.830114364624023</v>
      </c>
      <c r="F294" t="s">
        <v>444</v>
      </c>
    </row>
    <row r="295" spans="1:6" x14ac:dyDescent="0.2">
      <c r="A295" t="s">
        <v>310</v>
      </c>
      <c r="B295" t="s">
        <v>56</v>
      </c>
      <c r="C295" t="s">
        <v>471</v>
      </c>
      <c r="D295" s="1">
        <v>30.448606491088867</v>
      </c>
      <c r="F295" t="s">
        <v>444</v>
      </c>
    </row>
    <row r="296" spans="1:6" x14ac:dyDescent="0.2">
      <c r="A296" t="s">
        <v>311</v>
      </c>
      <c r="B296" t="s">
        <v>56</v>
      </c>
      <c r="C296" t="s">
        <v>471</v>
      </c>
      <c r="D296" s="1">
        <v>30.210865020751953</v>
      </c>
      <c r="F296" t="s">
        <v>444</v>
      </c>
    </row>
    <row r="297" spans="1:6" x14ac:dyDescent="0.2">
      <c r="A297" t="s">
        <v>312</v>
      </c>
      <c r="B297" t="s">
        <v>56</v>
      </c>
      <c r="C297" t="s">
        <v>471</v>
      </c>
      <c r="D297" s="1">
        <v>33.120689392089844</v>
      </c>
      <c r="F297" t="s">
        <v>445</v>
      </c>
    </row>
    <row r="298" spans="1:6" x14ac:dyDescent="0.2">
      <c r="A298" t="s">
        <v>313</v>
      </c>
      <c r="B298" t="s">
        <v>56</v>
      </c>
      <c r="C298" t="s">
        <v>471</v>
      </c>
      <c r="D298" s="1">
        <v>32.962535858154297</v>
      </c>
      <c r="F298" t="s">
        <v>445</v>
      </c>
    </row>
    <row r="299" spans="1:6" x14ac:dyDescent="0.2">
      <c r="A299" t="s">
        <v>314</v>
      </c>
      <c r="B299" t="s">
        <v>56</v>
      </c>
      <c r="C299" t="s">
        <v>471</v>
      </c>
      <c r="D299" s="1">
        <v>33.056602478027344</v>
      </c>
      <c r="F299" t="s">
        <v>445</v>
      </c>
    </row>
    <row r="300" spans="1:6" x14ac:dyDescent="0.2">
      <c r="A300" t="s">
        <v>315</v>
      </c>
      <c r="B300" t="s">
        <v>56</v>
      </c>
      <c r="C300" t="s">
        <v>471</v>
      </c>
      <c r="D300" s="1">
        <v>29.569398880004883</v>
      </c>
      <c r="F300" t="s">
        <v>446</v>
      </c>
    </row>
    <row r="301" spans="1:6" x14ac:dyDescent="0.2">
      <c r="A301" t="s">
        <v>316</v>
      </c>
      <c r="B301" t="s">
        <v>56</v>
      </c>
      <c r="C301" t="s">
        <v>471</v>
      </c>
      <c r="D301" s="1">
        <v>29.183982849121094</v>
      </c>
      <c r="F301" t="s">
        <v>446</v>
      </c>
    </row>
    <row r="302" spans="1:6" x14ac:dyDescent="0.2">
      <c r="A302" t="s">
        <v>317</v>
      </c>
      <c r="B302" t="s">
        <v>56</v>
      </c>
      <c r="C302" t="s">
        <v>471</v>
      </c>
      <c r="D302" s="1">
        <v>29.413209915161133</v>
      </c>
      <c r="F302" t="s">
        <v>446</v>
      </c>
    </row>
    <row r="303" spans="1:6" x14ac:dyDescent="0.2">
      <c r="A303" t="s">
        <v>318</v>
      </c>
      <c r="B303" t="s">
        <v>56</v>
      </c>
      <c r="C303" t="s">
        <v>471</v>
      </c>
      <c r="D303" s="1">
        <v>28.382966995239258</v>
      </c>
      <c r="F303" t="s">
        <v>447</v>
      </c>
    </row>
    <row r="304" spans="1:6" x14ac:dyDescent="0.2">
      <c r="A304" t="s">
        <v>319</v>
      </c>
      <c r="B304" t="s">
        <v>56</v>
      </c>
      <c r="C304" t="s">
        <v>471</v>
      </c>
      <c r="D304" s="1">
        <v>28.240690231323242</v>
      </c>
      <c r="F304" t="s">
        <v>447</v>
      </c>
    </row>
    <row r="305" spans="1:6" x14ac:dyDescent="0.2">
      <c r="A305" t="s">
        <v>320</v>
      </c>
      <c r="B305" t="s">
        <v>56</v>
      </c>
      <c r="C305" t="s">
        <v>471</v>
      </c>
      <c r="D305" s="1">
        <v>28.350074768066406</v>
      </c>
      <c r="F305" t="s">
        <v>447</v>
      </c>
    </row>
    <row r="306" spans="1:6" x14ac:dyDescent="0.2">
      <c r="A306" t="s">
        <v>321</v>
      </c>
      <c r="B306" t="s">
        <v>56</v>
      </c>
      <c r="C306" t="s">
        <v>471</v>
      </c>
      <c r="D306" s="1">
        <v>28.620758056640625</v>
      </c>
      <c r="F306" t="s">
        <v>448</v>
      </c>
    </row>
    <row r="307" spans="1:6" x14ac:dyDescent="0.2">
      <c r="A307" t="s">
        <v>322</v>
      </c>
      <c r="B307" t="s">
        <v>56</v>
      </c>
      <c r="C307" t="s">
        <v>471</v>
      </c>
      <c r="D307" s="1">
        <v>28.466464996337891</v>
      </c>
      <c r="F307" t="s">
        <v>448</v>
      </c>
    </row>
    <row r="308" spans="1:6" x14ac:dyDescent="0.2">
      <c r="A308" t="s">
        <v>323</v>
      </c>
      <c r="B308" t="s">
        <v>56</v>
      </c>
      <c r="C308" t="s">
        <v>471</v>
      </c>
      <c r="D308" s="1">
        <v>28.184024810791016</v>
      </c>
      <c r="F308" t="s">
        <v>448</v>
      </c>
    </row>
    <row r="309" spans="1:6" x14ac:dyDescent="0.2">
      <c r="A309" t="s">
        <v>324</v>
      </c>
      <c r="B309" t="s">
        <v>56</v>
      </c>
      <c r="C309" t="s">
        <v>471</v>
      </c>
      <c r="D309" s="1">
        <v>28.522922515869141</v>
      </c>
      <c r="F309" t="s">
        <v>449</v>
      </c>
    </row>
    <row r="310" spans="1:6" x14ac:dyDescent="0.2">
      <c r="A310" t="s">
        <v>325</v>
      </c>
      <c r="B310" t="s">
        <v>56</v>
      </c>
      <c r="C310" t="s">
        <v>471</v>
      </c>
      <c r="D310" s="1">
        <v>28.291967391967773</v>
      </c>
      <c r="F310" t="s">
        <v>449</v>
      </c>
    </row>
    <row r="311" spans="1:6" x14ac:dyDescent="0.2">
      <c r="A311" t="s">
        <v>326</v>
      </c>
      <c r="B311" t="s">
        <v>56</v>
      </c>
      <c r="C311" t="s">
        <v>471</v>
      </c>
      <c r="D311" s="1">
        <v>28.533363342285156</v>
      </c>
      <c r="F311" t="s">
        <v>449</v>
      </c>
    </row>
    <row r="312" spans="1:6" x14ac:dyDescent="0.2">
      <c r="A312" t="s">
        <v>327</v>
      </c>
      <c r="B312" t="s">
        <v>56</v>
      </c>
      <c r="C312" t="s">
        <v>471</v>
      </c>
      <c r="D312" s="1">
        <v>28.119857788085938</v>
      </c>
      <c r="F312" t="s">
        <v>450</v>
      </c>
    </row>
    <row r="313" spans="1:6" x14ac:dyDescent="0.2">
      <c r="A313" t="s">
        <v>328</v>
      </c>
      <c r="B313" t="s">
        <v>56</v>
      </c>
      <c r="C313" t="s">
        <v>471</v>
      </c>
      <c r="D313" s="1">
        <v>28.280727386474609</v>
      </c>
      <c r="F313" t="s">
        <v>450</v>
      </c>
    </row>
    <row r="314" spans="1:6" x14ac:dyDescent="0.2">
      <c r="A314" t="s">
        <v>329</v>
      </c>
      <c r="B314" t="s">
        <v>56</v>
      </c>
      <c r="C314" t="s">
        <v>471</v>
      </c>
      <c r="D314" s="1">
        <v>28.226720809936523</v>
      </c>
      <c r="F314" t="s">
        <v>450</v>
      </c>
    </row>
    <row r="315" spans="1:6" x14ac:dyDescent="0.2">
      <c r="A315" t="s">
        <v>330</v>
      </c>
      <c r="B315" t="s">
        <v>56</v>
      </c>
      <c r="C315" t="s">
        <v>471</v>
      </c>
      <c r="D315" s="1">
        <v>28.246135711669922</v>
      </c>
      <c r="F315" t="s">
        <v>451</v>
      </c>
    </row>
    <row r="316" spans="1:6" x14ac:dyDescent="0.2">
      <c r="A316" t="s">
        <v>331</v>
      </c>
      <c r="B316" t="s">
        <v>56</v>
      </c>
      <c r="C316" t="s">
        <v>471</v>
      </c>
      <c r="D316" s="1">
        <v>28.154266357421875</v>
      </c>
      <c r="F316" t="s">
        <v>451</v>
      </c>
    </row>
    <row r="317" spans="1:6" x14ac:dyDescent="0.2">
      <c r="A317" t="s">
        <v>332</v>
      </c>
      <c r="B317" t="s">
        <v>56</v>
      </c>
      <c r="C317" t="s">
        <v>471</v>
      </c>
      <c r="D317" s="1">
        <v>27.925817489624023</v>
      </c>
      <c r="F317" t="s">
        <v>451</v>
      </c>
    </row>
    <row r="318" spans="1:6" x14ac:dyDescent="0.2">
      <c r="A318" t="s">
        <v>333</v>
      </c>
      <c r="B318" t="s">
        <v>56</v>
      </c>
      <c r="C318" t="s">
        <v>471</v>
      </c>
      <c r="D318" s="1">
        <v>28.720026016235352</v>
      </c>
      <c r="F318" t="s">
        <v>452</v>
      </c>
    </row>
    <row r="319" spans="1:6" x14ac:dyDescent="0.2">
      <c r="A319" t="s">
        <v>334</v>
      </c>
      <c r="B319" t="s">
        <v>56</v>
      </c>
      <c r="C319" t="s">
        <v>471</v>
      </c>
      <c r="D319" s="1">
        <v>28.31549072265625</v>
      </c>
      <c r="F319" t="s">
        <v>452</v>
      </c>
    </row>
    <row r="320" spans="1:6" x14ac:dyDescent="0.2">
      <c r="A320" t="s">
        <v>335</v>
      </c>
      <c r="B320" t="s">
        <v>56</v>
      </c>
      <c r="C320" t="s">
        <v>471</v>
      </c>
      <c r="D320" s="1">
        <v>28.428747177124023</v>
      </c>
      <c r="F320" t="s">
        <v>452</v>
      </c>
    </row>
    <row r="321" spans="1:6" x14ac:dyDescent="0.2">
      <c r="A321" t="s">
        <v>336</v>
      </c>
      <c r="B321" t="s">
        <v>56</v>
      </c>
      <c r="C321" t="s">
        <v>471</v>
      </c>
      <c r="D321">
        <v>28.260009765625</v>
      </c>
      <c r="F321" t="s">
        <v>453</v>
      </c>
    </row>
    <row r="322" spans="1:6" x14ac:dyDescent="0.2">
      <c r="A322" t="s">
        <v>337</v>
      </c>
      <c r="B322" t="s">
        <v>56</v>
      </c>
      <c r="C322" t="s">
        <v>471</v>
      </c>
      <c r="D322">
        <v>27.93463134765625</v>
      </c>
      <c r="F322" t="s">
        <v>453</v>
      </c>
    </row>
    <row r="323" spans="1:6" x14ac:dyDescent="0.2">
      <c r="A323" t="s">
        <v>338</v>
      </c>
      <c r="B323" t="s">
        <v>56</v>
      </c>
      <c r="C323" t="s">
        <v>471</v>
      </c>
      <c r="D323">
        <v>27.941322326660156</v>
      </c>
      <c r="F323" t="s">
        <v>453</v>
      </c>
    </row>
    <row r="324" spans="1:6" x14ac:dyDescent="0.2">
      <c r="A324" t="s">
        <v>339</v>
      </c>
      <c r="B324" t="s">
        <v>56</v>
      </c>
      <c r="C324" t="s">
        <v>471</v>
      </c>
      <c r="D324" s="1">
        <v>28.314115524291992</v>
      </c>
      <c r="F324" t="s">
        <v>454</v>
      </c>
    </row>
    <row r="325" spans="1:6" x14ac:dyDescent="0.2">
      <c r="A325" t="s">
        <v>340</v>
      </c>
      <c r="B325" t="s">
        <v>56</v>
      </c>
      <c r="C325" t="s">
        <v>471</v>
      </c>
      <c r="D325" s="1">
        <v>28.053808212280273</v>
      </c>
      <c r="F325" t="s">
        <v>454</v>
      </c>
    </row>
    <row r="326" spans="1:6" x14ac:dyDescent="0.2">
      <c r="A326" t="s">
        <v>341</v>
      </c>
      <c r="B326" t="s">
        <v>56</v>
      </c>
      <c r="C326" t="s">
        <v>471</v>
      </c>
      <c r="D326" s="1">
        <v>28.130704879760742</v>
      </c>
      <c r="F326" t="s">
        <v>454</v>
      </c>
    </row>
    <row r="327" spans="1:6" x14ac:dyDescent="0.2">
      <c r="A327" t="s">
        <v>342</v>
      </c>
      <c r="B327" t="s">
        <v>56</v>
      </c>
      <c r="C327" t="s">
        <v>471</v>
      </c>
      <c r="D327" s="1">
        <v>28.34144401550293</v>
      </c>
      <c r="F327" t="s">
        <v>455</v>
      </c>
    </row>
    <row r="328" spans="1:6" x14ac:dyDescent="0.2">
      <c r="A328" t="s">
        <v>343</v>
      </c>
      <c r="B328" t="s">
        <v>56</v>
      </c>
      <c r="C328" t="s">
        <v>471</v>
      </c>
      <c r="D328" s="1">
        <v>28.144906997680664</v>
      </c>
      <c r="F328" t="s">
        <v>455</v>
      </c>
    </row>
    <row r="329" spans="1:6" x14ac:dyDescent="0.2">
      <c r="A329" t="s">
        <v>344</v>
      </c>
      <c r="B329" t="s">
        <v>56</v>
      </c>
      <c r="C329" t="s">
        <v>471</v>
      </c>
      <c r="D329" s="1">
        <v>28.027412414550781</v>
      </c>
      <c r="F329" t="s">
        <v>455</v>
      </c>
    </row>
    <row r="330" spans="1:6" x14ac:dyDescent="0.2">
      <c r="A330" t="s">
        <v>345</v>
      </c>
      <c r="B330" t="s">
        <v>56</v>
      </c>
      <c r="C330" t="s">
        <v>471</v>
      </c>
      <c r="D330" s="1">
        <v>28.498968124389648</v>
      </c>
      <c r="F330" t="s">
        <v>456</v>
      </c>
    </row>
    <row r="331" spans="1:6" x14ac:dyDescent="0.2">
      <c r="A331" t="s">
        <v>346</v>
      </c>
      <c r="B331" t="s">
        <v>56</v>
      </c>
      <c r="C331" t="s">
        <v>471</v>
      </c>
      <c r="D331" s="1">
        <v>28.322301864624023</v>
      </c>
      <c r="F331" t="s">
        <v>456</v>
      </c>
    </row>
    <row r="332" spans="1:6" x14ac:dyDescent="0.2">
      <c r="A332" t="s">
        <v>347</v>
      </c>
      <c r="B332" t="s">
        <v>56</v>
      </c>
      <c r="C332" t="s">
        <v>471</v>
      </c>
      <c r="D332" s="1">
        <v>28.444486618041992</v>
      </c>
      <c r="F332" t="s">
        <v>456</v>
      </c>
    </row>
    <row r="333" spans="1:6" x14ac:dyDescent="0.2">
      <c r="A333" t="s">
        <v>348</v>
      </c>
      <c r="B333" t="s">
        <v>56</v>
      </c>
      <c r="C333" t="s">
        <v>471</v>
      </c>
      <c r="D333" s="1">
        <v>28.322151184082031</v>
      </c>
      <c r="F333" t="s">
        <v>457</v>
      </c>
    </row>
    <row r="334" spans="1:6" x14ac:dyDescent="0.2">
      <c r="A334" t="s">
        <v>349</v>
      </c>
      <c r="B334" t="s">
        <v>56</v>
      </c>
      <c r="C334" t="s">
        <v>471</v>
      </c>
      <c r="D334" s="1">
        <v>28.244436264038086</v>
      </c>
      <c r="F334" t="s">
        <v>457</v>
      </c>
    </row>
    <row r="335" spans="1:6" x14ac:dyDescent="0.2">
      <c r="A335" t="s">
        <v>350</v>
      </c>
      <c r="B335" t="s">
        <v>56</v>
      </c>
      <c r="C335" t="s">
        <v>471</v>
      </c>
      <c r="D335" s="1">
        <v>28.083824157714844</v>
      </c>
      <c r="F335" t="s">
        <v>457</v>
      </c>
    </row>
    <row r="336" spans="1:6" x14ac:dyDescent="0.2">
      <c r="A336" t="s">
        <v>351</v>
      </c>
      <c r="B336" t="s">
        <v>56</v>
      </c>
      <c r="C336" t="s">
        <v>471</v>
      </c>
      <c r="D336" s="1">
        <v>28.579303741455078</v>
      </c>
      <c r="F336" t="s">
        <v>458</v>
      </c>
    </row>
    <row r="337" spans="1:6" x14ac:dyDescent="0.2">
      <c r="A337" t="s">
        <v>352</v>
      </c>
      <c r="B337" t="s">
        <v>56</v>
      </c>
      <c r="C337" t="s">
        <v>471</v>
      </c>
      <c r="D337" s="1">
        <v>28.391855239868164</v>
      </c>
      <c r="F337" t="s">
        <v>458</v>
      </c>
    </row>
    <row r="338" spans="1:6" x14ac:dyDescent="0.2">
      <c r="A338" t="s">
        <v>353</v>
      </c>
      <c r="B338" t="s">
        <v>56</v>
      </c>
      <c r="C338" t="s">
        <v>471</v>
      </c>
      <c r="D338" s="1">
        <v>28.347768783569336</v>
      </c>
      <c r="F338" t="s">
        <v>458</v>
      </c>
    </row>
    <row r="339" spans="1:6" x14ac:dyDescent="0.2">
      <c r="A339" t="s">
        <v>354</v>
      </c>
      <c r="B339" t="s">
        <v>56</v>
      </c>
      <c r="C339" t="s">
        <v>471</v>
      </c>
      <c r="D339" s="1">
        <v>27.885765075683594</v>
      </c>
      <c r="F339" t="s">
        <v>459</v>
      </c>
    </row>
    <row r="340" spans="1:6" x14ac:dyDescent="0.2">
      <c r="A340" t="s">
        <v>355</v>
      </c>
      <c r="B340" t="s">
        <v>56</v>
      </c>
      <c r="C340" t="s">
        <v>471</v>
      </c>
      <c r="D340" s="1">
        <v>27.538936614990234</v>
      </c>
      <c r="F340" t="s">
        <v>459</v>
      </c>
    </row>
    <row r="341" spans="1:6" x14ac:dyDescent="0.2">
      <c r="A341" t="s">
        <v>356</v>
      </c>
      <c r="B341" t="s">
        <v>56</v>
      </c>
      <c r="C341" t="s">
        <v>471</v>
      </c>
      <c r="D341" s="1">
        <v>27.414579391479492</v>
      </c>
      <c r="F341" t="s">
        <v>459</v>
      </c>
    </row>
    <row r="342" spans="1:6" x14ac:dyDescent="0.2">
      <c r="A342" t="s">
        <v>357</v>
      </c>
      <c r="B342" t="s">
        <v>56</v>
      </c>
      <c r="C342" t="s">
        <v>471</v>
      </c>
      <c r="D342" s="1">
        <v>28.356357574462891</v>
      </c>
      <c r="F342" t="s">
        <v>460</v>
      </c>
    </row>
    <row r="343" spans="1:6" x14ac:dyDescent="0.2">
      <c r="A343" t="s">
        <v>358</v>
      </c>
      <c r="B343" t="s">
        <v>56</v>
      </c>
      <c r="C343" t="s">
        <v>471</v>
      </c>
      <c r="D343" s="1">
        <v>28.825239181518555</v>
      </c>
      <c r="F343" t="s">
        <v>460</v>
      </c>
    </row>
    <row r="344" spans="1:6" x14ac:dyDescent="0.2">
      <c r="A344" t="s">
        <v>359</v>
      </c>
      <c r="B344" t="s">
        <v>56</v>
      </c>
      <c r="C344" t="s">
        <v>471</v>
      </c>
      <c r="D344" s="1">
        <v>28.893611907958984</v>
      </c>
      <c r="F344" t="s">
        <v>460</v>
      </c>
    </row>
    <row r="345" spans="1:6" x14ac:dyDescent="0.2">
      <c r="A345" t="s">
        <v>360</v>
      </c>
      <c r="B345" t="s">
        <v>56</v>
      </c>
      <c r="C345" t="s">
        <v>471</v>
      </c>
      <c r="D345" s="1">
        <v>27.63494873046875</v>
      </c>
      <c r="F345" t="s">
        <v>461</v>
      </c>
    </row>
    <row r="346" spans="1:6" x14ac:dyDescent="0.2">
      <c r="A346" t="s">
        <v>361</v>
      </c>
      <c r="B346" t="s">
        <v>56</v>
      </c>
      <c r="C346" t="s">
        <v>471</v>
      </c>
      <c r="D346" s="1">
        <v>27.446971893310547</v>
      </c>
      <c r="F346" t="s">
        <v>461</v>
      </c>
    </row>
    <row r="347" spans="1:6" x14ac:dyDescent="0.2">
      <c r="A347" t="s">
        <v>362</v>
      </c>
      <c r="B347" t="s">
        <v>56</v>
      </c>
      <c r="C347" t="s">
        <v>471</v>
      </c>
      <c r="D347" s="1">
        <v>27.682292938232422</v>
      </c>
      <c r="F347" t="s">
        <v>461</v>
      </c>
    </row>
    <row r="348" spans="1:6" x14ac:dyDescent="0.2">
      <c r="A348" t="s">
        <v>363</v>
      </c>
      <c r="B348" t="s">
        <v>56</v>
      </c>
      <c r="C348" t="s">
        <v>471</v>
      </c>
      <c r="D348" s="1">
        <v>27.396982192993164</v>
      </c>
      <c r="F348" t="s">
        <v>462</v>
      </c>
    </row>
    <row r="349" spans="1:6" x14ac:dyDescent="0.2">
      <c r="A349" t="s">
        <v>364</v>
      </c>
      <c r="B349" t="s">
        <v>56</v>
      </c>
      <c r="C349" t="s">
        <v>471</v>
      </c>
      <c r="D349" s="1">
        <v>27.378170013427734</v>
      </c>
      <c r="F349" t="s">
        <v>462</v>
      </c>
    </row>
    <row r="350" spans="1:6" x14ac:dyDescent="0.2">
      <c r="A350" t="s">
        <v>365</v>
      </c>
      <c r="B350" t="s">
        <v>56</v>
      </c>
      <c r="C350" t="s">
        <v>471</v>
      </c>
      <c r="D350" s="1">
        <v>27.292684555053711</v>
      </c>
      <c r="F350" t="s">
        <v>462</v>
      </c>
    </row>
    <row r="351" spans="1:6" x14ac:dyDescent="0.2">
      <c r="A351" t="s">
        <v>366</v>
      </c>
      <c r="B351" t="s">
        <v>56</v>
      </c>
      <c r="C351" t="s">
        <v>471</v>
      </c>
      <c r="D351" s="1">
        <v>27.831809997558594</v>
      </c>
      <c r="F351" t="s">
        <v>463</v>
      </c>
    </row>
    <row r="352" spans="1:6" x14ac:dyDescent="0.2">
      <c r="A352" t="s">
        <v>367</v>
      </c>
      <c r="B352" t="s">
        <v>56</v>
      </c>
      <c r="C352" t="s">
        <v>471</v>
      </c>
      <c r="D352" s="1">
        <v>27.640024185180664</v>
      </c>
      <c r="F352" t="s">
        <v>463</v>
      </c>
    </row>
    <row r="353" spans="1:6" x14ac:dyDescent="0.2">
      <c r="A353" t="s">
        <v>368</v>
      </c>
      <c r="B353" t="s">
        <v>56</v>
      </c>
      <c r="C353" t="s">
        <v>471</v>
      </c>
      <c r="D353" s="1">
        <v>27.475698471069336</v>
      </c>
      <c r="F353" t="s">
        <v>463</v>
      </c>
    </row>
    <row r="354" spans="1:6" x14ac:dyDescent="0.2">
      <c r="A354" t="s">
        <v>369</v>
      </c>
      <c r="B354" t="s">
        <v>56</v>
      </c>
      <c r="C354" t="s">
        <v>471</v>
      </c>
      <c r="D354" s="1">
        <v>28.020818710327148</v>
      </c>
      <c r="F354" t="s">
        <v>464</v>
      </c>
    </row>
    <row r="355" spans="1:6" x14ac:dyDescent="0.2">
      <c r="A355" t="s">
        <v>370</v>
      </c>
      <c r="B355" t="s">
        <v>56</v>
      </c>
      <c r="C355" t="s">
        <v>471</v>
      </c>
      <c r="D355" s="1">
        <v>27.919830322265625</v>
      </c>
      <c r="F355" t="s">
        <v>464</v>
      </c>
    </row>
    <row r="356" spans="1:6" x14ac:dyDescent="0.2">
      <c r="A356" t="s">
        <v>371</v>
      </c>
      <c r="B356" t="s">
        <v>56</v>
      </c>
      <c r="C356" t="s">
        <v>471</v>
      </c>
      <c r="D356" s="1">
        <v>27.727136611938477</v>
      </c>
      <c r="F356" t="s">
        <v>464</v>
      </c>
    </row>
    <row r="357" spans="1:6" x14ac:dyDescent="0.2">
      <c r="A357" t="s">
        <v>372</v>
      </c>
      <c r="B357" t="s">
        <v>56</v>
      </c>
      <c r="C357" t="s">
        <v>471</v>
      </c>
      <c r="D357" s="1" t="s">
        <v>57</v>
      </c>
      <c r="F357" t="s">
        <v>465</v>
      </c>
    </row>
    <row r="358" spans="1:6" x14ac:dyDescent="0.2">
      <c r="A358" t="s">
        <v>373</v>
      </c>
      <c r="B358" t="s">
        <v>56</v>
      </c>
      <c r="C358" t="s">
        <v>471</v>
      </c>
      <c r="D358" s="1" t="s">
        <v>57</v>
      </c>
      <c r="F358" t="s">
        <v>465</v>
      </c>
    </row>
    <row r="359" spans="1:6" x14ac:dyDescent="0.2">
      <c r="A359" t="s">
        <v>374</v>
      </c>
      <c r="B359" t="s">
        <v>56</v>
      </c>
      <c r="C359" t="s">
        <v>471</v>
      </c>
      <c r="D359" s="1" t="s">
        <v>57</v>
      </c>
      <c r="F359" t="s">
        <v>465</v>
      </c>
    </row>
    <row r="360" spans="1:6" x14ac:dyDescent="0.2">
      <c r="A360" t="s">
        <v>375</v>
      </c>
      <c r="B360" t="s">
        <v>56</v>
      </c>
      <c r="C360" t="s">
        <v>471</v>
      </c>
      <c r="D360" s="1" t="s">
        <v>57</v>
      </c>
      <c r="F360" t="s">
        <v>465</v>
      </c>
    </row>
    <row r="361" spans="1:6" x14ac:dyDescent="0.2">
      <c r="A361" t="s">
        <v>376</v>
      </c>
      <c r="B361" t="s">
        <v>56</v>
      </c>
      <c r="C361" t="s">
        <v>471</v>
      </c>
      <c r="D361" s="1" t="s">
        <v>57</v>
      </c>
      <c r="F361" t="s">
        <v>465</v>
      </c>
    </row>
    <row r="362" spans="1:6" x14ac:dyDescent="0.2">
      <c r="A362" t="s">
        <v>377</v>
      </c>
      <c r="B362" t="s">
        <v>56</v>
      </c>
      <c r="C362" t="s">
        <v>471</v>
      </c>
      <c r="D362" s="1" t="s">
        <v>57</v>
      </c>
      <c r="F362" t="s">
        <v>465</v>
      </c>
    </row>
    <row r="363" spans="1:6" x14ac:dyDescent="0.2">
      <c r="A363" t="s">
        <v>378</v>
      </c>
      <c r="B363" t="s">
        <v>56</v>
      </c>
      <c r="C363" t="s">
        <v>471</v>
      </c>
      <c r="D363" s="1" t="s">
        <v>57</v>
      </c>
      <c r="F363" t="s">
        <v>465</v>
      </c>
    </row>
    <row r="364" spans="1:6" x14ac:dyDescent="0.2">
      <c r="A364" t="s">
        <v>379</v>
      </c>
      <c r="B364" t="s">
        <v>56</v>
      </c>
      <c r="C364" t="s">
        <v>471</v>
      </c>
      <c r="D364" s="1" t="s">
        <v>57</v>
      </c>
      <c r="F364" t="s">
        <v>465</v>
      </c>
    </row>
    <row r="365" spans="1:6" x14ac:dyDescent="0.2">
      <c r="A365" t="s">
        <v>380</v>
      </c>
      <c r="B365" t="s">
        <v>56</v>
      </c>
      <c r="C365" t="s">
        <v>471</v>
      </c>
      <c r="D365" s="1" t="s">
        <v>57</v>
      </c>
      <c r="F365" t="s">
        <v>465</v>
      </c>
    </row>
    <row r="366" spans="1:6" x14ac:dyDescent="0.2">
      <c r="A366" t="s">
        <v>381</v>
      </c>
      <c r="B366" t="s">
        <v>56</v>
      </c>
      <c r="C366" t="s">
        <v>471</v>
      </c>
      <c r="D366" s="1" t="s">
        <v>57</v>
      </c>
      <c r="F366" t="s">
        <v>465</v>
      </c>
    </row>
    <row r="367" spans="1:6" x14ac:dyDescent="0.2">
      <c r="A367" t="s">
        <v>382</v>
      </c>
      <c r="B367" t="s">
        <v>56</v>
      </c>
      <c r="C367" t="s">
        <v>471</v>
      </c>
      <c r="D367" s="1" t="s">
        <v>57</v>
      </c>
      <c r="F367" t="s">
        <v>465</v>
      </c>
    </row>
    <row r="368" spans="1:6" x14ac:dyDescent="0.2">
      <c r="A368" t="s">
        <v>383</v>
      </c>
      <c r="B368" t="s">
        <v>56</v>
      </c>
      <c r="C368" t="s">
        <v>471</v>
      </c>
      <c r="D368" s="1" t="s">
        <v>57</v>
      </c>
      <c r="F368" t="s">
        <v>465</v>
      </c>
    </row>
    <row r="369" spans="1:6" x14ac:dyDescent="0.2">
      <c r="A369" t="s">
        <v>384</v>
      </c>
      <c r="B369" t="s">
        <v>56</v>
      </c>
      <c r="C369" t="s">
        <v>471</v>
      </c>
      <c r="D369" s="1" t="s">
        <v>57</v>
      </c>
      <c r="F369" t="s">
        <v>465</v>
      </c>
    </row>
    <row r="370" spans="1:6" x14ac:dyDescent="0.2">
      <c r="A370" t="s">
        <v>385</v>
      </c>
      <c r="B370" t="s">
        <v>56</v>
      </c>
      <c r="C370" t="s">
        <v>471</v>
      </c>
      <c r="D370" s="1" t="s">
        <v>57</v>
      </c>
      <c r="F370" t="s">
        <v>465</v>
      </c>
    </row>
    <row r="371" spans="1:6" x14ac:dyDescent="0.2">
      <c r="A371" t="s">
        <v>386</v>
      </c>
      <c r="B371" t="s">
        <v>56</v>
      </c>
      <c r="C371" t="s">
        <v>471</v>
      </c>
      <c r="D371" s="1" t="s">
        <v>57</v>
      </c>
      <c r="F371" t="s">
        <v>465</v>
      </c>
    </row>
    <row r="372" spans="1:6" x14ac:dyDescent="0.2">
      <c r="A372" t="s">
        <v>387</v>
      </c>
      <c r="B372" t="s">
        <v>56</v>
      </c>
      <c r="C372" t="s">
        <v>471</v>
      </c>
      <c r="D372" s="1" t="s">
        <v>57</v>
      </c>
      <c r="F372" t="s">
        <v>465</v>
      </c>
    </row>
    <row r="373" spans="1:6" x14ac:dyDescent="0.2">
      <c r="A373" t="s">
        <v>388</v>
      </c>
      <c r="B373" t="s">
        <v>56</v>
      </c>
      <c r="C373" t="s">
        <v>471</v>
      </c>
      <c r="D373" s="1" t="s">
        <v>57</v>
      </c>
      <c r="F373" t="s">
        <v>465</v>
      </c>
    </row>
    <row r="374" spans="1:6" x14ac:dyDescent="0.2">
      <c r="A374" t="s">
        <v>389</v>
      </c>
      <c r="B374" t="s">
        <v>56</v>
      </c>
      <c r="C374" t="s">
        <v>471</v>
      </c>
      <c r="D374" s="1" t="s">
        <v>57</v>
      </c>
      <c r="F374" t="s">
        <v>465</v>
      </c>
    </row>
    <row r="375" spans="1:6" x14ac:dyDescent="0.2">
      <c r="A375" t="s">
        <v>390</v>
      </c>
      <c r="B375" t="s">
        <v>56</v>
      </c>
      <c r="C375" t="s">
        <v>471</v>
      </c>
      <c r="D375" s="1" t="s">
        <v>57</v>
      </c>
      <c r="F375" t="s">
        <v>465</v>
      </c>
    </row>
    <row r="376" spans="1:6" x14ac:dyDescent="0.2">
      <c r="A376" t="s">
        <v>391</v>
      </c>
      <c r="B376" t="s">
        <v>56</v>
      </c>
      <c r="C376" t="s">
        <v>471</v>
      </c>
      <c r="D376" s="1" t="s">
        <v>57</v>
      </c>
      <c r="F376" t="s">
        <v>465</v>
      </c>
    </row>
    <row r="377" spans="1:6" x14ac:dyDescent="0.2">
      <c r="A377" t="s">
        <v>392</v>
      </c>
      <c r="B377" t="s">
        <v>56</v>
      </c>
      <c r="C377" t="s">
        <v>471</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14" workbookViewId="0">
      <selection activeCell="C248" sqref="C248"/>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HMBS</v>
      </c>
      <c r="H2" t="str">
        <f>CONCATENATE(D2,"|",G2)</f>
        <v>BLANK|HMBS</v>
      </c>
    </row>
    <row r="3" spans="1:8" ht="14.25" x14ac:dyDescent="0.2">
      <c r="A3" t="str">
        <f>Results!A43</f>
        <v>A2</v>
      </c>
      <c r="B3" t="str">
        <f>Results!D43</f>
        <v>Undetermined</v>
      </c>
      <c r="C3" s="3">
        <f t="shared" si="0"/>
        <v>40.1</v>
      </c>
      <c r="G3" t="str">
        <f>(Results!C43)</f>
        <v>HMBS</v>
      </c>
    </row>
    <row r="4" spans="1:8" ht="14.25" x14ac:dyDescent="0.2">
      <c r="A4" t="str">
        <f>Results!A44</f>
        <v>A3</v>
      </c>
      <c r="B4" t="str">
        <f>Results!D44</f>
        <v>Undetermined</v>
      </c>
      <c r="C4" s="3">
        <f t="shared" si="0"/>
        <v>40.1</v>
      </c>
      <c r="G4" t="str">
        <f>(Results!C44)</f>
        <v>HMBS</v>
      </c>
    </row>
    <row r="5" spans="1:8" ht="14.25" x14ac:dyDescent="0.2">
      <c r="A5" t="str">
        <f>Results!A45</f>
        <v>A4</v>
      </c>
      <c r="B5">
        <f>Results!D45</f>
        <v>28.98796272277832</v>
      </c>
      <c r="C5" s="3">
        <f t="shared" si="0"/>
        <v>28.98796272277832</v>
      </c>
      <c r="D5" s="4" t="str">
        <f>(Results!F45)</f>
        <v>1:10</v>
      </c>
      <c r="E5" s="5">
        <f>AVERAGE(C5:C7)</f>
        <v>28.883621215820313</v>
      </c>
      <c r="F5">
        <f>_xlfn.STDEV.P(C5:C7)</f>
        <v>0.16592440847918585</v>
      </c>
      <c r="G5" t="str">
        <f>(Results!C45)</f>
        <v>HMBS</v>
      </c>
      <c r="H5" t="str">
        <f>CONCATENATE(D5,"|",G5)</f>
        <v>1:10|HMBS</v>
      </c>
    </row>
    <row r="6" spans="1:8" ht="14.25" x14ac:dyDescent="0.2">
      <c r="A6" t="str">
        <f>Results!A46</f>
        <v>A5</v>
      </c>
      <c r="B6">
        <f>Results!D46</f>
        <v>28.649431228637695</v>
      </c>
      <c r="C6" s="3">
        <f t="shared" si="0"/>
        <v>28.649431228637695</v>
      </c>
      <c r="G6" t="str">
        <f>(Results!C46)</f>
        <v>HMBS</v>
      </c>
    </row>
    <row r="7" spans="1:8" ht="14.25" x14ac:dyDescent="0.2">
      <c r="A7" t="str">
        <f>Results!A47</f>
        <v>A6</v>
      </c>
      <c r="B7">
        <f>Results!D47</f>
        <v>29.013469696044922</v>
      </c>
      <c r="C7" s="3">
        <f t="shared" si="0"/>
        <v>29.013469696044922</v>
      </c>
      <c r="G7" t="str">
        <f>(Results!C47)</f>
        <v>HMBS</v>
      </c>
    </row>
    <row r="8" spans="1:8" ht="14.25" x14ac:dyDescent="0.2">
      <c r="A8" t="str">
        <f>Results!A48</f>
        <v>A7</v>
      </c>
      <c r="B8">
        <f>Results!D48</f>
        <v>29.773174285888672</v>
      </c>
      <c r="C8" s="3">
        <f t="shared" si="0"/>
        <v>29.773174285888672</v>
      </c>
      <c r="D8" s="4" t="str">
        <f>(Results!F48)</f>
        <v>1:20</v>
      </c>
      <c r="E8" s="5">
        <f>AVERAGE(C8:C10)</f>
        <v>29.672103246053059</v>
      </c>
      <c r="F8">
        <f>_xlfn.STDEV.P(C8:C10)</f>
        <v>0.12674425406867179</v>
      </c>
      <c r="G8" t="str">
        <f>(Results!C48)</f>
        <v>HMBS</v>
      </c>
      <c r="H8" t="str">
        <f>CONCATENATE(D8,"|",G8)</f>
        <v>1:20|HMBS</v>
      </c>
    </row>
    <row r="9" spans="1:8" ht="14.25" x14ac:dyDescent="0.2">
      <c r="A9" t="str">
        <f>Results!A49</f>
        <v>A8</v>
      </c>
      <c r="B9">
        <f>Results!D49</f>
        <v>29.749765396118164</v>
      </c>
      <c r="C9" s="3">
        <f t="shared" si="0"/>
        <v>29.749765396118164</v>
      </c>
      <c r="G9" t="str">
        <f>(Results!C49)</f>
        <v>HMBS</v>
      </c>
    </row>
    <row r="10" spans="1:8" ht="14.25" x14ac:dyDescent="0.2">
      <c r="A10" t="str">
        <f>Results!A50</f>
        <v>A9</v>
      </c>
      <c r="B10">
        <f>Results!D50</f>
        <v>29.493370056152344</v>
      </c>
      <c r="C10" s="3">
        <f t="shared" si="0"/>
        <v>29.493370056152344</v>
      </c>
      <c r="G10" t="str">
        <f>(Results!C50)</f>
        <v>HMBS</v>
      </c>
    </row>
    <row r="11" spans="1:8" ht="14.25" x14ac:dyDescent="0.2">
      <c r="A11" t="str">
        <f>Results!A51</f>
        <v>A10</v>
      </c>
      <c r="B11">
        <f>Results!D51</f>
        <v>30.772645950317383</v>
      </c>
      <c r="C11" s="3">
        <f t="shared" si="0"/>
        <v>30.772645950317383</v>
      </c>
      <c r="D11" s="4" t="str">
        <f>(Results!F51)</f>
        <v>1:40</v>
      </c>
      <c r="E11" s="5">
        <f>AVERAGE(C11:C13)</f>
        <v>30.77045186360677</v>
      </c>
      <c r="F11">
        <f>_xlfn.STDEV.P(C11:C13)</f>
        <v>5.1673376258650011E-2</v>
      </c>
      <c r="G11" t="str">
        <f>(Results!C51)</f>
        <v>HMBS</v>
      </c>
      <c r="H11" t="str">
        <f>CONCATENATE(D11,"|",G11)</f>
        <v>1:40|HMBS</v>
      </c>
    </row>
    <row r="12" spans="1:8" ht="14.25" x14ac:dyDescent="0.2">
      <c r="A12" t="str">
        <f>Results!A52</f>
        <v>A11</v>
      </c>
      <c r="B12">
        <f>Results!D52</f>
        <v>30.832612991333008</v>
      </c>
      <c r="C12" s="3">
        <f t="shared" si="0"/>
        <v>30.832612991333008</v>
      </c>
      <c r="G12" t="str">
        <f>(Results!C52)</f>
        <v>HMBS</v>
      </c>
    </row>
    <row r="13" spans="1:8" ht="14.25" x14ac:dyDescent="0.2">
      <c r="A13" t="str">
        <f>Results!A53</f>
        <v>A12</v>
      </c>
      <c r="B13">
        <f>Results!D53</f>
        <v>30.706096649169922</v>
      </c>
      <c r="C13" s="3">
        <f t="shared" si="0"/>
        <v>30.706096649169922</v>
      </c>
      <c r="G13" t="str">
        <f>(Results!C53)</f>
        <v>HMBS</v>
      </c>
    </row>
    <row r="14" spans="1:8" ht="14.25" x14ac:dyDescent="0.2">
      <c r="A14" t="str">
        <f>Results!A54</f>
        <v>A13</v>
      </c>
      <c r="B14">
        <f>Results!D54</f>
        <v>31.506963729858398</v>
      </c>
      <c r="C14" s="3">
        <f t="shared" si="0"/>
        <v>31.506963729858398</v>
      </c>
      <c r="D14" s="4" t="str">
        <f>(Results!F54)</f>
        <v>1:80</v>
      </c>
      <c r="E14" s="5">
        <f>AVERAGE(C14:C16)</f>
        <v>31.584544499715168</v>
      </c>
      <c r="F14">
        <f>_xlfn.STDEV.P(C14:C16)</f>
        <v>0.1544969226002397</v>
      </c>
      <c r="G14" t="str">
        <f>(Results!C54)</f>
        <v>HMBS</v>
      </c>
      <c r="H14" t="str">
        <f>CONCATENATE(D14,"|",G14)</f>
        <v>1:80|HMBS</v>
      </c>
    </row>
    <row r="15" spans="1:8" ht="14.25" x14ac:dyDescent="0.2">
      <c r="A15" t="str">
        <f>Results!A55</f>
        <v>A14</v>
      </c>
      <c r="B15">
        <f>Results!D55</f>
        <v>31.446445465087891</v>
      </c>
      <c r="C15" s="3">
        <f t="shared" si="0"/>
        <v>31.446445465087891</v>
      </c>
      <c r="G15" t="str">
        <f>(Results!C55)</f>
        <v>HMBS</v>
      </c>
    </row>
    <row r="16" spans="1:8" ht="14.25" x14ac:dyDescent="0.2">
      <c r="A16" t="str">
        <f>Results!A56</f>
        <v>A15</v>
      </c>
      <c r="B16">
        <f>Results!D56</f>
        <v>31.800224304199219</v>
      </c>
      <c r="C16" s="3">
        <f t="shared" si="0"/>
        <v>31.800224304199219</v>
      </c>
      <c r="G16" t="str">
        <f>(Results!C56)</f>
        <v>HMBS</v>
      </c>
    </row>
    <row r="17" spans="1:8" ht="14.25" x14ac:dyDescent="0.2">
      <c r="A17" t="str">
        <f>Results!A57</f>
        <v>A16</v>
      </c>
      <c r="B17">
        <f>Results!D57</f>
        <v>33.017871856689453</v>
      </c>
      <c r="C17" s="3">
        <f t="shared" si="0"/>
        <v>33.017871856689453</v>
      </c>
      <c r="D17" s="4" t="str">
        <f>(Results!F57)</f>
        <v>1:160</v>
      </c>
      <c r="E17" s="5">
        <f>AVERAGE(C17:C19)</f>
        <v>32.969355265299477</v>
      </c>
      <c r="F17">
        <f>_xlfn.STDEV.P(C17:C19)</f>
        <v>4.498331219151163E-2</v>
      </c>
      <c r="G17" t="str">
        <f>(Results!C57)</f>
        <v>HMBS</v>
      </c>
      <c r="H17" t="str">
        <f>CONCATENATE(D17,"|",G17)</f>
        <v>1:160|HMBS</v>
      </c>
    </row>
    <row r="18" spans="1:8" ht="14.25" x14ac:dyDescent="0.2">
      <c r="A18" t="str">
        <f>Results!A58</f>
        <v>A17</v>
      </c>
      <c r="B18">
        <f>Results!D58</f>
        <v>32.980731964111328</v>
      </c>
      <c r="C18" s="3">
        <f t="shared" si="0"/>
        <v>32.980731964111328</v>
      </c>
      <c r="G18" t="str">
        <f>(Results!C58)</f>
        <v>HMBS</v>
      </c>
    </row>
    <row r="19" spans="1:8" ht="14.25" x14ac:dyDescent="0.2">
      <c r="A19" t="str">
        <f>Results!A59</f>
        <v>A18</v>
      </c>
      <c r="B19">
        <f>Results!D59</f>
        <v>32.909461975097656</v>
      </c>
      <c r="C19" s="3">
        <f t="shared" si="0"/>
        <v>32.909461975097656</v>
      </c>
      <c r="G19" t="str">
        <f>(Results!C59)</f>
        <v>HMBS</v>
      </c>
    </row>
    <row r="20" spans="1:8" ht="14.25" x14ac:dyDescent="0.2">
      <c r="A20" t="str">
        <f>Results!A60</f>
        <v>A19</v>
      </c>
      <c r="B20">
        <f>Results!D60</f>
        <v>33.787506103515625</v>
      </c>
      <c r="C20" s="3">
        <f t="shared" si="0"/>
        <v>33.787506103515625</v>
      </c>
      <c r="D20" s="4" t="str">
        <f>(Results!F60)</f>
        <v>1:320</v>
      </c>
      <c r="E20" s="5">
        <f>AVERAGE(C20:C22)</f>
        <v>33.913316090901695</v>
      </c>
      <c r="F20">
        <f>_xlfn.STDEV.P(C20:C22)</f>
        <v>8.9052983148873222E-2</v>
      </c>
      <c r="G20" t="str">
        <f>(Results!C60)</f>
        <v>HMBS</v>
      </c>
      <c r="H20" t="str">
        <f>CONCATENATE(D20,"|",G20)</f>
        <v>1:320|HMBS</v>
      </c>
    </row>
    <row r="21" spans="1:8" ht="14.25" x14ac:dyDescent="0.2">
      <c r="A21" t="str">
        <f>Results!A61</f>
        <v>A20</v>
      </c>
      <c r="B21">
        <f>Results!D61</f>
        <v>33.971267700195313</v>
      </c>
      <c r="C21" s="3">
        <f t="shared" si="0"/>
        <v>33.971267700195313</v>
      </c>
      <c r="G21" t="str">
        <f>(Results!C61)</f>
        <v>HMBS</v>
      </c>
    </row>
    <row r="22" spans="1:8" ht="14.25" x14ac:dyDescent="0.2">
      <c r="A22" t="str">
        <f>Results!A62</f>
        <v>A21</v>
      </c>
      <c r="B22">
        <f>Results!D62</f>
        <v>33.981174468994141</v>
      </c>
      <c r="C22" s="3">
        <f t="shared" si="0"/>
        <v>33.981174468994141</v>
      </c>
      <c r="G22" t="str">
        <f>(Results!C62)</f>
        <v>HMBS</v>
      </c>
    </row>
    <row r="23" spans="1:8" ht="14.25" x14ac:dyDescent="0.2">
      <c r="A23" t="str">
        <f>Results!A63</f>
        <v>A22</v>
      </c>
      <c r="B23">
        <f>Results!D63</f>
        <v>31.720582962036133</v>
      </c>
      <c r="C23" s="3">
        <f t="shared" si="0"/>
        <v>31.720582962036133</v>
      </c>
      <c r="D23" s="4" t="str">
        <f>(Results!F63)</f>
        <v>LC1</v>
      </c>
      <c r="E23" s="5">
        <f>AVERAGE(C23:C25)</f>
        <v>32.101232528686523</v>
      </c>
      <c r="F23">
        <f>_xlfn.STDEV.P(C23:C25)</f>
        <v>0.28346688243398749</v>
      </c>
      <c r="G23" t="str">
        <f>(Results!C63)</f>
        <v>HMBS</v>
      </c>
      <c r="H23" t="str">
        <f>CONCATENATE(D23,"|",G23)</f>
        <v>LC1|HMBS</v>
      </c>
    </row>
    <row r="24" spans="1:8" ht="14.25" x14ac:dyDescent="0.2">
      <c r="A24" t="str">
        <f>Results!A64</f>
        <v>A23</v>
      </c>
      <c r="B24">
        <f>Results!D64</f>
        <v>32.400459289550781</v>
      </c>
      <c r="C24" s="3">
        <f t="shared" si="0"/>
        <v>32.400459289550781</v>
      </c>
      <c r="G24" t="str">
        <f>(Results!C64)</f>
        <v>HMBS</v>
      </c>
    </row>
    <row r="25" spans="1:8" ht="14.25" x14ac:dyDescent="0.2">
      <c r="A25" t="str">
        <f>Results!A65</f>
        <v>A24</v>
      </c>
      <c r="B25">
        <f>Results!D65</f>
        <v>32.182655334472656</v>
      </c>
      <c r="C25" s="3">
        <f t="shared" si="0"/>
        <v>32.182655334472656</v>
      </c>
      <c r="G25" t="str">
        <f>(Results!C65)</f>
        <v>HMBS</v>
      </c>
    </row>
    <row r="26" spans="1:8" ht="14.25" x14ac:dyDescent="0.2">
      <c r="A26" t="str">
        <f>Results!A66</f>
        <v>B1</v>
      </c>
      <c r="B26">
        <f>Results!D66</f>
        <v>32.338462829589844</v>
      </c>
      <c r="C26" s="3">
        <f t="shared" si="0"/>
        <v>32.338462829589844</v>
      </c>
      <c r="D26" s="4" t="str">
        <f>(Results!F66)</f>
        <v>LO1</v>
      </c>
      <c r="E26" s="5">
        <f>AVERAGE(C26:C28)</f>
        <v>32.124143600463867</v>
      </c>
      <c r="F26">
        <f>_xlfn.STDEV.P(C26:C28)</f>
        <v>0.163625796058781</v>
      </c>
      <c r="G26" t="str">
        <f>(Results!C66)</f>
        <v>HMBS</v>
      </c>
      <c r="H26" t="str">
        <f>CONCATENATE(D26,"|",G26)</f>
        <v>LO1|HMBS</v>
      </c>
    </row>
    <row r="27" spans="1:8" ht="14.25" x14ac:dyDescent="0.2">
      <c r="A27" t="str">
        <f>Results!A67</f>
        <v>B2</v>
      </c>
      <c r="B27">
        <f>Results!D67</f>
        <v>32.092552185058594</v>
      </c>
      <c r="C27" s="3">
        <f t="shared" si="0"/>
        <v>32.092552185058594</v>
      </c>
      <c r="G27" t="str">
        <f>(Results!C67)</f>
        <v>HMBS</v>
      </c>
    </row>
    <row r="28" spans="1:8" ht="14.25" x14ac:dyDescent="0.2">
      <c r="A28" t="str">
        <f>Results!A68</f>
        <v>B3</v>
      </c>
      <c r="B28">
        <f>Results!D68</f>
        <v>31.941415786743164</v>
      </c>
      <c r="C28" s="3">
        <f t="shared" si="0"/>
        <v>31.941415786743164</v>
      </c>
      <c r="G28" t="str">
        <f>(Results!C68)</f>
        <v>HMBS</v>
      </c>
    </row>
    <row r="29" spans="1:8" ht="14.25" x14ac:dyDescent="0.2">
      <c r="A29" t="str">
        <f>Results!A69</f>
        <v>B4</v>
      </c>
      <c r="B29">
        <f>Results!D69</f>
        <v>32.340038299560547</v>
      </c>
      <c r="C29" s="3">
        <f t="shared" si="0"/>
        <v>32.340038299560547</v>
      </c>
      <c r="D29" s="4" t="str">
        <f>(Results!F69)</f>
        <v>LP1</v>
      </c>
      <c r="E29" s="5">
        <f>AVERAGE(C29:C31)</f>
        <v>32.287118275960289</v>
      </c>
      <c r="F29">
        <f>_xlfn.STDEV.P(C29:C31)</f>
        <v>0.10783181042270397</v>
      </c>
      <c r="G29" t="str">
        <f>(Results!C69)</f>
        <v>HMBS</v>
      </c>
      <c r="H29" t="str">
        <f>CONCATENATE(D29,"|",G29)</f>
        <v>LP1|HMBS</v>
      </c>
    </row>
    <row r="30" spans="1:8" ht="14.25" x14ac:dyDescent="0.2">
      <c r="A30" t="str">
        <f>Results!A70</f>
        <v>B5</v>
      </c>
      <c r="B30">
        <f>Results!D70</f>
        <v>32.384517669677734</v>
      </c>
      <c r="C30" s="3">
        <f t="shared" si="0"/>
        <v>32.384517669677734</v>
      </c>
      <c r="G30" t="str">
        <f>(Results!C70)</f>
        <v>HMBS</v>
      </c>
    </row>
    <row r="31" spans="1:8" ht="14.25" x14ac:dyDescent="0.2">
      <c r="A31" t="str">
        <f>Results!A71</f>
        <v>B6</v>
      </c>
      <c r="B31">
        <f>Results!D71</f>
        <v>32.136798858642578</v>
      </c>
      <c r="C31" s="3">
        <f t="shared" si="0"/>
        <v>32.136798858642578</v>
      </c>
      <c r="G31" t="str">
        <f>(Results!C71)</f>
        <v>HMBS</v>
      </c>
    </row>
    <row r="32" spans="1:8" ht="14.25" x14ac:dyDescent="0.2">
      <c r="A32" t="str">
        <f>Results!A72</f>
        <v>B7</v>
      </c>
      <c r="B32">
        <f>Results!D72</f>
        <v>35.283199310302734</v>
      </c>
      <c r="C32" s="3">
        <f t="shared" si="0"/>
        <v>35.283199310302734</v>
      </c>
      <c r="D32" s="4" t="str">
        <f>(Results!F72)</f>
        <v>HC1</v>
      </c>
      <c r="E32" s="5">
        <f>AVERAGE(C32:C34)</f>
        <v>34.818335215250649</v>
      </c>
      <c r="F32">
        <f>_xlfn.STDEV.P(C32:C34)</f>
        <v>0.33352111545111929</v>
      </c>
      <c r="G32" t="str">
        <f>(Results!C72)</f>
        <v>HMBS</v>
      </c>
      <c r="H32" t="str">
        <f>CONCATENATE(D32,"|",G32)</f>
        <v>HC1|HMBS</v>
      </c>
    </row>
    <row r="33" spans="1:8" ht="14.25" x14ac:dyDescent="0.2">
      <c r="A33" t="str">
        <f>Results!A73</f>
        <v>B8</v>
      </c>
      <c r="B33">
        <f>Results!D73</f>
        <v>34.655044555664063</v>
      </c>
      <c r="C33" s="3">
        <f t="shared" si="0"/>
        <v>34.655044555664063</v>
      </c>
      <c r="G33" t="str">
        <f>(Results!C73)</f>
        <v>HMBS</v>
      </c>
    </row>
    <row r="34" spans="1:8" ht="14.25" x14ac:dyDescent="0.2">
      <c r="A34" t="str">
        <f>Results!A74</f>
        <v>B9</v>
      </c>
      <c r="B34">
        <f>Results!D74</f>
        <v>34.516761779785156</v>
      </c>
      <c r="C34" s="3">
        <f t="shared" si="0"/>
        <v>34.516761779785156</v>
      </c>
      <c r="G34" t="str">
        <f>(Results!C74)</f>
        <v>HMBS</v>
      </c>
    </row>
    <row r="35" spans="1:8" ht="14.25" x14ac:dyDescent="0.2">
      <c r="A35" t="str">
        <f>Results!A75</f>
        <v>B10</v>
      </c>
      <c r="B35">
        <f>Results!D75</f>
        <v>32.021041870117188</v>
      </c>
      <c r="C35" s="3">
        <f t="shared" si="0"/>
        <v>32.021041870117188</v>
      </c>
      <c r="D35" s="4" t="str">
        <f>(Results!F75)</f>
        <v>HO1</v>
      </c>
      <c r="E35" s="5">
        <f>AVERAGE(C35:C37)</f>
        <v>31.848459879557293</v>
      </c>
      <c r="F35">
        <f>_xlfn.STDEV.P(C35:C37)</f>
        <v>0.21497457222028479</v>
      </c>
      <c r="G35" t="str">
        <f>(Results!C75)</f>
        <v>HMBS</v>
      </c>
      <c r="H35" t="str">
        <f>CONCATENATE(D35,"|",G35)</f>
        <v>HO1|HMBS</v>
      </c>
    </row>
    <row r="36" spans="1:8" ht="14.25" x14ac:dyDescent="0.2">
      <c r="A36" t="str">
        <f>Results!A76</f>
        <v>B11</v>
      </c>
      <c r="B36">
        <f>Results!D76</f>
        <v>31.978923797607422</v>
      </c>
      <c r="C36" s="3">
        <f t="shared" si="0"/>
        <v>31.978923797607422</v>
      </c>
      <c r="G36" t="str">
        <f>(Results!C76)</f>
        <v>HMBS</v>
      </c>
    </row>
    <row r="37" spans="1:8" ht="14.25" x14ac:dyDescent="0.2">
      <c r="A37" t="str">
        <f>Results!A77</f>
        <v>B12</v>
      </c>
      <c r="B37">
        <f>Results!D77</f>
        <v>31.545413970947266</v>
      </c>
      <c r="C37" s="3">
        <f t="shared" si="0"/>
        <v>31.545413970947266</v>
      </c>
      <c r="G37" t="str">
        <f>(Results!C77)</f>
        <v>HMBS</v>
      </c>
    </row>
    <row r="38" spans="1:8" ht="14.25" x14ac:dyDescent="0.2">
      <c r="A38" t="str">
        <f>Results!A78</f>
        <v>B13</v>
      </c>
      <c r="B38">
        <f>Results!D78</f>
        <v>35.415824890136719</v>
      </c>
      <c r="C38" s="3">
        <f t="shared" si="0"/>
        <v>35.415824890136719</v>
      </c>
      <c r="D38" s="4" t="str">
        <f>(Results!F78)</f>
        <v>HP1</v>
      </c>
      <c r="E38" s="5">
        <f>AVERAGE(C38:C40)</f>
        <v>35.55027961730957</v>
      </c>
      <c r="F38">
        <f>_xlfn.STDEV.P(C38:C40)</f>
        <v>0.13445472717285156</v>
      </c>
      <c r="G38" t="str">
        <f>(Results!C78)</f>
        <v>HMBS</v>
      </c>
      <c r="H38" t="str">
        <f>CONCATENATE(D38,"|",G38)</f>
        <v>HP1|HMBS</v>
      </c>
    </row>
    <row r="39" spans="1:8" ht="14.25" x14ac:dyDescent="0.2">
      <c r="A39" t="str">
        <f>Results!A79</f>
        <v>B14</v>
      </c>
      <c r="B39">
        <f>Results!D79</f>
        <v>36.773147583007813</v>
      </c>
      <c r="C39" s="18"/>
      <c r="G39" t="str">
        <f>(Results!C79)</f>
        <v>HMBS</v>
      </c>
    </row>
    <row r="40" spans="1:8" ht="14.25" x14ac:dyDescent="0.2">
      <c r="A40" t="str">
        <f>Results!A80</f>
        <v>B15</v>
      </c>
      <c r="B40">
        <f>Results!D80</f>
        <v>35.684734344482422</v>
      </c>
      <c r="C40" s="3">
        <f t="shared" si="0"/>
        <v>35.684734344482422</v>
      </c>
      <c r="G40" t="str">
        <f>(Results!C80)</f>
        <v>HMBS</v>
      </c>
    </row>
    <row r="41" spans="1:8" ht="14.25" x14ac:dyDescent="0.2">
      <c r="A41" t="str">
        <f>Results!A81</f>
        <v>B16</v>
      </c>
      <c r="B41">
        <f>Results!D81</f>
        <v>32.210807800292969</v>
      </c>
      <c r="C41" s="3">
        <f t="shared" si="0"/>
        <v>32.210807800292969</v>
      </c>
      <c r="D41" s="4" t="str">
        <f>(Results!F81)</f>
        <v>LC2</v>
      </c>
      <c r="E41" s="5">
        <f>AVERAGE(C41:C43)</f>
        <v>32.058260599772133</v>
      </c>
      <c r="F41">
        <f>_xlfn.STDEV.P(C41:C43)</f>
        <v>0.10792390676705607</v>
      </c>
      <c r="G41" t="str">
        <f>(Results!C81)</f>
        <v>HMBS</v>
      </c>
      <c r="H41" t="str">
        <f>CONCATENATE(D41,"|",G41)</f>
        <v>LC2|HMBS</v>
      </c>
    </row>
    <row r="42" spans="1:8" ht="14.25" x14ac:dyDescent="0.2">
      <c r="A42" t="str">
        <f>Results!A82</f>
        <v>B17</v>
      </c>
      <c r="B42">
        <f>Results!D82</f>
        <v>31.986272811889648</v>
      </c>
      <c r="C42" s="3">
        <f t="shared" si="0"/>
        <v>31.986272811889648</v>
      </c>
      <c r="G42" t="str">
        <f>(Results!C82)</f>
        <v>HMBS</v>
      </c>
    </row>
    <row r="43" spans="1:8" ht="14.25" x14ac:dyDescent="0.2">
      <c r="A43" t="str">
        <f>Results!A83</f>
        <v>B18</v>
      </c>
      <c r="B43">
        <f>Results!D83</f>
        <v>31.977701187133789</v>
      </c>
      <c r="C43" s="3">
        <f t="shared" si="0"/>
        <v>31.977701187133789</v>
      </c>
      <c r="G43" t="str">
        <f>(Results!C83)</f>
        <v>HMBS</v>
      </c>
    </row>
    <row r="44" spans="1:8" ht="14.25" x14ac:dyDescent="0.2">
      <c r="A44" t="str">
        <f>Results!A84</f>
        <v>B19</v>
      </c>
      <c r="B44" t="str">
        <f>Results!D84</f>
        <v>Undetermined</v>
      </c>
      <c r="C44" s="18"/>
      <c r="D44" s="4" t="str">
        <f>(Results!F84)</f>
        <v>LO2</v>
      </c>
      <c r="E44" s="5">
        <f>AVERAGE(C44:C46)</f>
        <v>37.666521072387695</v>
      </c>
      <c r="F44">
        <f>_xlfn.STDEV.P(C44:C46)</f>
        <v>7.8145980834960938E-2</v>
      </c>
      <c r="G44" t="str">
        <f>(Results!C84)</f>
        <v>HMBS</v>
      </c>
      <c r="H44" t="str">
        <f>CONCATENATE(D44,"|",G44)</f>
        <v>LO2|HMBS</v>
      </c>
    </row>
    <row r="45" spans="1:8" ht="14.25" x14ac:dyDescent="0.2">
      <c r="A45" t="str">
        <f>Results!A85</f>
        <v>B20</v>
      </c>
      <c r="B45">
        <f>Results!D85</f>
        <v>37.588375091552734</v>
      </c>
      <c r="C45" s="3">
        <f t="shared" si="0"/>
        <v>37.588375091552734</v>
      </c>
      <c r="G45" t="str">
        <f>(Results!C85)</f>
        <v>HMBS</v>
      </c>
    </row>
    <row r="46" spans="1:8" ht="14.25" x14ac:dyDescent="0.2">
      <c r="A46" t="str">
        <f>Results!A86</f>
        <v>B21</v>
      </c>
      <c r="B46">
        <f>Results!D86</f>
        <v>37.744667053222656</v>
      </c>
      <c r="C46" s="3">
        <f t="shared" si="0"/>
        <v>37.744667053222656</v>
      </c>
      <c r="G46" t="str">
        <f>(Results!C86)</f>
        <v>HMBS</v>
      </c>
    </row>
    <row r="47" spans="1:8" ht="14.25" x14ac:dyDescent="0.2">
      <c r="A47" t="str">
        <f>Results!A87</f>
        <v>B22</v>
      </c>
      <c r="B47">
        <f>Results!D87</f>
        <v>38.875125885009766</v>
      </c>
      <c r="C47" s="3">
        <f t="shared" si="0"/>
        <v>38.875125885009766</v>
      </c>
      <c r="D47" s="4" t="str">
        <f>(Results!F87)</f>
        <v>LP2</v>
      </c>
      <c r="E47" s="5">
        <f>AVERAGE(C47:C49)</f>
        <v>38.994415283203125</v>
      </c>
      <c r="F47">
        <f>_xlfn.STDEV.P(C47:C49)</f>
        <v>0.11928939819335938</v>
      </c>
      <c r="G47" t="str">
        <f>(Results!C87)</f>
        <v>HMBS</v>
      </c>
      <c r="H47" t="str">
        <f>CONCATENATE(D47,"|",G47)</f>
        <v>LP2|HMBS</v>
      </c>
    </row>
    <row r="48" spans="1:8" ht="14.25" x14ac:dyDescent="0.2">
      <c r="A48" t="str">
        <f>Results!A88</f>
        <v>B23</v>
      </c>
      <c r="B48">
        <f>Results!D88</f>
        <v>39.113704681396484</v>
      </c>
      <c r="C48" s="3">
        <f t="shared" si="0"/>
        <v>39.113704681396484</v>
      </c>
      <c r="G48" t="str">
        <f>(Results!C88)</f>
        <v>HMBS</v>
      </c>
    </row>
    <row r="49" spans="1:8" ht="14.25" x14ac:dyDescent="0.2">
      <c r="A49" t="str">
        <f>Results!A89</f>
        <v>B24</v>
      </c>
      <c r="B49" t="str">
        <f>Results!D89</f>
        <v>Undetermined</v>
      </c>
      <c r="C49" s="18"/>
      <c r="G49" t="str">
        <f>(Results!C89)</f>
        <v>HMBS</v>
      </c>
    </row>
    <row r="50" spans="1:8" ht="14.25" x14ac:dyDescent="0.2">
      <c r="A50" t="str">
        <f>Results!A90</f>
        <v>C1</v>
      </c>
      <c r="B50" t="str">
        <f>Results!D90</f>
        <v>Undetermined</v>
      </c>
      <c r="C50" s="18"/>
      <c r="D50" s="4" t="str">
        <f>(Results!F90)</f>
        <v>HC2</v>
      </c>
      <c r="E50" s="5">
        <f>AVERAGE(C50:C52)</f>
        <v>38.866001129150391</v>
      </c>
      <c r="F50">
        <f>_xlfn.STDEV.P(C50:C52)</f>
        <v>0</v>
      </c>
      <c r="G50" t="str">
        <f>(Results!C90)</f>
        <v>HMBS</v>
      </c>
      <c r="H50" t="str">
        <f>CONCATENATE(D50,"|",G50)</f>
        <v>HC2|HMBS</v>
      </c>
    </row>
    <row r="51" spans="1:8" ht="14.25" x14ac:dyDescent="0.2">
      <c r="A51" t="str">
        <f>Results!A91</f>
        <v>C2</v>
      </c>
      <c r="B51">
        <f>Results!D91</f>
        <v>38.866001129150391</v>
      </c>
      <c r="C51" s="3">
        <f t="shared" si="0"/>
        <v>38.866001129150391</v>
      </c>
      <c r="G51" t="str">
        <f>(Results!C91)</f>
        <v>HMBS</v>
      </c>
    </row>
    <row r="52" spans="1:8" ht="14.25" x14ac:dyDescent="0.2">
      <c r="A52" t="str">
        <f>Results!A92</f>
        <v>C3</v>
      </c>
      <c r="B52" t="str">
        <f>Results!D92</f>
        <v>Undetermined</v>
      </c>
      <c r="C52" s="18"/>
      <c r="G52" t="str">
        <f>(Results!C92)</f>
        <v>HMBS</v>
      </c>
    </row>
    <row r="53" spans="1:8" ht="14.25" x14ac:dyDescent="0.2">
      <c r="A53" t="str">
        <f>Results!A93</f>
        <v>C4</v>
      </c>
      <c r="B53">
        <f>Results!D93</f>
        <v>33.507835388183594</v>
      </c>
      <c r="C53" s="3">
        <f t="shared" si="0"/>
        <v>33.507835388183594</v>
      </c>
      <c r="D53" s="4" t="str">
        <f>(Results!F93)</f>
        <v>HO2</v>
      </c>
      <c r="E53" s="5">
        <f>AVERAGE(C53:C55)</f>
        <v>33.454245249430336</v>
      </c>
      <c r="F53">
        <f>_xlfn.STDEV.P(C53:C55)</f>
        <v>0.15398352247392455</v>
      </c>
      <c r="G53" t="str">
        <f>(Results!C93)</f>
        <v>HMBS</v>
      </c>
      <c r="H53" t="str">
        <f>CONCATENATE(D53,"|",G53)</f>
        <v>HO2|HMBS</v>
      </c>
    </row>
    <row r="54" spans="1:8" ht="14.25" x14ac:dyDescent="0.2">
      <c r="A54" t="str">
        <f>Results!A94</f>
        <v>C5</v>
      </c>
      <c r="B54">
        <f>Results!D94</f>
        <v>33.244659423828125</v>
      </c>
      <c r="C54" s="3">
        <f t="shared" si="0"/>
        <v>33.244659423828125</v>
      </c>
      <c r="G54" t="str">
        <f>(Results!C94)</f>
        <v>HMBS</v>
      </c>
    </row>
    <row r="55" spans="1:8" ht="14.25" x14ac:dyDescent="0.2">
      <c r="A55" t="str">
        <f>Results!A95</f>
        <v>C6</v>
      </c>
      <c r="B55">
        <f>Results!D95</f>
        <v>33.610240936279297</v>
      </c>
      <c r="C55" s="3">
        <f t="shared" si="0"/>
        <v>33.610240936279297</v>
      </c>
      <c r="G55" t="str">
        <f>(Results!C95)</f>
        <v>HMBS</v>
      </c>
    </row>
    <row r="56" spans="1:8" ht="14.25" x14ac:dyDescent="0.2">
      <c r="A56" t="str">
        <f>Results!A96</f>
        <v>C7</v>
      </c>
      <c r="B56">
        <f>Results!D96</f>
        <v>32.368610382080078</v>
      </c>
      <c r="C56" s="3">
        <f t="shared" si="0"/>
        <v>32.368610382080078</v>
      </c>
      <c r="D56" s="4" t="str">
        <f>(Results!F96)</f>
        <v>HP2</v>
      </c>
      <c r="E56" s="5">
        <f>AVERAGE(C56:C58)</f>
        <v>32.339258829752602</v>
      </c>
      <c r="F56">
        <f>_xlfn.STDEV.P(C56:C58)</f>
        <v>2.2420141311574535E-2</v>
      </c>
      <c r="G56" t="str">
        <f>(Results!C96)</f>
        <v>HMBS</v>
      </c>
      <c r="H56" t="str">
        <f>CONCATENATE(D56,"|",G56)</f>
        <v>HP2|HMBS</v>
      </c>
    </row>
    <row r="57" spans="1:8" ht="14.25" x14ac:dyDescent="0.2">
      <c r="A57" t="str">
        <f>Results!A97</f>
        <v>C8</v>
      </c>
      <c r="B57">
        <f>Results!D97</f>
        <v>32.334968566894531</v>
      </c>
      <c r="C57" s="3">
        <f t="shared" si="0"/>
        <v>32.334968566894531</v>
      </c>
      <c r="G57" t="str">
        <f>(Results!C97)</f>
        <v>HMBS</v>
      </c>
    </row>
    <row r="58" spans="1:8" ht="14.25" x14ac:dyDescent="0.2">
      <c r="A58" t="str">
        <f>Results!A98</f>
        <v>C9</v>
      </c>
      <c r="B58">
        <f>Results!D98</f>
        <v>32.314197540283203</v>
      </c>
      <c r="C58" s="3">
        <f t="shared" si="0"/>
        <v>32.314197540283203</v>
      </c>
      <c r="G58" t="str">
        <f>(Results!C98)</f>
        <v>HMBS</v>
      </c>
    </row>
    <row r="59" spans="1:8" ht="14.25" x14ac:dyDescent="0.2">
      <c r="A59" t="str">
        <f>Results!A99</f>
        <v>C10</v>
      </c>
      <c r="B59">
        <f>Results!D99</f>
        <v>33.010536193847656</v>
      </c>
      <c r="C59" s="3">
        <f t="shared" si="0"/>
        <v>33.010536193847656</v>
      </c>
      <c r="D59" s="4" t="str">
        <f>(Results!F99)</f>
        <v>LC3</v>
      </c>
      <c r="E59" s="5">
        <f>AVERAGE(C59:C61)</f>
        <v>33.088226318359375</v>
      </c>
      <c r="F59">
        <f>_xlfn.STDEV.P(C59:C61)</f>
        <v>0.12835368914788392</v>
      </c>
      <c r="G59" t="str">
        <f>(Results!C99)</f>
        <v>HMBS</v>
      </c>
      <c r="H59" t="str">
        <f>CONCATENATE(D59,"|",G59)</f>
        <v>LC3|HMBS</v>
      </c>
    </row>
    <row r="60" spans="1:8" ht="14.25" x14ac:dyDescent="0.2">
      <c r="A60" t="str">
        <f>Results!A100</f>
        <v>C11</v>
      </c>
      <c r="B60">
        <f>Results!D100</f>
        <v>33.269145965576172</v>
      </c>
      <c r="C60" s="3">
        <f t="shared" si="0"/>
        <v>33.269145965576172</v>
      </c>
      <c r="G60" t="str">
        <f>(Results!C100)</f>
        <v>HMBS</v>
      </c>
    </row>
    <row r="61" spans="1:8" ht="14.25" x14ac:dyDescent="0.2">
      <c r="A61" t="str">
        <f>Results!A101</f>
        <v>C12</v>
      </c>
      <c r="B61">
        <f>Results!D101</f>
        <v>32.984996795654297</v>
      </c>
      <c r="C61" s="3">
        <f t="shared" si="0"/>
        <v>32.984996795654297</v>
      </c>
      <c r="G61" t="str">
        <f>(Results!C101)</f>
        <v>HMBS</v>
      </c>
    </row>
    <row r="62" spans="1:8" ht="14.25" x14ac:dyDescent="0.2">
      <c r="A62" t="str">
        <f>Results!A102</f>
        <v>C13</v>
      </c>
      <c r="B62">
        <f>Results!D102</f>
        <v>32.965538024902344</v>
      </c>
      <c r="C62" s="3">
        <f t="shared" si="0"/>
        <v>32.965538024902344</v>
      </c>
      <c r="D62" s="4" t="str">
        <f>(Results!F102)</f>
        <v>LO3</v>
      </c>
      <c r="E62" s="5">
        <f>AVERAGE(C62:C64)</f>
        <v>33.069976806640625</v>
      </c>
      <c r="F62">
        <f>_xlfn.STDEV.P(C62:C64)</f>
        <v>0.13779678407596246</v>
      </c>
      <c r="G62" t="str">
        <f>(Results!C102)</f>
        <v>HMBS</v>
      </c>
      <c r="H62" t="str">
        <f>CONCATENATE(D62,"|",G62)</f>
        <v>LO3|HMBS</v>
      </c>
    </row>
    <row r="63" spans="1:8" ht="14.25" x14ac:dyDescent="0.2">
      <c r="A63" t="str">
        <f>Results!A103</f>
        <v>C14</v>
      </c>
      <c r="B63">
        <f>Results!D103</f>
        <v>32.979713439941406</v>
      </c>
      <c r="C63" s="3">
        <f t="shared" si="0"/>
        <v>32.979713439941406</v>
      </c>
      <c r="G63" t="str">
        <f>(Results!C103)</f>
        <v>HMBS</v>
      </c>
    </row>
    <row r="64" spans="1:8" ht="14.25" x14ac:dyDescent="0.2">
      <c r="A64" t="str">
        <f>Results!A104</f>
        <v>C15</v>
      </c>
      <c r="B64">
        <f>Results!D104</f>
        <v>33.264678955078125</v>
      </c>
      <c r="C64" s="3">
        <f t="shared" si="0"/>
        <v>33.264678955078125</v>
      </c>
      <c r="G64" t="str">
        <f>(Results!C104)</f>
        <v>HMBS</v>
      </c>
    </row>
    <row r="65" spans="1:8" ht="14.25" x14ac:dyDescent="0.2">
      <c r="A65" t="str">
        <f>Results!A105</f>
        <v>C16</v>
      </c>
      <c r="B65">
        <f>Results!D105</f>
        <v>34.087718963623047</v>
      </c>
      <c r="C65" s="3">
        <f t="shared" si="0"/>
        <v>34.087718963623047</v>
      </c>
      <c r="D65" s="4" t="str">
        <f>(Results!F105)</f>
        <v>LP3</v>
      </c>
      <c r="E65" s="5">
        <f>AVERAGE(C65:C67)</f>
        <v>33.991799672444664</v>
      </c>
      <c r="F65">
        <f>_xlfn.STDEV.P(C65:C67)</f>
        <v>0.12933408148123368</v>
      </c>
      <c r="G65" t="str">
        <f>(Results!C105)</f>
        <v>HMBS</v>
      </c>
      <c r="H65" t="str">
        <f>CONCATENATE(D65,"|",G65)</f>
        <v>LP3|HMBS</v>
      </c>
    </row>
    <row r="66" spans="1:8" ht="14.25" x14ac:dyDescent="0.2">
      <c r="A66" t="str">
        <f>Results!A106</f>
        <v>C17</v>
      </c>
      <c r="B66">
        <f>Results!D106</f>
        <v>33.808967590332031</v>
      </c>
      <c r="C66" s="3">
        <f t="shared" ref="C66:C129" si="1">IF(B66="Undetermined",40.1,B66)</f>
        <v>33.808967590332031</v>
      </c>
      <c r="G66" t="str">
        <f>(Results!C106)</f>
        <v>HMBS</v>
      </c>
    </row>
    <row r="67" spans="1:8" ht="14.25" x14ac:dyDescent="0.2">
      <c r="A67" t="str">
        <f>Results!A107</f>
        <v>C18</v>
      </c>
      <c r="B67">
        <f>Results!D107</f>
        <v>34.078712463378906</v>
      </c>
      <c r="C67" s="3">
        <f t="shared" si="1"/>
        <v>34.078712463378906</v>
      </c>
      <c r="G67" t="str">
        <f>(Results!C107)</f>
        <v>HMBS</v>
      </c>
    </row>
    <row r="68" spans="1:8" ht="14.25" x14ac:dyDescent="0.2">
      <c r="A68" t="str">
        <f>Results!A108</f>
        <v>C19</v>
      </c>
      <c r="B68">
        <f>Results!D108</f>
        <v>35.862968444824219</v>
      </c>
      <c r="C68" s="3">
        <f t="shared" si="1"/>
        <v>35.862968444824219</v>
      </c>
      <c r="D68" s="4" t="str">
        <f>(Results!F108)</f>
        <v>HC3</v>
      </c>
      <c r="E68" s="5">
        <f>AVERAGE(C68:C70)</f>
        <v>35.662751515706383</v>
      </c>
      <c r="F68">
        <f>_xlfn.STDEV.P(C68:C70)</f>
        <v>0.16585315820955299</v>
      </c>
      <c r="G68" t="str">
        <f>(Results!C108)</f>
        <v>HMBS</v>
      </c>
      <c r="H68" t="str">
        <f>CONCATENATE(D68,"|",G68)</f>
        <v>HC3|HMBS</v>
      </c>
    </row>
    <row r="69" spans="1:8" ht="14.25" x14ac:dyDescent="0.2">
      <c r="A69" t="str">
        <f>Results!A109</f>
        <v>C20</v>
      </c>
      <c r="B69">
        <f>Results!D109</f>
        <v>35.668453216552734</v>
      </c>
      <c r="C69" s="3">
        <f t="shared" si="1"/>
        <v>35.668453216552734</v>
      </c>
      <c r="G69" t="str">
        <f>(Results!C109)</f>
        <v>HMBS</v>
      </c>
    </row>
    <row r="70" spans="1:8" ht="14.25" x14ac:dyDescent="0.2">
      <c r="A70" t="str">
        <f>Results!A110</f>
        <v>C21</v>
      </c>
      <c r="B70">
        <f>Results!D110</f>
        <v>35.456832885742188</v>
      </c>
      <c r="C70" s="3">
        <f t="shared" si="1"/>
        <v>35.456832885742188</v>
      </c>
      <c r="G70" t="str">
        <f>(Results!C110)</f>
        <v>HMBS</v>
      </c>
    </row>
    <row r="71" spans="1:8" ht="14.25" x14ac:dyDescent="0.2">
      <c r="A71" t="str">
        <f>Results!A111</f>
        <v>C22</v>
      </c>
      <c r="B71">
        <f>Results!D111</f>
        <v>34.766613006591797</v>
      </c>
      <c r="C71" s="3">
        <f t="shared" si="1"/>
        <v>34.766613006591797</v>
      </c>
      <c r="D71" s="4" t="str">
        <f>(Results!F111)</f>
        <v>HO3</v>
      </c>
      <c r="E71" s="5">
        <f>AVERAGE(C71:C73)</f>
        <v>34.432781219482422</v>
      </c>
      <c r="F71">
        <f>_xlfn.STDEV.P(C71:C73)</f>
        <v>0.23854429677001948</v>
      </c>
      <c r="G71" t="str">
        <f>(Results!C111)</f>
        <v>HMBS</v>
      </c>
      <c r="H71" t="str">
        <f>CONCATENATE(D71,"|",G71)</f>
        <v>HO3|HMBS</v>
      </c>
    </row>
    <row r="72" spans="1:8" ht="14.25" x14ac:dyDescent="0.2">
      <c r="A72" t="str">
        <f>Results!A112</f>
        <v>C23</v>
      </c>
      <c r="B72">
        <f>Results!D112</f>
        <v>34.307964324951172</v>
      </c>
      <c r="C72" s="3">
        <f t="shared" si="1"/>
        <v>34.307964324951172</v>
      </c>
      <c r="G72" t="str">
        <f>(Results!C112)</f>
        <v>HMBS</v>
      </c>
    </row>
    <row r="73" spans="1:8" ht="14.25" x14ac:dyDescent="0.2">
      <c r="A73" t="str">
        <f>Results!A113</f>
        <v>C24</v>
      </c>
      <c r="B73">
        <f>Results!D113</f>
        <v>34.223766326904297</v>
      </c>
      <c r="C73" s="3">
        <f t="shared" si="1"/>
        <v>34.223766326904297</v>
      </c>
      <c r="G73" t="str">
        <f>(Results!C113)</f>
        <v>HMBS</v>
      </c>
    </row>
    <row r="74" spans="1:8" ht="14.25" x14ac:dyDescent="0.2">
      <c r="A74" t="str">
        <f>Results!A114</f>
        <v>D1</v>
      </c>
      <c r="B74">
        <f>Results!D114</f>
        <v>35.565311431884766</v>
      </c>
      <c r="C74" s="3">
        <f t="shared" si="1"/>
        <v>35.565311431884766</v>
      </c>
      <c r="D74" s="4" t="str">
        <f>(Results!F114)</f>
        <v>HP3</v>
      </c>
      <c r="E74" s="5">
        <f>AVERAGE(C74:C76)</f>
        <v>35.266656239827476</v>
      </c>
      <c r="F74">
        <f>_xlfn.STDEV.P(C74:C76)</f>
        <v>0.32584423052346323</v>
      </c>
      <c r="G74" t="str">
        <f>(Results!C114)</f>
        <v>HMBS</v>
      </c>
      <c r="H74" t="str">
        <f>CONCATENATE(D74,"|",G74)</f>
        <v>HP3|HMBS</v>
      </c>
    </row>
    <row r="75" spans="1:8" ht="14.25" x14ac:dyDescent="0.2">
      <c r="A75" t="str">
        <f>Results!A115</f>
        <v>D2</v>
      </c>
      <c r="B75">
        <f>Results!D115</f>
        <v>34.813411712646484</v>
      </c>
      <c r="C75" s="3">
        <f t="shared" si="1"/>
        <v>34.813411712646484</v>
      </c>
      <c r="G75" t="str">
        <f>(Results!C115)</f>
        <v>HMBS</v>
      </c>
    </row>
    <row r="76" spans="1:8" ht="14.25" x14ac:dyDescent="0.2">
      <c r="A76" t="str">
        <f>Results!A116</f>
        <v>D3</v>
      </c>
      <c r="B76">
        <f>Results!D116</f>
        <v>35.421245574951172</v>
      </c>
      <c r="C76" s="3">
        <f t="shared" si="1"/>
        <v>35.421245574951172</v>
      </c>
      <c r="G76" t="str">
        <f>(Results!C116)</f>
        <v>HMBS</v>
      </c>
    </row>
    <row r="77" spans="1:8" ht="14.25" x14ac:dyDescent="0.2">
      <c r="A77" t="str">
        <f>Results!A117</f>
        <v>D4</v>
      </c>
      <c r="B77">
        <f>Results!D117</f>
        <v>31.754926681518555</v>
      </c>
      <c r="C77" s="3">
        <f t="shared" si="1"/>
        <v>31.754926681518555</v>
      </c>
      <c r="D77" s="4" t="str">
        <f>(Results!F117)</f>
        <v>LC4</v>
      </c>
      <c r="E77" s="5">
        <f>AVERAGE(C77:C79)</f>
        <v>31.561237970987957</v>
      </c>
      <c r="F77">
        <f>_xlfn.STDEV.P(C77:C79)</f>
        <v>0.1386071303286886</v>
      </c>
      <c r="G77" t="str">
        <f>(Results!C117)</f>
        <v>HMBS</v>
      </c>
      <c r="H77" t="str">
        <f>CONCATENATE(D77,"|",G77)</f>
        <v>LC4|HMBS</v>
      </c>
    </row>
    <row r="78" spans="1:8" ht="14.25" x14ac:dyDescent="0.2">
      <c r="A78" t="str">
        <f>Results!A118</f>
        <v>D5</v>
      </c>
      <c r="B78">
        <f>Results!D118</f>
        <v>31.438289642333984</v>
      </c>
      <c r="C78" s="3">
        <f t="shared" si="1"/>
        <v>31.438289642333984</v>
      </c>
      <c r="G78" t="str">
        <f>(Results!C118)</f>
        <v>HMBS</v>
      </c>
    </row>
    <row r="79" spans="1:8" ht="14.25" x14ac:dyDescent="0.2">
      <c r="A79" t="str">
        <f>Results!A119</f>
        <v>D6</v>
      </c>
      <c r="B79">
        <f>Results!D119</f>
        <v>31.490497589111328</v>
      </c>
      <c r="C79" s="3">
        <f t="shared" si="1"/>
        <v>31.490497589111328</v>
      </c>
      <c r="G79" t="str">
        <f>(Results!C119)</f>
        <v>HMBS</v>
      </c>
    </row>
    <row r="80" spans="1:8" ht="14.25" x14ac:dyDescent="0.2">
      <c r="A80" t="str">
        <f>Results!A120</f>
        <v>D7</v>
      </c>
      <c r="B80">
        <f>Results!D120</f>
        <v>32.548198699951172</v>
      </c>
      <c r="C80" s="3">
        <f t="shared" si="1"/>
        <v>32.548198699951172</v>
      </c>
      <c r="D80" s="4" t="str">
        <f>(Results!F120)</f>
        <v>LO4</v>
      </c>
      <c r="E80" s="5">
        <f>AVERAGE(C80:C82)</f>
        <v>32.27188046773275</v>
      </c>
      <c r="F80">
        <f>_xlfn.STDEV.P(C80:C82)</f>
        <v>0.23367471378203722</v>
      </c>
      <c r="G80" t="str">
        <f>(Results!C120)</f>
        <v>HMBS</v>
      </c>
      <c r="H80" t="str">
        <f>CONCATENATE(D80,"|",G80)</f>
        <v>LO4|HMBS</v>
      </c>
    </row>
    <row r="81" spans="1:8" ht="14.25" x14ac:dyDescent="0.2">
      <c r="A81" t="str">
        <f>Results!A121</f>
        <v>D8</v>
      </c>
      <c r="B81">
        <f>Results!D121</f>
        <v>32.290699005126953</v>
      </c>
      <c r="C81" s="3">
        <f t="shared" si="1"/>
        <v>32.290699005126953</v>
      </c>
      <c r="G81" t="str">
        <f>(Results!C121)</f>
        <v>HMBS</v>
      </c>
    </row>
    <row r="82" spans="1:8" ht="14.25" x14ac:dyDescent="0.2">
      <c r="A82" t="str">
        <f>Results!A122</f>
        <v>D9</v>
      </c>
      <c r="B82">
        <f>Results!D122</f>
        <v>31.976743698120117</v>
      </c>
      <c r="C82" s="3">
        <f t="shared" si="1"/>
        <v>31.976743698120117</v>
      </c>
      <c r="G82" t="str">
        <f>(Results!C122)</f>
        <v>HMBS</v>
      </c>
    </row>
    <row r="83" spans="1:8" ht="14.25" x14ac:dyDescent="0.2">
      <c r="A83" t="str">
        <f>Results!A123</f>
        <v>D10</v>
      </c>
      <c r="B83">
        <f>Results!D123</f>
        <v>33.729270935058594</v>
      </c>
      <c r="C83" s="3">
        <f t="shared" si="1"/>
        <v>33.729270935058594</v>
      </c>
      <c r="D83" s="4" t="str">
        <f>(Results!F123)</f>
        <v>LP4</v>
      </c>
      <c r="E83" s="5">
        <f>AVERAGE(C83:C85)</f>
        <v>33.555959701538086</v>
      </c>
      <c r="F83">
        <f>_xlfn.STDEV.P(C83:C85)</f>
        <v>0.17331123352050781</v>
      </c>
      <c r="G83" t="str">
        <f>(Results!C123)</f>
        <v>HMBS</v>
      </c>
      <c r="H83" t="str">
        <f>CONCATENATE(D83,"|",G83)</f>
        <v>LP4|HMBS</v>
      </c>
    </row>
    <row r="84" spans="1:8" ht="14.25" x14ac:dyDescent="0.2">
      <c r="A84" t="str">
        <f>Results!A124</f>
        <v>D11</v>
      </c>
      <c r="B84">
        <f>Results!D124</f>
        <v>33.382648468017578</v>
      </c>
      <c r="C84" s="3">
        <f t="shared" si="1"/>
        <v>33.382648468017578</v>
      </c>
      <c r="G84" t="str">
        <f>(Results!C124)</f>
        <v>HMBS</v>
      </c>
    </row>
    <row r="85" spans="1:8" ht="14.25" x14ac:dyDescent="0.2">
      <c r="A85" t="str">
        <f>Results!A125</f>
        <v>D12</v>
      </c>
      <c r="B85">
        <f>Results!D125</f>
        <v>34.212364196777344</v>
      </c>
      <c r="C85" s="18"/>
      <c r="G85" t="str">
        <f>(Results!C125)</f>
        <v>HMBS</v>
      </c>
    </row>
    <row r="86" spans="1:8" ht="14.25" x14ac:dyDescent="0.2">
      <c r="A86" t="str">
        <f>Results!A126</f>
        <v>D13</v>
      </c>
      <c r="B86">
        <f>Results!D126</f>
        <v>33.566360473632813</v>
      </c>
      <c r="C86" s="3">
        <f t="shared" si="1"/>
        <v>33.566360473632813</v>
      </c>
      <c r="D86" s="4" t="str">
        <f>(Results!F126)</f>
        <v>HC4</v>
      </c>
      <c r="E86" s="5">
        <f>AVERAGE(C86:C88)</f>
        <v>33.298150380452476</v>
      </c>
      <c r="F86">
        <f>_xlfn.STDEV.P(C86:C88)</f>
        <v>0.23958068264639718</v>
      </c>
      <c r="G86" t="str">
        <f>(Results!C126)</f>
        <v>HMBS</v>
      </c>
      <c r="H86" t="str">
        <f>CONCATENATE(D86,"|",G86)</f>
        <v>HC4|HMBS</v>
      </c>
    </row>
    <row r="87" spans="1:8" ht="14.25" x14ac:dyDescent="0.2">
      <c r="A87" t="str">
        <f>Results!A127</f>
        <v>D14</v>
      </c>
      <c r="B87">
        <f>Results!D127</f>
        <v>32.984752655029297</v>
      </c>
      <c r="C87" s="3">
        <f t="shared" si="1"/>
        <v>32.984752655029297</v>
      </c>
      <c r="G87" t="str">
        <f>(Results!C127)</f>
        <v>HMBS</v>
      </c>
    </row>
    <row r="88" spans="1:8" ht="14.25" x14ac:dyDescent="0.2">
      <c r="A88" t="str">
        <f>Results!A128</f>
        <v>D15</v>
      </c>
      <c r="B88">
        <f>Results!D128</f>
        <v>33.343338012695313</v>
      </c>
      <c r="C88" s="3">
        <f t="shared" si="1"/>
        <v>33.343338012695313</v>
      </c>
      <c r="G88" t="str">
        <f>(Results!C128)</f>
        <v>HMBS</v>
      </c>
    </row>
    <row r="89" spans="1:8" ht="14.25" x14ac:dyDescent="0.2">
      <c r="A89" t="str">
        <f>Results!A129</f>
        <v>D16</v>
      </c>
      <c r="B89">
        <f>Results!D129</f>
        <v>36.410312652587891</v>
      </c>
      <c r="C89" s="3">
        <f t="shared" si="1"/>
        <v>36.410312652587891</v>
      </c>
      <c r="D89" s="4" t="str">
        <f>(Results!F129)</f>
        <v>HO4</v>
      </c>
      <c r="E89" s="5">
        <f>AVERAGE(C89:C91)</f>
        <v>36.468449910481773</v>
      </c>
      <c r="F89">
        <f>_xlfn.STDEV.P(C89:C91)</f>
        <v>9.1974529762856055E-2</v>
      </c>
      <c r="G89" t="str">
        <f>(Results!C129)</f>
        <v>HMBS</v>
      </c>
      <c r="H89" t="str">
        <f>CONCATENATE(D89,"|",G89)</f>
        <v>HO4|HMBS</v>
      </c>
    </row>
    <row r="90" spans="1:8" ht="14.25" x14ac:dyDescent="0.2">
      <c r="A90" t="str">
        <f>Results!A130</f>
        <v>D17</v>
      </c>
      <c r="B90">
        <f>Results!D130</f>
        <v>36.598285675048828</v>
      </c>
      <c r="C90" s="3">
        <f t="shared" si="1"/>
        <v>36.598285675048828</v>
      </c>
      <c r="G90" t="str">
        <f>(Results!C130)</f>
        <v>HMBS</v>
      </c>
    </row>
    <row r="91" spans="1:8" ht="14.25" x14ac:dyDescent="0.2">
      <c r="A91" t="str">
        <f>Results!A131</f>
        <v>D18</v>
      </c>
      <c r="B91">
        <f>Results!D131</f>
        <v>36.396751403808594</v>
      </c>
      <c r="C91" s="3">
        <f t="shared" si="1"/>
        <v>36.396751403808594</v>
      </c>
      <c r="G91" t="str">
        <f>(Results!C131)</f>
        <v>HMBS</v>
      </c>
    </row>
    <row r="92" spans="1:8" ht="14.25" x14ac:dyDescent="0.2">
      <c r="A92" t="str">
        <f>Results!A132</f>
        <v>D19</v>
      </c>
      <c r="B92">
        <f>Results!D132</f>
        <v>32.837558746337891</v>
      </c>
      <c r="C92" s="3">
        <f t="shared" si="1"/>
        <v>32.837558746337891</v>
      </c>
      <c r="D92" s="4" t="str">
        <f>(Results!F132)</f>
        <v>HP4</v>
      </c>
      <c r="E92" s="5">
        <f>AVERAGE(C92:C94)</f>
        <v>32.435053507486977</v>
      </c>
      <c r="F92">
        <f>_xlfn.STDEV.P(C92:C94)</f>
        <v>0.28587408433635214</v>
      </c>
      <c r="G92" t="str">
        <f>(Results!C132)</f>
        <v>HMBS</v>
      </c>
      <c r="H92" t="str">
        <f>CONCATENATE(D92,"|",G92)</f>
        <v>HP4|HMBS</v>
      </c>
    </row>
    <row r="93" spans="1:8" ht="14.25" x14ac:dyDescent="0.2">
      <c r="A93" t="str">
        <f>Results!A133</f>
        <v>D20</v>
      </c>
      <c r="B93">
        <f>Results!D133</f>
        <v>32.266635894775391</v>
      </c>
      <c r="C93" s="3">
        <f t="shared" si="1"/>
        <v>32.266635894775391</v>
      </c>
      <c r="G93" t="str">
        <f>(Results!C133)</f>
        <v>HMBS</v>
      </c>
    </row>
    <row r="94" spans="1:8" ht="14.25" x14ac:dyDescent="0.2">
      <c r="A94" t="str">
        <f>Results!A134</f>
        <v>D21</v>
      </c>
      <c r="B94">
        <f>Results!D134</f>
        <v>32.200965881347656</v>
      </c>
      <c r="C94" s="3">
        <f t="shared" si="1"/>
        <v>32.200965881347656</v>
      </c>
      <c r="G94" t="str">
        <f>(Results!C134)</f>
        <v>HMBS</v>
      </c>
    </row>
    <row r="95" spans="1:8" ht="14.25" x14ac:dyDescent="0.2">
      <c r="A95" t="str">
        <f>Results!A135</f>
        <v>E1</v>
      </c>
      <c r="B95">
        <f>Results!D135</f>
        <v>31.081857681274414</v>
      </c>
      <c r="C95" s="3">
        <f t="shared" si="1"/>
        <v>31.081857681274414</v>
      </c>
      <c r="D95" s="4" t="str">
        <f>(Results!F135)</f>
        <v>LC5</v>
      </c>
      <c r="E95" s="5">
        <f>AVERAGE(C95:C97)</f>
        <v>30.792179107666016</v>
      </c>
      <c r="F95">
        <f>_xlfn.STDEV.P(C95:C97)</f>
        <v>0.2049187271189554</v>
      </c>
      <c r="G95" t="str">
        <f>(Results!C135)</f>
        <v>HMBS</v>
      </c>
      <c r="H95" t="str">
        <f>CONCATENATE(D95,"|",G95)</f>
        <v>LC5|HMBS</v>
      </c>
    </row>
    <row r="96" spans="1:8" ht="14.25" x14ac:dyDescent="0.2">
      <c r="A96" t="str">
        <f>Results!A136</f>
        <v>E2</v>
      </c>
      <c r="B96">
        <f>Results!D136</f>
        <v>30.654569625854492</v>
      </c>
      <c r="C96" s="3">
        <f t="shared" si="1"/>
        <v>30.654569625854492</v>
      </c>
      <c r="G96" t="str">
        <f>(Results!C136)</f>
        <v>HMBS</v>
      </c>
    </row>
    <row r="97" spans="1:8" ht="14.25" x14ac:dyDescent="0.2">
      <c r="A97" t="str">
        <f>Results!A137</f>
        <v>E3</v>
      </c>
      <c r="B97">
        <f>Results!D137</f>
        <v>30.640110015869141</v>
      </c>
      <c r="C97" s="3">
        <f t="shared" si="1"/>
        <v>30.640110015869141</v>
      </c>
      <c r="G97" t="str">
        <f>(Results!C137)</f>
        <v>HMBS</v>
      </c>
    </row>
    <row r="98" spans="1:8" ht="14.25" x14ac:dyDescent="0.2">
      <c r="A98" t="str">
        <f>Results!A138</f>
        <v>E4</v>
      </c>
      <c r="B98">
        <f>Results!D138</f>
        <v>30.148813247680664</v>
      </c>
      <c r="C98" s="3">
        <f t="shared" si="1"/>
        <v>30.148813247680664</v>
      </c>
      <c r="D98" s="4" t="str">
        <f>(Results!F138)</f>
        <v>LO5</v>
      </c>
      <c r="E98" s="5">
        <f>AVERAGE(C98:C100)</f>
        <v>30.056598027547199</v>
      </c>
      <c r="F98">
        <f>_xlfn.STDEV.P(C98:C100)</f>
        <v>6.8905120813087223E-2</v>
      </c>
      <c r="G98" t="str">
        <f>(Results!C138)</f>
        <v>HMBS</v>
      </c>
      <c r="H98" t="str">
        <f>CONCATENATE(D98,"|",G98)</f>
        <v>LO5|HMBS</v>
      </c>
    </row>
    <row r="99" spans="1:8" ht="14.25" x14ac:dyDescent="0.2">
      <c r="A99" t="str">
        <f>Results!A139</f>
        <v>E5</v>
      </c>
      <c r="B99">
        <f>Results!D139</f>
        <v>29.983211517333984</v>
      </c>
      <c r="C99" s="3">
        <f t="shared" si="1"/>
        <v>29.983211517333984</v>
      </c>
      <c r="G99" t="str">
        <f>(Results!C139)</f>
        <v>HMBS</v>
      </c>
    </row>
    <row r="100" spans="1:8" ht="14.25" x14ac:dyDescent="0.2">
      <c r="A100" t="str">
        <f>Results!A140</f>
        <v>E6</v>
      </c>
      <c r="B100">
        <f>Results!D140</f>
        <v>30.037769317626953</v>
      </c>
      <c r="C100" s="3">
        <f t="shared" si="1"/>
        <v>30.037769317626953</v>
      </c>
      <c r="G100" t="str">
        <f>(Results!C140)</f>
        <v>HMBS</v>
      </c>
    </row>
    <row r="101" spans="1:8" ht="14.25" x14ac:dyDescent="0.2">
      <c r="A101" t="str">
        <f>Results!A141</f>
        <v>E7</v>
      </c>
      <c r="B101">
        <f>Results!D141</f>
        <v>31.414028167724609</v>
      </c>
      <c r="C101" s="3">
        <f t="shared" si="1"/>
        <v>31.414028167724609</v>
      </c>
      <c r="D101" s="4" t="str">
        <f>(Results!F141)</f>
        <v>LP5</v>
      </c>
      <c r="E101" s="5">
        <f>AVERAGE(C101:C103)</f>
        <v>31.271109263102215</v>
      </c>
      <c r="F101">
        <f>_xlfn.STDEV.P(C101:C103)</f>
        <v>0.13673274472338223</v>
      </c>
      <c r="G101" t="str">
        <f>(Results!C141)</f>
        <v>HMBS</v>
      </c>
      <c r="H101" t="str">
        <f>CONCATENATE(D101,"|",G101)</f>
        <v>LP5|HMBS</v>
      </c>
    </row>
    <row r="102" spans="1:8" ht="14.25" x14ac:dyDescent="0.2">
      <c r="A102" t="str">
        <f>Results!A142</f>
        <v>E8</v>
      </c>
      <c r="B102">
        <f>Results!D142</f>
        <v>31.31245231628418</v>
      </c>
      <c r="C102" s="3">
        <f t="shared" si="1"/>
        <v>31.31245231628418</v>
      </c>
      <c r="G102" t="str">
        <f>(Results!C142)</f>
        <v>HMBS</v>
      </c>
    </row>
    <row r="103" spans="1:8" ht="14.25" x14ac:dyDescent="0.2">
      <c r="A103" t="str">
        <f>Results!A143</f>
        <v>E9</v>
      </c>
      <c r="B103">
        <f>Results!D143</f>
        <v>31.086847305297852</v>
      </c>
      <c r="C103" s="3">
        <f t="shared" si="1"/>
        <v>31.086847305297852</v>
      </c>
      <c r="G103" t="str">
        <f>(Results!C143)</f>
        <v>HMBS</v>
      </c>
    </row>
    <row r="104" spans="1:8" ht="14.25" x14ac:dyDescent="0.2">
      <c r="A104" t="str">
        <f>Results!A144</f>
        <v>E10</v>
      </c>
      <c r="B104">
        <f>Results!D144</f>
        <v>30.96000862121582</v>
      </c>
      <c r="C104" s="3">
        <f t="shared" si="1"/>
        <v>30.96000862121582</v>
      </c>
      <c r="D104" s="4" t="str">
        <f>(Results!F144)</f>
        <v>HC5</v>
      </c>
      <c r="E104" s="5">
        <f>AVERAGE(C104:C106)</f>
        <v>30.715043385823567</v>
      </c>
      <c r="F104">
        <f>_xlfn.STDEV.P(C104:C106)</f>
        <v>0.19569132790280863</v>
      </c>
      <c r="G104" t="str">
        <f>(Results!C144)</f>
        <v>HMBS</v>
      </c>
      <c r="H104" t="str">
        <f>CONCATENATE(D104,"|",G104)</f>
        <v>HC5|HMBS</v>
      </c>
    </row>
    <row r="105" spans="1:8" ht="14.25" x14ac:dyDescent="0.2">
      <c r="A105" t="str">
        <f>Results!A145</f>
        <v>E11</v>
      </c>
      <c r="B105">
        <f>Results!D145</f>
        <v>30.481040954589844</v>
      </c>
      <c r="C105" s="3">
        <f t="shared" si="1"/>
        <v>30.481040954589844</v>
      </c>
      <c r="G105" t="str">
        <f>(Results!C145)</f>
        <v>HMBS</v>
      </c>
    </row>
    <row r="106" spans="1:8" ht="14.25" x14ac:dyDescent="0.2">
      <c r="A106" t="str">
        <f>Results!A146</f>
        <v>E12</v>
      </c>
      <c r="B106">
        <f>Results!D146</f>
        <v>30.704080581665039</v>
      </c>
      <c r="C106" s="3">
        <f t="shared" si="1"/>
        <v>30.704080581665039</v>
      </c>
      <c r="G106" t="str">
        <f>(Results!C146)</f>
        <v>HMBS</v>
      </c>
    </row>
    <row r="107" spans="1:8" ht="14.25" x14ac:dyDescent="0.2">
      <c r="A107" t="str">
        <f>Results!A147</f>
        <v>E13</v>
      </c>
      <c r="B107">
        <f>Results!D147</f>
        <v>30.131191253662109</v>
      </c>
      <c r="C107" s="3">
        <f t="shared" si="1"/>
        <v>30.131191253662109</v>
      </c>
      <c r="D107" s="4" t="str">
        <f>(Results!F147)</f>
        <v>HO5</v>
      </c>
      <c r="E107" s="5">
        <f>AVERAGE(C107:C109)</f>
        <v>29.838303248087566</v>
      </c>
      <c r="F107">
        <f>_xlfn.STDEV.P(C107:C109)</f>
        <v>0.20822123645307539</v>
      </c>
      <c r="G107" t="str">
        <f>(Results!C147)</f>
        <v>HMBS</v>
      </c>
      <c r="H107" t="str">
        <f>CONCATENATE(D107,"|",G107)</f>
        <v>HO5|HMBS</v>
      </c>
    </row>
    <row r="108" spans="1:8" ht="14.25" x14ac:dyDescent="0.2">
      <c r="A108" t="str">
        <f>Results!A148</f>
        <v>E14</v>
      </c>
      <c r="B108">
        <f>Results!D148</f>
        <v>29.718252182006836</v>
      </c>
      <c r="C108" s="3">
        <f t="shared" si="1"/>
        <v>29.718252182006836</v>
      </c>
      <c r="G108" t="str">
        <f>(Results!C148)</f>
        <v>HMBS</v>
      </c>
    </row>
    <row r="109" spans="1:8" ht="14.25" x14ac:dyDescent="0.2">
      <c r="A109" t="str">
        <f>Results!A149</f>
        <v>E15</v>
      </c>
      <c r="B109">
        <f>Results!D149</f>
        <v>29.66546630859375</v>
      </c>
      <c r="C109" s="3">
        <f t="shared" si="1"/>
        <v>29.66546630859375</v>
      </c>
      <c r="G109" t="str">
        <f>(Results!C149)</f>
        <v>HMBS</v>
      </c>
    </row>
    <row r="110" spans="1:8" ht="14.25" x14ac:dyDescent="0.2">
      <c r="A110" t="str">
        <f>Results!A150</f>
        <v>E16</v>
      </c>
      <c r="B110">
        <f>Results!D150</f>
        <v>30.188615798950195</v>
      </c>
      <c r="C110" s="3">
        <f t="shared" si="1"/>
        <v>30.188615798950195</v>
      </c>
      <c r="D110" s="4" t="str">
        <f>(Results!F150)</f>
        <v>HP5</v>
      </c>
      <c r="E110" s="5">
        <f>AVERAGE(C110:C112)</f>
        <v>30.01927375793457</v>
      </c>
      <c r="F110">
        <f>_xlfn.STDEV.P(C110:C112)</f>
        <v>0.12189035383928991</v>
      </c>
      <c r="G110" t="str">
        <f>(Results!C150)</f>
        <v>HMBS</v>
      </c>
      <c r="H110" t="str">
        <f>CONCATENATE(D110,"|",G110)</f>
        <v>HP5|HMBS</v>
      </c>
    </row>
    <row r="111" spans="1:8" ht="14.25" x14ac:dyDescent="0.2">
      <c r="A111" t="str">
        <f>Results!A151</f>
        <v>E17</v>
      </c>
      <c r="B111">
        <f>Results!D151</f>
        <v>29.906703948974609</v>
      </c>
      <c r="C111" s="3">
        <f t="shared" si="1"/>
        <v>29.906703948974609</v>
      </c>
      <c r="G111" t="str">
        <f>(Results!C151)</f>
        <v>HMBS</v>
      </c>
    </row>
    <row r="112" spans="1:8" ht="14.25" x14ac:dyDescent="0.2">
      <c r="A112" t="str">
        <f>Results!A152</f>
        <v>E18</v>
      </c>
      <c r="B112">
        <f>Results!D152</f>
        <v>29.962501525878906</v>
      </c>
      <c r="C112" s="3">
        <f t="shared" si="1"/>
        <v>29.962501525878906</v>
      </c>
      <c r="G112" t="str">
        <f>(Results!C152)</f>
        <v>HMBS</v>
      </c>
    </row>
    <row r="113" spans="1:8" ht="14.25" x14ac:dyDescent="0.2">
      <c r="A113" t="str">
        <f>Results!A153</f>
        <v>E19</v>
      </c>
      <c r="B113">
        <f>Results!D153</f>
        <v>30.455633163452148</v>
      </c>
      <c r="C113" s="3">
        <f t="shared" si="1"/>
        <v>30.455633163452148</v>
      </c>
      <c r="D113" s="4" t="str">
        <f>(Results!F153)</f>
        <v>LC6</v>
      </c>
      <c r="E113" s="5">
        <f>AVERAGE(C113:C115)</f>
        <v>30.279522577921551</v>
      </c>
      <c r="F113">
        <f>_xlfn.STDEV.P(C113:C115)</f>
        <v>0.12551764837285972</v>
      </c>
      <c r="G113" t="str">
        <f>(Results!C153)</f>
        <v>HMBS</v>
      </c>
      <c r="H113" t="str">
        <f>CONCATENATE(D113,"|",G113)</f>
        <v>LC6|HMBS</v>
      </c>
    </row>
    <row r="114" spans="1:8" ht="14.25" x14ac:dyDescent="0.2">
      <c r="A114" t="str">
        <f>Results!A154</f>
        <v>E20</v>
      </c>
      <c r="B114">
        <f>Results!D154</f>
        <v>30.172210693359375</v>
      </c>
      <c r="C114" s="3">
        <f t="shared" si="1"/>
        <v>30.172210693359375</v>
      </c>
      <c r="G114" t="str">
        <f>(Results!C154)</f>
        <v>HMBS</v>
      </c>
    </row>
    <row r="115" spans="1:8" ht="14.25" x14ac:dyDescent="0.2">
      <c r="A115" t="str">
        <f>Results!A155</f>
        <v>E21</v>
      </c>
      <c r="B115">
        <f>Results!D155</f>
        <v>30.210723876953125</v>
      </c>
      <c r="C115" s="3">
        <f t="shared" si="1"/>
        <v>30.210723876953125</v>
      </c>
      <c r="G115" t="str">
        <f>(Results!C155)</f>
        <v>HMBS</v>
      </c>
    </row>
    <row r="116" spans="1:8" ht="14.25" x14ac:dyDescent="0.2">
      <c r="A116" t="str">
        <f>Results!A156</f>
        <v>E22</v>
      </c>
      <c r="B116">
        <f>Results!D156</f>
        <v>30.264951705932617</v>
      </c>
      <c r="C116" s="3">
        <f t="shared" si="1"/>
        <v>30.264951705932617</v>
      </c>
      <c r="D116" s="4" t="str">
        <f>(Results!F156)</f>
        <v>LO6</v>
      </c>
      <c r="E116" s="5">
        <f>AVERAGE(C116:C118)</f>
        <v>30.046166737874348</v>
      </c>
      <c r="F116">
        <f>_xlfn.STDEV.P(C116:C118)</f>
        <v>0.15928735538770195</v>
      </c>
      <c r="G116" t="str">
        <f>(Results!C156)</f>
        <v>HMBS</v>
      </c>
      <c r="H116" t="str">
        <f>CONCATENATE(D116,"|",G116)</f>
        <v>LO6|HMBS</v>
      </c>
    </row>
    <row r="117" spans="1:8" ht="14.25" x14ac:dyDescent="0.2">
      <c r="A117" t="str">
        <f>Results!A157</f>
        <v>E23</v>
      </c>
      <c r="B117">
        <f>Results!D157</f>
        <v>29.983234405517578</v>
      </c>
      <c r="C117" s="3">
        <f t="shared" si="1"/>
        <v>29.983234405517578</v>
      </c>
      <c r="G117" t="str">
        <f>(Results!C157)</f>
        <v>HMBS</v>
      </c>
    </row>
    <row r="118" spans="1:8" ht="14.25" x14ac:dyDescent="0.2">
      <c r="A118" t="str">
        <f>Results!A158</f>
        <v>E24</v>
      </c>
      <c r="B118">
        <f>Results!D158</f>
        <v>29.890314102172852</v>
      </c>
      <c r="C118" s="3">
        <f t="shared" si="1"/>
        <v>29.890314102172852</v>
      </c>
      <c r="G118" t="str">
        <f>(Results!C158)</f>
        <v>HMBS</v>
      </c>
    </row>
    <row r="119" spans="1:8" ht="14.25" x14ac:dyDescent="0.2">
      <c r="A119" t="str">
        <f>Results!A159</f>
        <v>F1</v>
      </c>
      <c r="B119">
        <f>Results!D159</f>
        <v>30.48975944519043</v>
      </c>
      <c r="C119" s="3">
        <f t="shared" si="1"/>
        <v>30.48975944519043</v>
      </c>
      <c r="D119" s="4" t="str">
        <f>(Results!F159)</f>
        <v>LP6</v>
      </c>
      <c r="E119" s="5">
        <f>AVERAGE(C119:C121)</f>
        <v>30.307430267333984</v>
      </c>
      <c r="F119">
        <f>_xlfn.STDEV.P(C119:C121)</f>
        <v>0.14276374980242865</v>
      </c>
      <c r="G119" t="str">
        <f>(Results!C159)</f>
        <v>HMBS</v>
      </c>
      <c r="H119" t="str">
        <f>CONCATENATE(D119,"|",G119)</f>
        <v>LP6|HMBS</v>
      </c>
    </row>
    <row r="120" spans="1:8" ht="14.25" x14ac:dyDescent="0.2">
      <c r="A120" t="str">
        <f>Results!A160</f>
        <v>F2</v>
      </c>
      <c r="B120">
        <f>Results!D160</f>
        <v>30.291360855102539</v>
      </c>
      <c r="C120" s="3">
        <f t="shared" si="1"/>
        <v>30.291360855102539</v>
      </c>
      <c r="G120" t="str">
        <f>(Results!C160)</f>
        <v>HMBS</v>
      </c>
    </row>
    <row r="121" spans="1:8" ht="14.25" x14ac:dyDescent="0.2">
      <c r="A121" t="str">
        <f>Results!A161</f>
        <v>F3</v>
      </c>
      <c r="B121">
        <f>Results!D161</f>
        <v>30.141170501708984</v>
      </c>
      <c r="C121" s="3">
        <f t="shared" si="1"/>
        <v>30.141170501708984</v>
      </c>
      <c r="G121" t="str">
        <f>(Results!C161)</f>
        <v>HMBS</v>
      </c>
    </row>
    <row r="122" spans="1:8" ht="14.25" x14ac:dyDescent="0.2">
      <c r="A122" t="str">
        <f>Results!A162</f>
        <v>F4</v>
      </c>
      <c r="B122">
        <f>Results!D162</f>
        <v>30.841466903686523</v>
      </c>
      <c r="C122" s="3">
        <f t="shared" si="1"/>
        <v>30.841466903686523</v>
      </c>
      <c r="D122" s="4" t="str">
        <f>(Results!F162)</f>
        <v>HC6</v>
      </c>
      <c r="E122" s="5">
        <f>AVERAGE(C122:C124)</f>
        <v>30.828531265258789</v>
      </c>
      <c r="F122">
        <f>_xlfn.STDEV.P(C122:C124)</f>
        <v>9.507766529090296E-2</v>
      </c>
      <c r="G122" t="str">
        <f>(Results!C162)</f>
        <v>HMBS</v>
      </c>
      <c r="H122" t="str">
        <f>CONCATENATE(D122,"|",G122)</f>
        <v>HC6|HMBS</v>
      </c>
    </row>
    <row r="123" spans="1:8" ht="14.25" x14ac:dyDescent="0.2">
      <c r="A123" t="str">
        <f>Results!A163</f>
        <v>F5</v>
      </c>
      <c r="B123">
        <f>Results!D163</f>
        <v>30.937969207763672</v>
      </c>
      <c r="C123" s="3">
        <f t="shared" si="1"/>
        <v>30.937969207763672</v>
      </c>
      <c r="G123" t="str">
        <f>(Results!C163)</f>
        <v>HMBS</v>
      </c>
    </row>
    <row r="124" spans="1:8" ht="14.25" x14ac:dyDescent="0.2">
      <c r="A124" t="str">
        <f>Results!A164</f>
        <v>F6</v>
      </c>
      <c r="B124">
        <f>Results!D164</f>
        <v>30.706157684326172</v>
      </c>
      <c r="C124" s="3">
        <f t="shared" si="1"/>
        <v>30.706157684326172</v>
      </c>
      <c r="G124" t="str">
        <f>(Results!C164)</f>
        <v>HMBS</v>
      </c>
    </row>
    <row r="125" spans="1:8" ht="14.25" x14ac:dyDescent="0.2">
      <c r="A125" t="str">
        <f>Results!A165</f>
        <v>F7</v>
      </c>
      <c r="B125">
        <f>Results!D165</f>
        <v>30.270053863525391</v>
      </c>
      <c r="C125" s="3">
        <f t="shared" si="1"/>
        <v>30.270053863525391</v>
      </c>
      <c r="D125" s="4" t="str">
        <f>(Results!F165)</f>
        <v>HO6</v>
      </c>
      <c r="E125" s="5">
        <f>AVERAGE(C125:C127)</f>
        <v>30.003135045369465</v>
      </c>
      <c r="F125">
        <f>_xlfn.STDEV.P(C125:C127)</f>
        <v>0.19497809326785404</v>
      </c>
      <c r="G125" t="str">
        <f>(Results!C165)</f>
        <v>HMBS</v>
      </c>
      <c r="H125" t="str">
        <f>CONCATENATE(D125,"|",G125)</f>
        <v>HO6|HMBS</v>
      </c>
    </row>
    <row r="126" spans="1:8" ht="14.25" x14ac:dyDescent="0.2">
      <c r="A126" t="str">
        <f>Results!A166</f>
        <v>F8</v>
      </c>
      <c r="B126">
        <f>Results!D166</f>
        <v>29.929595947265625</v>
      </c>
      <c r="C126" s="3">
        <f t="shared" si="1"/>
        <v>29.929595947265625</v>
      </c>
      <c r="G126" t="str">
        <f>(Results!C166)</f>
        <v>HMBS</v>
      </c>
    </row>
    <row r="127" spans="1:8" ht="14.25" x14ac:dyDescent="0.2">
      <c r="A127" t="str">
        <f>Results!A167</f>
        <v>F9</v>
      </c>
      <c r="B127">
        <f>Results!D167</f>
        <v>29.809755325317383</v>
      </c>
      <c r="C127" s="3">
        <f t="shared" si="1"/>
        <v>29.809755325317383</v>
      </c>
      <c r="G127" t="str">
        <f>(Results!C167)</f>
        <v>HMBS</v>
      </c>
    </row>
    <row r="128" spans="1:8" ht="14.25" x14ac:dyDescent="0.2">
      <c r="A128" t="str">
        <f>Results!A168</f>
        <v>F10</v>
      </c>
      <c r="B128">
        <f>Results!D168</f>
        <v>30.051525115966797</v>
      </c>
      <c r="C128" s="3">
        <f t="shared" si="1"/>
        <v>30.051525115966797</v>
      </c>
      <c r="D128" s="4" t="str">
        <f>(Results!F168)</f>
        <v>HP6</v>
      </c>
      <c r="E128" s="5">
        <f>AVERAGE(C128:C130)</f>
        <v>30.061552683512371</v>
      </c>
      <c r="F128">
        <f>_xlfn.STDEV.P(C128:C130)</f>
        <v>6.1179825383197758E-2</v>
      </c>
      <c r="G128" t="str">
        <f>(Results!C168)</f>
        <v>HMBS</v>
      </c>
      <c r="H128" t="str">
        <f>CONCATENATE(D128,"|",G128)</f>
        <v>HP6|HMBS</v>
      </c>
    </row>
    <row r="129" spans="1:8" ht="14.25" x14ac:dyDescent="0.2">
      <c r="A129" t="str">
        <f>Results!A169</f>
        <v>F11</v>
      </c>
      <c r="B129">
        <f>Results!D169</f>
        <v>29.992141723632813</v>
      </c>
      <c r="C129" s="3">
        <f t="shared" si="1"/>
        <v>29.992141723632813</v>
      </c>
      <c r="G129" t="str">
        <f>(Results!C169)</f>
        <v>HMBS</v>
      </c>
    </row>
    <row r="130" spans="1:8" ht="14.25" x14ac:dyDescent="0.2">
      <c r="A130" t="str">
        <f>Results!A170</f>
        <v>F12</v>
      </c>
      <c r="B130">
        <f>Results!D170</f>
        <v>30.1409912109375</v>
      </c>
      <c r="C130" s="3">
        <f t="shared" ref="C130:C193" si="2">IF(B130="Undetermined",40.1,B130)</f>
        <v>30.1409912109375</v>
      </c>
      <c r="G130" t="str">
        <f>(Results!C170)</f>
        <v>HMBS</v>
      </c>
    </row>
    <row r="131" spans="1:8" ht="14.25" x14ac:dyDescent="0.2">
      <c r="A131" t="str">
        <f>Results!A171</f>
        <v>F13</v>
      </c>
      <c r="B131">
        <f>Results!D171</f>
        <v>29.290781021118164</v>
      </c>
      <c r="C131" s="3">
        <f t="shared" si="2"/>
        <v>29.290781021118164</v>
      </c>
      <c r="D131" s="4" t="str">
        <f>(Results!F171)</f>
        <v>LPS1</v>
      </c>
      <c r="E131" s="5">
        <f>AVERAGE(C131:C133)</f>
        <v>29.009241104125977</v>
      </c>
      <c r="F131">
        <f>_xlfn.STDEV.P(C131:C133)</f>
        <v>0.21739594746025215</v>
      </c>
      <c r="G131" t="str">
        <f>(Results!C171)</f>
        <v>HMBS</v>
      </c>
      <c r="H131" t="str">
        <f>CONCATENATE(D131,"|",G131)</f>
        <v>LPS1|HMBS</v>
      </c>
    </row>
    <row r="132" spans="1:8" ht="14.25" x14ac:dyDescent="0.2">
      <c r="A132" t="str">
        <f>Results!A172</f>
        <v>F14</v>
      </c>
      <c r="B132">
        <f>Results!D172</f>
        <v>28.975442886352539</v>
      </c>
      <c r="C132" s="3">
        <f t="shared" si="2"/>
        <v>28.975442886352539</v>
      </c>
      <c r="G132" t="str">
        <f>(Results!C172)</f>
        <v>HMBS</v>
      </c>
    </row>
    <row r="133" spans="1:8" ht="14.25" x14ac:dyDescent="0.2">
      <c r="A133" t="str">
        <f>Results!A173</f>
        <v>F15</v>
      </c>
      <c r="B133">
        <f>Results!D173</f>
        <v>28.761499404907227</v>
      </c>
      <c r="C133" s="3">
        <f t="shared" si="2"/>
        <v>28.761499404907227</v>
      </c>
      <c r="G133" t="str">
        <f>(Results!C173)</f>
        <v>HMBS</v>
      </c>
    </row>
    <row r="134" spans="1:8" ht="14.25" x14ac:dyDescent="0.2">
      <c r="A134" t="str">
        <f>Results!A174</f>
        <v>F16</v>
      </c>
      <c r="B134">
        <f>Results!D174</f>
        <v>30.390813827514648</v>
      </c>
      <c r="C134" s="3">
        <f t="shared" si="2"/>
        <v>30.390813827514648</v>
      </c>
      <c r="D134" s="4" t="str">
        <f>(Results!F174)</f>
        <v>LPS2</v>
      </c>
      <c r="E134" s="5">
        <f>AVERAGE(C134:C136)</f>
        <v>30.463504791259766</v>
      </c>
      <c r="F134">
        <f>_xlfn.STDEV.P(C134:C136)</f>
        <v>7.5367002662076146E-2</v>
      </c>
      <c r="G134" t="str">
        <f>(Results!C174)</f>
        <v>HMBS</v>
      </c>
      <c r="H134" t="str">
        <f>CONCATENATE(D134,"|",G134)</f>
        <v>LPS2|HMBS</v>
      </c>
    </row>
    <row r="135" spans="1:8" ht="14.25" x14ac:dyDescent="0.2">
      <c r="A135" t="str">
        <f>Results!A175</f>
        <v>F17</v>
      </c>
      <c r="B135">
        <f>Results!D175</f>
        <v>30.567358016967773</v>
      </c>
      <c r="C135" s="3">
        <f t="shared" si="2"/>
        <v>30.567358016967773</v>
      </c>
      <c r="G135" t="str">
        <f>(Results!C175)</f>
        <v>HMBS</v>
      </c>
    </row>
    <row r="136" spans="1:8" ht="14.25" x14ac:dyDescent="0.2">
      <c r="A136" t="str">
        <f>Results!A176</f>
        <v>F18</v>
      </c>
      <c r="B136">
        <f>Results!D176</f>
        <v>30.432342529296875</v>
      </c>
      <c r="C136" s="3">
        <f t="shared" si="2"/>
        <v>30.432342529296875</v>
      </c>
      <c r="G136" t="str">
        <f>(Results!C176)</f>
        <v>HMBS</v>
      </c>
    </row>
    <row r="137" spans="1:8" ht="14.25" x14ac:dyDescent="0.2">
      <c r="A137" t="str">
        <f>Results!A177</f>
        <v>F19</v>
      </c>
      <c r="B137">
        <f>Results!D177</f>
        <v>29.238048553466797</v>
      </c>
      <c r="C137" s="3">
        <f t="shared" si="2"/>
        <v>29.238048553466797</v>
      </c>
      <c r="D137" s="4" t="str">
        <f>(Results!F177)</f>
        <v>LPS3</v>
      </c>
      <c r="E137" s="5">
        <f>AVERAGE(C137:C139)</f>
        <v>29.176331202189129</v>
      </c>
      <c r="F137">
        <f>_xlfn.STDEV.P(C137:C139)</f>
        <v>5.4781271959805304E-2</v>
      </c>
      <c r="G137" t="str">
        <f>(Results!C177)</f>
        <v>HMBS</v>
      </c>
      <c r="H137" t="str">
        <f>CONCATENATE(D137,"|",G137)</f>
        <v>LPS3|HMBS</v>
      </c>
    </row>
    <row r="138" spans="1:8" ht="14.25" x14ac:dyDescent="0.2">
      <c r="A138" t="str">
        <f>Results!A178</f>
        <v>F20</v>
      </c>
      <c r="B138">
        <f>Results!D178</f>
        <v>29.186027526855469</v>
      </c>
      <c r="C138" s="3">
        <f t="shared" si="2"/>
        <v>29.186027526855469</v>
      </c>
      <c r="G138" t="str">
        <f>(Results!C178)</f>
        <v>HMBS</v>
      </c>
    </row>
    <row r="139" spans="1:8" ht="14.25" x14ac:dyDescent="0.2">
      <c r="A139" t="str">
        <f>Results!A179</f>
        <v>F21</v>
      </c>
      <c r="B139">
        <f>Results!D179</f>
        <v>29.104917526245117</v>
      </c>
      <c r="C139" s="3">
        <f t="shared" si="2"/>
        <v>29.104917526245117</v>
      </c>
      <c r="G139" t="str">
        <f>(Results!C179)</f>
        <v>HMBS</v>
      </c>
    </row>
    <row r="140" spans="1:8" ht="14.25" x14ac:dyDescent="0.2">
      <c r="A140" t="str">
        <f>Results!A180</f>
        <v>F22</v>
      </c>
      <c r="B140">
        <f>Results!D180</f>
        <v>29.230978012084961</v>
      </c>
      <c r="C140" s="3">
        <f t="shared" si="2"/>
        <v>29.230978012084961</v>
      </c>
      <c r="D140" s="4" t="str">
        <f>(Results!F180)</f>
        <v>LPS4</v>
      </c>
      <c r="E140" s="5">
        <f>AVERAGE(C140:C142)</f>
        <v>29.021249771118164</v>
      </c>
      <c r="F140">
        <f>_xlfn.STDEV.P(C140:C142)</f>
        <v>0.15029370576698411</v>
      </c>
      <c r="G140" t="str">
        <f>(Results!C180)</f>
        <v>HMBS</v>
      </c>
      <c r="H140" t="str">
        <f>CONCATENATE(D140,"|",G140)</f>
        <v>LPS4|HMBS</v>
      </c>
    </row>
    <row r="141" spans="1:8" ht="14.25" x14ac:dyDescent="0.2">
      <c r="A141" t="str">
        <f>Results!A181</f>
        <v>F23</v>
      </c>
      <c r="B141">
        <f>Results!D181</f>
        <v>28.886505126953125</v>
      </c>
      <c r="C141" s="3">
        <f t="shared" si="2"/>
        <v>28.886505126953125</v>
      </c>
      <c r="G141" t="str">
        <f>(Results!C181)</f>
        <v>HMBS</v>
      </c>
    </row>
    <row r="142" spans="1:8" ht="14.25" x14ac:dyDescent="0.2">
      <c r="A142" t="str">
        <f>Results!A182</f>
        <v>F24</v>
      </c>
      <c r="B142">
        <f>Results!D182</f>
        <v>28.946266174316406</v>
      </c>
      <c r="C142" s="3">
        <f t="shared" si="2"/>
        <v>28.946266174316406</v>
      </c>
      <c r="G142" t="str">
        <f>(Results!C182)</f>
        <v>HMBS</v>
      </c>
    </row>
    <row r="143" spans="1:8" ht="14.25" x14ac:dyDescent="0.2">
      <c r="A143" t="str">
        <f>Results!A183</f>
        <v>G1</v>
      </c>
      <c r="B143">
        <f>Results!D183</f>
        <v>29.32130241394043</v>
      </c>
      <c r="C143" s="3">
        <f t="shared" si="2"/>
        <v>29.32130241394043</v>
      </c>
      <c r="D143" s="4" t="str">
        <f>(Results!F183)</f>
        <v>LPS5</v>
      </c>
      <c r="E143" s="5">
        <f>AVERAGE(C143:C145)</f>
        <v>29.328105926513672</v>
      </c>
      <c r="F143">
        <f>_xlfn.STDEV.P(C143:C145)</f>
        <v>2.8203351253274424E-2</v>
      </c>
      <c r="G143" t="str">
        <f>(Results!C183)</f>
        <v>HMBS</v>
      </c>
      <c r="H143" t="str">
        <f>CONCATENATE(D143,"|",G143)</f>
        <v>LPS5|HMBS</v>
      </c>
    </row>
    <row r="144" spans="1:8" ht="14.25" x14ac:dyDescent="0.2">
      <c r="A144" t="str">
        <f>Results!A184</f>
        <v>G2</v>
      </c>
      <c r="B144">
        <f>Results!D184</f>
        <v>29.29747200012207</v>
      </c>
      <c r="C144" s="3">
        <f t="shared" si="2"/>
        <v>29.29747200012207</v>
      </c>
      <c r="G144" t="str">
        <f>(Results!C184)</f>
        <v>HMBS</v>
      </c>
    </row>
    <row r="145" spans="1:8" ht="14.25" x14ac:dyDescent="0.2">
      <c r="A145" t="str">
        <f>Results!A185</f>
        <v>G3</v>
      </c>
      <c r="B145">
        <f>Results!D185</f>
        <v>29.365543365478516</v>
      </c>
      <c r="C145" s="3">
        <f t="shared" si="2"/>
        <v>29.365543365478516</v>
      </c>
      <c r="G145" t="str">
        <f>(Results!C185)</f>
        <v>HMBS</v>
      </c>
    </row>
    <row r="146" spans="1:8" ht="14.25" x14ac:dyDescent="0.2">
      <c r="A146" t="str">
        <f>Results!A186</f>
        <v>G4</v>
      </c>
      <c r="B146">
        <f>Results!D186</f>
        <v>30.707731246948242</v>
      </c>
      <c r="C146" s="3">
        <f t="shared" si="2"/>
        <v>30.707731246948242</v>
      </c>
      <c r="D146" s="4" t="str">
        <f>(Results!F186)</f>
        <v>LPS6</v>
      </c>
      <c r="E146" s="5">
        <f>AVERAGE(C146:C148)</f>
        <v>30.346019109090168</v>
      </c>
      <c r="F146">
        <f>_xlfn.STDEV.P(C146:C148)</f>
        <v>0.25604940257650705</v>
      </c>
      <c r="G146" t="str">
        <f>(Results!C186)</f>
        <v>HMBS</v>
      </c>
      <c r="H146" t="str">
        <f>CONCATENATE(D146,"|",G146)</f>
        <v>LPS6|HMBS</v>
      </c>
    </row>
    <row r="147" spans="1:8" ht="14.25" x14ac:dyDescent="0.2">
      <c r="A147" t="str">
        <f>Results!A187</f>
        <v>G5</v>
      </c>
      <c r="B147">
        <f>Results!D187</f>
        <v>30.179832458496094</v>
      </c>
      <c r="C147" s="3">
        <f t="shared" si="2"/>
        <v>30.179832458496094</v>
      </c>
      <c r="G147" t="str">
        <f>(Results!C187)</f>
        <v>HMBS</v>
      </c>
    </row>
    <row r="148" spans="1:8" ht="14.25" x14ac:dyDescent="0.2">
      <c r="A148" t="str">
        <f>Results!A188</f>
        <v>G6</v>
      </c>
      <c r="B148">
        <f>Results!D188</f>
        <v>30.150493621826172</v>
      </c>
      <c r="C148" s="3">
        <f t="shared" si="2"/>
        <v>30.150493621826172</v>
      </c>
      <c r="G148" t="str">
        <f>(Results!C188)</f>
        <v>HMBS</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HMBS</v>
      </c>
      <c r="H149" t="str">
        <f>CONCATENATE(D149,"|",G149)</f>
        <v>EMPTY|HMBS</v>
      </c>
    </row>
    <row r="150" spans="1:8" ht="14.25" x14ac:dyDescent="0.2">
      <c r="A150" t="str">
        <f>Results!A190</f>
        <v>G8</v>
      </c>
      <c r="B150" t="str">
        <f>Results!D190</f>
        <v>Undetermined</v>
      </c>
      <c r="C150" s="3">
        <f t="shared" si="2"/>
        <v>40.1</v>
      </c>
      <c r="G150" t="str">
        <f>(Results!C190)</f>
        <v>HMBS</v>
      </c>
    </row>
    <row r="151" spans="1:8" ht="14.25" x14ac:dyDescent="0.2">
      <c r="A151" t="str">
        <f>Results!A191</f>
        <v>G9</v>
      </c>
      <c r="B151" t="str">
        <f>Results!D191</f>
        <v>Undetermined</v>
      </c>
      <c r="C151" s="3">
        <f t="shared" si="2"/>
        <v>40.1</v>
      </c>
      <c r="G151" t="str">
        <f>(Results!C191)</f>
        <v>HMBS</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HMBS</v>
      </c>
      <c r="H152" t="str">
        <f>CONCATENATE(D152,"|",G152)</f>
        <v>EMPTY|HMBS</v>
      </c>
    </row>
    <row r="153" spans="1:8" ht="14.25" x14ac:dyDescent="0.2">
      <c r="A153" t="str">
        <f>Results!A193</f>
        <v>G11</v>
      </c>
      <c r="B153" t="str">
        <f>Results!D193</f>
        <v>Undetermined</v>
      </c>
      <c r="C153" s="3">
        <f t="shared" si="2"/>
        <v>40.1</v>
      </c>
      <c r="G153" t="str">
        <f>(Results!C193)</f>
        <v>HMBS</v>
      </c>
    </row>
    <row r="154" spans="1:8" ht="14.25" x14ac:dyDescent="0.2">
      <c r="A154" t="str">
        <f>Results!A194</f>
        <v>G12</v>
      </c>
      <c r="B154" t="str">
        <f>Results!D194</f>
        <v>Undetermined</v>
      </c>
      <c r="C154" s="3">
        <f t="shared" si="2"/>
        <v>40.1</v>
      </c>
      <c r="G154" t="str">
        <f>(Results!C194)</f>
        <v>HMBS</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HMBS</v>
      </c>
      <c r="H155" t="str">
        <f>CONCATENATE(D155,"|",G155)</f>
        <v>EMPTY|HMBS</v>
      </c>
    </row>
    <row r="156" spans="1:8" ht="14.25" x14ac:dyDescent="0.2">
      <c r="A156" t="str">
        <f>Results!A196</f>
        <v>G14</v>
      </c>
      <c r="B156" t="str">
        <f>Results!D196</f>
        <v>Undetermined</v>
      </c>
      <c r="C156" s="3">
        <f t="shared" si="2"/>
        <v>40.1</v>
      </c>
      <c r="G156" t="str">
        <f>(Results!C196)</f>
        <v>HMBS</v>
      </c>
    </row>
    <row r="157" spans="1:8" ht="14.25" x14ac:dyDescent="0.2">
      <c r="A157" t="str">
        <f>Results!A197</f>
        <v>G15</v>
      </c>
      <c r="B157" t="str">
        <f>Results!D197</f>
        <v>Undetermined</v>
      </c>
      <c r="C157" s="3">
        <f t="shared" si="2"/>
        <v>40.1</v>
      </c>
      <c r="G157" t="str">
        <f>(Results!C197)</f>
        <v>HMBS</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HMBS</v>
      </c>
      <c r="H158" t="str">
        <f>CONCATENATE(D158,"|",G158)</f>
        <v>EMPTY|HMBS</v>
      </c>
    </row>
    <row r="159" spans="1:8" ht="14.25" x14ac:dyDescent="0.2">
      <c r="A159" t="str">
        <f>Results!A199</f>
        <v>G17</v>
      </c>
      <c r="B159" t="str">
        <f>Results!D199</f>
        <v>Undetermined</v>
      </c>
      <c r="C159" s="3">
        <f t="shared" si="2"/>
        <v>40.1</v>
      </c>
      <c r="G159" t="str">
        <f>(Results!C199)</f>
        <v>HMBS</v>
      </c>
    </row>
    <row r="160" spans="1:8" ht="14.25" x14ac:dyDescent="0.2">
      <c r="A160" t="str">
        <f>Results!A200</f>
        <v>G18</v>
      </c>
      <c r="B160" t="str">
        <f>Results!D200</f>
        <v>Undetermined</v>
      </c>
      <c r="C160" s="3">
        <f t="shared" si="2"/>
        <v>40.1</v>
      </c>
      <c r="G160" t="str">
        <f>(Results!C200)</f>
        <v>HMBS</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HMBS</v>
      </c>
      <c r="H161" t="str">
        <f>CONCATENATE(D161,"|",G161)</f>
        <v>EMPTY|HMBS</v>
      </c>
    </row>
    <row r="162" spans="1:8" ht="14.25" x14ac:dyDescent="0.2">
      <c r="A162" t="str">
        <f>Results!A202</f>
        <v>G20</v>
      </c>
      <c r="B162" t="str">
        <f>Results!D202</f>
        <v>Undetermined</v>
      </c>
      <c r="C162" s="3">
        <f t="shared" si="2"/>
        <v>40.1</v>
      </c>
      <c r="G162" t="str">
        <f>(Results!C202)</f>
        <v>HMBS</v>
      </c>
    </row>
    <row r="163" spans="1:8" ht="14.25" x14ac:dyDescent="0.2">
      <c r="A163" t="str">
        <f>Results!A203</f>
        <v>G21</v>
      </c>
      <c r="B163" t="str">
        <f>Results!D203</f>
        <v>Undetermined</v>
      </c>
      <c r="C163" s="3">
        <f t="shared" si="2"/>
        <v>40.1</v>
      </c>
      <c r="G163" t="str">
        <f>(Results!C203)</f>
        <v>HMBS</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HMBS</v>
      </c>
      <c r="H164" t="str">
        <f>CONCATENATE(D164,"|",G164)</f>
        <v>EMPTY|HMBS</v>
      </c>
    </row>
    <row r="165" spans="1:8" ht="14.25" x14ac:dyDescent="0.2">
      <c r="A165" t="str">
        <f>Results!A205</f>
        <v>G23</v>
      </c>
      <c r="B165" t="str">
        <f>Results!D205</f>
        <v>Undetermined</v>
      </c>
      <c r="C165" s="3">
        <f t="shared" si="2"/>
        <v>40.1</v>
      </c>
      <c r="G165" t="str">
        <f>(Results!C205)</f>
        <v>HMBS</v>
      </c>
    </row>
    <row r="166" spans="1:8" ht="14.25" x14ac:dyDescent="0.2">
      <c r="A166" t="str">
        <f>Results!A206</f>
        <v>G24</v>
      </c>
      <c r="B166" t="str">
        <f>Results!D206</f>
        <v>Undetermined</v>
      </c>
      <c r="C166" s="3">
        <f t="shared" si="2"/>
        <v>40.1</v>
      </c>
      <c r="G166" t="str">
        <f>(Results!C206)</f>
        <v>HMBS</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HMBS</v>
      </c>
      <c r="H167" t="str">
        <f>CONCATENATE(D167,"|",G167)</f>
        <v>EMPTY|HMBS</v>
      </c>
    </row>
    <row r="168" spans="1:8" ht="14.25" x14ac:dyDescent="0.2">
      <c r="A168" t="str">
        <f>Results!A208</f>
        <v>H2</v>
      </c>
      <c r="B168" t="str">
        <f>Results!D208</f>
        <v>Undetermined</v>
      </c>
      <c r="C168" s="3">
        <f t="shared" si="2"/>
        <v>40.1</v>
      </c>
      <c r="G168" t="str">
        <f>(Results!C208)</f>
        <v>HMBS</v>
      </c>
    </row>
    <row r="169" spans="1:8" ht="14.25" x14ac:dyDescent="0.2">
      <c r="A169" t="str">
        <f>Results!A209</f>
        <v>H3</v>
      </c>
      <c r="B169" t="str">
        <f>Results!D209</f>
        <v>Undetermined</v>
      </c>
      <c r="C169" s="3">
        <f t="shared" si="2"/>
        <v>40.1</v>
      </c>
      <c r="G169" t="str">
        <f>(Results!C209)</f>
        <v>HMBS</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NFKB1</v>
      </c>
      <c r="H170" t="str">
        <f>CONCATENATE(D170,"|",G170)</f>
        <v>BLANK|NFKB1</v>
      </c>
    </row>
    <row r="171" spans="1:8" ht="14.25" x14ac:dyDescent="0.2">
      <c r="A171" t="str">
        <f>Results!A211</f>
        <v>H5</v>
      </c>
      <c r="B171" t="str">
        <f>Results!D211</f>
        <v>Undetermined</v>
      </c>
      <c r="C171" s="3">
        <f t="shared" si="2"/>
        <v>40.1</v>
      </c>
      <c r="G171" t="str">
        <f>(Results!C211)</f>
        <v>NFKB1</v>
      </c>
    </row>
    <row r="172" spans="1:8" ht="14.25" x14ac:dyDescent="0.2">
      <c r="A172" t="str">
        <f>Results!A212</f>
        <v>H6</v>
      </c>
      <c r="B172" t="str">
        <f>Results!D212</f>
        <v>Undetermined</v>
      </c>
      <c r="C172" s="3">
        <f t="shared" si="2"/>
        <v>40.1</v>
      </c>
      <c r="G172" t="str">
        <f>(Results!C212)</f>
        <v>NFKB1</v>
      </c>
    </row>
    <row r="173" spans="1:8" ht="14.25" x14ac:dyDescent="0.2">
      <c r="A173" t="str">
        <f>Results!A213</f>
        <v>H7</v>
      </c>
      <c r="B173">
        <f>Results!D213</f>
        <v>26.948823928833008</v>
      </c>
      <c r="C173" s="3">
        <f t="shared" si="2"/>
        <v>26.948823928833008</v>
      </c>
      <c r="D173" s="4" t="str">
        <f>(Results!F213)</f>
        <v>1:10</v>
      </c>
      <c r="E173" s="5">
        <f>AVERAGE(C173:C175)</f>
        <v>26.892029444376629</v>
      </c>
      <c r="F173">
        <f>_xlfn.STDEV.P(C173:C175)</f>
        <v>7.0613203476746308E-2</v>
      </c>
      <c r="G173" t="str">
        <f>(Results!C213)</f>
        <v>NFKB1</v>
      </c>
      <c r="H173" t="str">
        <f>CONCATENATE(D173,"|",G173)</f>
        <v>1:10|NFKB1</v>
      </c>
    </row>
    <row r="174" spans="1:8" ht="14.25" x14ac:dyDescent="0.2">
      <c r="A174" t="str">
        <f>Results!A214</f>
        <v>H8</v>
      </c>
      <c r="B174">
        <f>Results!D214</f>
        <v>26.93476676940918</v>
      </c>
      <c r="C174" s="3">
        <f t="shared" si="2"/>
        <v>26.93476676940918</v>
      </c>
      <c r="G174" t="str">
        <f>(Results!C214)</f>
        <v>NFKB1</v>
      </c>
    </row>
    <row r="175" spans="1:8" ht="14.25" x14ac:dyDescent="0.2">
      <c r="A175" t="str">
        <f>Results!A215</f>
        <v>H9</v>
      </c>
      <c r="B175">
        <f>Results!D215</f>
        <v>26.792497634887695</v>
      </c>
      <c r="C175" s="3">
        <f t="shared" si="2"/>
        <v>26.792497634887695</v>
      </c>
      <c r="G175" t="str">
        <f>(Results!C215)</f>
        <v>NFKB1</v>
      </c>
    </row>
    <row r="176" spans="1:8" ht="14.25" x14ac:dyDescent="0.2">
      <c r="A176" t="str">
        <f>Results!A216</f>
        <v>H10</v>
      </c>
      <c r="B176">
        <f>Results!D216</f>
        <v>27.922513961791992</v>
      </c>
      <c r="C176" s="3">
        <f t="shared" si="2"/>
        <v>27.922513961791992</v>
      </c>
      <c r="D176" s="4" t="str">
        <f>(Results!F216)</f>
        <v>1:20</v>
      </c>
      <c r="E176" s="5">
        <f>AVERAGE(C176:C178)</f>
        <v>27.889237085978191</v>
      </c>
      <c r="F176">
        <f>_xlfn.STDEV.P(C176:C178)</f>
        <v>0.12174230688928191</v>
      </c>
      <c r="G176" t="str">
        <f>(Results!C216)</f>
        <v>NFKB1</v>
      </c>
      <c r="H176" t="str">
        <f>CONCATENATE(D176,"|",G176)</f>
        <v>1:20|NFKB1</v>
      </c>
    </row>
    <row r="177" spans="1:8" ht="14.25" x14ac:dyDescent="0.2">
      <c r="A177" t="str">
        <f>Results!A217</f>
        <v>H11</v>
      </c>
      <c r="B177">
        <f>Results!D217</f>
        <v>28.018890380859375</v>
      </c>
      <c r="C177" s="3">
        <f t="shared" si="2"/>
        <v>28.018890380859375</v>
      </c>
      <c r="G177" t="str">
        <f>(Results!C217)</f>
        <v>NFKB1</v>
      </c>
    </row>
    <row r="178" spans="1:8" ht="14.25" x14ac:dyDescent="0.2">
      <c r="A178" t="str">
        <f>Results!A218</f>
        <v>H12</v>
      </c>
      <c r="B178">
        <f>Results!D218</f>
        <v>27.726306915283203</v>
      </c>
      <c r="C178" s="3">
        <f t="shared" si="2"/>
        <v>27.726306915283203</v>
      </c>
      <c r="G178" t="str">
        <f>(Results!C218)</f>
        <v>NFKB1</v>
      </c>
    </row>
    <row r="179" spans="1:8" ht="14.25" x14ac:dyDescent="0.2">
      <c r="A179" t="str">
        <f>Results!A219</f>
        <v>H13</v>
      </c>
      <c r="B179">
        <f>Results!D219</f>
        <v>28.822668075561523</v>
      </c>
      <c r="C179" s="3">
        <f t="shared" si="2"/>
        <v>28.822668075561523</v>
      </c>
      <c r="D179" s="4" t="str">
        <f>(Results!F219)</f>
        <v>1:40</v>
      </c>
      <c r="E179" s="5">
        <f>AVERAGE(C179:C181)</f>
        <v>28.674210866292317</v>
      </c>
      <c r="F179">
        <f>_xlfn.STDEV.P(C179:C181)</f>
        <v>0.12741300767987979</v>
      </c>
      <c r="G179" t="str">
        <f>(Results!C219)</f>
        <v>NFKB1</v>
      </c>
      <c r="H179" t="str">
        <f>CONCATENATE(D179,"|",G179)</f>
        <v>1:40|NFKB1</v>
      </c>
    </row>
    <row r="180" spans="1:8" ht="14.25" x14ac:dyDescent="0.2">
      <c r="A180" t="str">
        <f>Results!A220</f>
        <v>H14</v>
      </c>
      <c r="B180">
        <f>Results!D220</f>
        <v>28.511543273925781</v>
      </c>
      <c r="C180" s="3">
        <f t="shared" si="2"/>
        <v>28.511543273925781</v>
      </c>
      <c r="G180" t="str">
        <f>(Results!C220)</f>
        <v>NFKB1</v>
      </c>
    </row>
    <row r="181" spans="1:8" ht="14.25" x14ac:dyDescent="0.2">
      <c r="A181" t="str">
        <f>Results!A221</f>
        <v>H15</v>
      </c>
      <c r="B181">
        <f>Results!D221</f>
        <v>28.688421249389648</v>
      </c>
      <c r="C181" s="3">
        <f t="shared" si="2"/>
        <v>28.688421249389648</v>
      </c>
      <c r="G181" t="str">
        <f>(Results!C221)</f>
        <v>NFKB1</v>
      </c>
    </row>
    <row r="182" spans="1:8" ht="14.25" x14ac:dyDescent="0.2">
      <c r="A182" t="str">
        <f>Results!A222</f>
        <v>H16</v>
      </c>
      <c r="B182">
        <f>Results!D222</f>
        <v>29.889228820800781</v>
      </c>
      <c r="C182" s="3">
        <f t="shared" si="2"/>
        <v>29.889228820800781</v>
      </c>
      <c r="D182" s="4" t="str">
        <f>(Results!F222)</f>
        <v>1:80</v>
      </c>
      <c r="E182" s="5">
        <f>AVERAGE(C182:C184)</f>
        <v>29.853977203369141</v>
      </c>
      <c r="F182">
        <f>_xlfn.STDEV.P(C182:C184)</f>
        <v>0.11603380729790004</v>
      </c>
      <c r="G182" t="str">
        <f>(Results!C222)</f>
        <v>NFKB1</v>
      </c>
      <c r="H182" t="str">
        <f>CONCATENATE(D182,"|",G182)</f>
        <v>1:80|NFKB1</v>
      </c>
    </row>
    <row r="183" spans="1:8" ht="14.25" x14ac:dyDescent="0.2">
      <c r="A183" t="str">
        <f>Results!A223</f>
        <v>H17</v>
      </c>
      <c r="B183">
        <f>Results!D223</f>
        <v>29.69755744934082</v>
      </c>
      <c r="C183" s="3">
        <f t="shared" si="2"/>
        <v>29.69755744934082</v>
      </c>
      <c r="G183" t="str">
        <f>(Results!C223)</f>
        <v>NFKB1</v>
      </c>
    </row>
    <row r="184" spans="1:8" ht="14.25" x14ac:dyDescent="0.2">
      <c r="A184" t="str">
        <f>Results!A224</f>
        <v>H18</v>
      </c>
      <c r="B184">
        <f>Results!D224</f>
        <v>29.97514533996582</v>
      </c>
      <c r="C184" s="3">
        <f t="shared" si="2"/>
        <v>29.97514533996582</v>
      </c>
      <c r="G184" t="str">
        <f>(Results!C224)</f>
        <v>NFKB1</v>
      </c>
    </row>
    <row r="185" spans="1:8" ht="14.25" x14ac:dyDescent="0.2">
      <c r="A185" t="str">
        <f>Results!A225</f>
        <v>H19</v>
      </c>
      <c r="B185">
        <f>Results!D225</f>
        <v>30.913234710693359</v>
      </c>
      <c r="C185" s="3">
        <f t="shared" si="2"/>
        <v>30.913234710693359</v>
      </c>
      <c r="D185" s="4" t="str">
        <f>(Results!F225)</f>
        <v>1:160</v>
      </c>
      <c r="E185" s="5">
        <f>AVERAGE(C185:C187)</f>
        <v>30.74493408203125</v>
      </c>
      <c r="F185">
        <f>_xlfn.STDEV.P(C185:C187)</f>
        <v>0.17177710868338597</v>
      </c>
      <c r="G185" t="str">
        <f>(Results!C225)</f>
        <v>NFKB1</v>
      </c>
      <c r="H185" t="str">
        <f>CONCATENATE(D185,"|",G185)</f>
        <v>1:160|NFKB1</v>
      </c>
    </row>
    <row r="186" spans="1:8" ht="14.25" x14ac:dyDescent="0.2">
      <c r="A186" t="str">
        <f>Results!A226</f>
        <v>H20</v>
      </c>
      <c r="B186">
        <f>Results!D226</f>
        <v>30.509069442749023</v>
      </c>
      <c r="C186" s="3">
        <f t="shared" si="2"/>
        <v>30.509069442749023</v>
      </c>
      <c r="G186" t="str">
        <f>(Results!C226)</f>
        <v>NFKB1</v>
      </c>
    </row>
    <row r="187" spans="1:8" ht="14.25" x14ac:dyDescent="0.2">
      <c r="A187" t="str">
        <f>Results!A227</f>
        <v>H21</v>
      </c>
      <c r="B187">
        <f>Results!D227</f>
        <v>30.812498092651367</v>
      </c>
      <c r="C187" s="3">
        <f t="shared" si="2"/>
        <v>30.812498092651367</v>
      </c>
      <c r="G187" t="str">
        <f>(Results!C227)</f>
        <v>NFKB1</v>
      </c>
    </row>
    <row r="188" spans="1:8" ht="14.25" x14ac:dyDescent="0.2">
      <c r="A188" t="str">
        <f>Results!A228</f>
        <v>I1</v>
      </c>
      <c r="B188">
        <f>Results!D228</f>
        <v>31.787445068359375</v>
      </c>
      <c r="C188" s="3">
        <f t="shared" si="2"/>
        <v>31.787445068359375</v>
      </c>
      <c r="D188" s="4" t="str">
        <f>(Results!F228)</f>
        <v>1:320</v>
      </c>
      <c r="E188" s="5">
        <f>AVERAGE(C188:C190)</f>
        <v>31.749258677164715</v>
      </c>
      <c r="F188">
        <f>_xlfn.STDEV.P(C188:C190)</f>
        <v>0.19934266227082503</v>
      </c>
      <c r="G188" t="str">
        <f>(Results!C228)</f>
        <v>NFKB1</v>
      </c>
      <c r="H188" t="str">
        <f>CONCATENATE(D188,"|",G188)</f>
        <v>1:320|NFKB1</v>
      </c>
    </row>
    <row r="189" spans="1:8" ht="14.25" x14ac:dyDescent="0.2">
      <c r="A189" t="str">
        <f>Results!A229</f>
        <v>I2</v>
      </c>
      <c r="B189">
        <f>Results!D229</f>
        <v>31.488271713256836</v>
      </c>
      <c r="C189" s="3">
        <f t="shared" si="2"/>
        <v>31.488271713256836</v>
      </c>
      <c r="G189" t="str">
        <f>(Results!C229)</f>
        <v>NFKB1</v>
      </c>
    </row>
    <row r="190" spans="1:8" ht="14.25" x14ac:dyDescent="0.2">
      <c r="A190" t="str">
        <f>Results!A230</f>
        <v>I3</v>
      </c>
      <c r="B190">
        <f>Results!D230</f>
        <v>31.97205924987793</v>
      </c>
      <c r="C190" s="3">
        <f t="shared" si="2"/>
        <v>31.97205924987793</v>
      </c>
      <c r="G190" t="str">
        <f>(Results!C230)</f>
        <v>NFKB1</v>
      </c>
    </row>
    <row r="191" spans="1:8" ht="14.25" x14ac:dyDescent="0.2">
      <c r="A191" t="str">
        <f>Results!A231</f>
        <v>I4</v>
      </c>
      <c r="B191">
        <f>Results!D231</f>
        <v>29.974597930908203</v>
      </c>
      <c r="C191" s="3">
        <f t="shared" si="2"/>
        <v>29.974597930908203</v>
      </c>
      <c r="D191" s="4" t="str">
        <f>(Results!F231)</f>
        <v>LC1</v>
      </c>
      <c r="E191" s="5">
        <f>AVERAGE(C191:C193)</f>
        <v>29.636919657389324</v>
      </c>
      <c r="F191">
        <f>_xlfn.STDEV.P(C191:C193)</f>
        <v>0.28000674729843439</v>
      </c>
      <c r="G191" t="str">
        <f>(Results!C231)</f>
        <v>NFKB1</v>
      </c>
      <c r="H191" t="str">
        <f>CONCATENATE(D191,"|",G191)</f>
        <v>LC1|NFKB1</v>
      </c>
    </row>
    <row r="192" spans="1:8" ht="14.25" x14ac:dyDescent="0.2">
      <c r="A192" t="str">
        <f>Results!A232</f>
        <v>I5</v>
      </c>
      <c r="B192">
        <f>Results!D232</f>
        <v>29.288955688476563</v>
      </c>
      <c r="C192" s="3">
        <f t="shared" si="2"/>
        <v>29.288955688476563</v>
      </c>
      <c r="G192" t="str">
        <f>(Results!C232)</f>
        <v>NFKB1</v>
      </c>
    </row>
    <row r="193" spans="1:8" ht="14.25" x14ac:dyDescent="0.2">
      <c r="A193" t="str">
        <f>Results!A233</f>
        <v>I6</v>
      </c>
      <c r="B193">
        <f>Results!D233</f>
        <v>29.647205352783203</v>
      </c>
      <c r="C193" s="3">
        <f t="shared" si="2"/>
        <v>29.647205352783203</v>
      </c>
      <c r="G193" t="str">
        <f>(Results!C233)</f>
        <v>NFKB1</v>
      </c>
    </row>
    <row r="194" spans="1:8" ht="14.25" x14ac:dyDescent="0.2">
      <c r="A194" t="str">
        <f>Results!A234</f>
        <v>I7</v>
      </c>
      <c r="B194">
        <f>Results!D234</f>
        <v>29.659029006958008</v>
      </c>
      <c r="C194" s="3">
        <f t="shared" ref="C194:C257" si="3">IF(B194="Undetermined",40.1,B194)</f>
        <v>29.659029006958008</v>
      </c>
      <c r="D194" s="4" t="str">
        <f>(Results!F234)</f>
        <v>LO1</v>
      </c>
      <c r="E194" s="5">
        <f>AVERAGE(C194:C196)</f>
        <v>29.432182312011719</v>
      </c>
      <c r="F194">
        <f>_xlfn.STDEV.P(C194:C196)</f>
        <v>0.16092849820180904</v>
      </c>
      <c r="G194" t="str">
        <f>(Results!C234)</f>
        <v>NFKB1</v>
      </c>
      <c r="H194" t="str">
        <f>CONCATENATE(D194,"|",G194)</f>
        <v>LO1|NFKB1</v>
      </c>
    </row>
    <row r="195" spans="1:8" ht="14.25" x14ac:dyDescent="0.2">
      <c r="A195" t="str">
        <f>Results!A235</f>
        <v>I8</v>
      </c>
      <c r="B195">
        <f>Results!D235</f>
        <v>29.334646224975586</v>
      </c>
      <c r="C195" s="3">
        <f t="shared" si="3"/>
        <v>29.334646224975586</v>
      </c>
      <c r="G195" t="str">
        <f>(Results!C235)</f>
        <v>NFKB1</v>
      </c>
    </row>
    <row r="196" spans="1:8" ht="14.25" x14ac:dyDescent="0.2">
      <c r="A196" t="str">
        <f>Results!A236</f>
        <v>I9</v>
      </c>
      <c r="B196">
        <f>Results!D236</f>
        <v>29.302871704101563</v>
      </c>
      <c r="C196" s="3">
        <f t="shared" si="3"/>
        <v>29.302871704101563</v>
      </c>
      <c r="G196" t="str">
        <f>(Results!C236)</f>
        <v>NFKB1</v>
      </c>
    </row>
    <row r="197" spans="1:8" ht="14.25" x14ac:dyDescent="0.2">
      <c r="A197" t="str">
        <f>Results!A237</f>
        <v>I10</v>
      </c>
      <c r="B197">
        <f>Results!D237</f>
        <v>29.501192092895508</v>
      </c>
      <c r="C197" s="3">
        <f t="shared" si="3"/>
        <v>29.501192092895508</v>
      </c>
      <c r="D197" s="4" t="str">
        <f>(Results!F237)</f>
        <v>LP1</v>
      </c>
      <c r="E197" s="5">
        <f>AVERAGE(C197:C199)</f>
        <v>29.331581115722656</v>
      </c>
      <c r="F197">
        <f>_xlfn.STDEV.P(C197:C199)</f>
        <v>0.12405146225437949</v>
      </c>
      <c r="G197" t="str">
        <f>(Results!C237)</f>
        <v>NFKB1</v>
      </c>
      <c r="H197" t="str">
        <f>CONCATENATE(D197,"|",G197)</f>
        <v>LP1|NFKB1</v>
      </c>
    </row>
    <row r="198" spans="1:8" ht="14.25" x14ac:dyDescent="0.2">
      <c r="A198" t="str">
        <f>Results!A238</f>
        <v>I11</v>
      </c>
      <c r="B198">
        <f>Results!D238</f>
        <v>29.285598754882813</v>
      </c>
      <c r="C198" s="3">
        <f t="shared" si="3"/>
        <v>29.285598754882813</v>
      </c>
      <c r="G198" t="str">
        <f>(Results!C238)</f>
        <v>NFKB1</v>
      </c>
    </row>
    <row r="199" spans="1:8" ht="14.25" x14ac:dyDescent="0.2">
      <c r="A199" t="str">
        <f>Results!A239</f>
        <v>I12</v>
      </c>
      <c r="B199">
        <f>Results!D239</f>
        <v>29.207952499389648</v>
      </c>
      <c r="C199" s="3">
        <f t="shared" si="3"/>
        <v>29.207952499389648</v>
      </c>
      <c r="G199" t="str">
        <f>(Results!C239)</f>
        <v>NFKB1</v>
      </c>
    </row>
    <row r="200" spans="1:8" ht="14.25" x14ac:dyDescent="0.2">
      <c r="A200" t="str">
        <f>Results!A240</f>
        <v>I13</v>
      </c>
      <c r="B200">
        <f>Results!D240</f>
        <v>32.556171417236328</v>
      </c>
      <c r="C200" s="3">
        <f t="shared" si="3"/>
        <v>32.556171417236328</v>
      </c>
      <c r="D200" s="4" t="str">
        <f>(Results!F240)</f>
        <v>HC1</v>
      </c>
      <c r="E200" s="5">
        <f>AVERAGE(C200:C202)</f>
        <v>32.229244232177734</v>
      </c>
      <c r="F200">
        <f>_xlfn.STDEV.P(C200:C202)</f>
        <v>0.25325293402541366</v>
      </c>
      <c r="G200" t="str">
        <f>(Results!C240)</f>
        <v>NFKB1</v>
      </c>
      <c r="H200" t="str">
        <f>CONCATENATE(D200,"|",G200)</f>
        <v>HC1|NFKB1</v>
      </c>
    </row>
    <row r="201" spans="1:8" ht="14.25" x14ac:dyDescent="0.2">
      <c r="A201" t="str">
        <f>Results!A241</f>
        <v>I14</v>
      </c>
      <c r="B201">
        <f>Results!D241</f>
        <v>32.192447662353516</v>
      </c>
      <c r="C201" s="3">
        <f t="shared" si="3"/>
        <v>32.192447662353516</v>
      </c>
      <c r="G201" t="str">
        <f>(Results!C241)</f>
        <v>NFKB1</v>
      </c>
    </row>
    <row r="202" spans="1:8" ht="14.25" x14ac:dyDescent="0.2">
      <c r="A202" t="str">
        <f>Results!A242</f>
        <v>I15</v>
      </c>
      <c r="B202">
        <f>Results!D242</f>
        <v>31.939113616943359</v>
      </c>
      <c r="C202" s="3">
        <f t="shared" si="3"/>
        <v>31.939113616943359</v>
      </c>
      <c r="G202" t="str">
        <f>(Results!C242)</f>
        <v>NFKB1</v>
      </c>
    </row>
    <row r="203" spans="1:8" ht="14.25" x14ac:dyDescent="0.2">
      <c r="A203" t="str">
        <f>Results!A243</f>
        <v>I16</v>
      </c>
      <c r="B203">
        <f>Results!D243</f>
        <v>28.972091674804688</v>
      </c>
      <c r="C203" s="3">
        <f t="shared" si="3"/>
        <v>28.972091674804688</v>
      </c>
      <c r="D203" s="4" t="str">
        <f>(Results!F243)</f>
        <v>HO1</v>
      </c>
      <c r="E203" s="5">
        <f>AVERAGE(C203:C205)</f>
        <v>28.929122289021809</v>
      </c>
      <c r="F203">
        <f>_xlfn.STDEV.P(C203:C205)</f>
        <v>0.13419666276184855</v>
      </c>
      <c r="G203" t="str">
        <f>(Results!C243)</f>
        <v>NFKB1</v>
      </c>
      <c r="H203" t="str">
        <f>CONCATENATE(D203,"|",G203)</f>
        <v>HO1|NFKB1</v>
      </c>
    </row>
    <row r="204" spans="1:8" ht="14.25" x14ac:dyDescent="0.2">
      <c r="A204" t="str">
        <f>Results!A244</f>
        <v>I17</v>
      </c>
      <c r="B204">
        <f>Results!D244</f>
        <v>28.747549057006836</v>
      </c>
      <c r="C204" s="3">
        <f t="shared" si="3"/>
        <v>28.747549057006836</v>
      </c>
      <c r="G204" t="str">
        <f>(Results!C244)</f>
        <v>NFKB1</v>
      </c>
    </row>
    <row r="205" spans="1:8" ht="14.25" x14ac:dyDescent="0.2">
      <c r="A205" t="str">
        <f>Results!A245</f>
        <v>I18</v>
      </c>
      <c r="B205">
        <f>Results!D245</f>
        <v>29.067726135253906</v>
      </c>
      <c r="C205" s="3">
        <f t="shared" si="3"/>
        <v>29.067726135253906</v>
      </c>
      <c r="G205" t="str">
        <f>(Results!C245)</f>
        <v>NFKB1</v>
      </c>
    </row>
    <row r="206" spans="1:8" ht="14.25" x14ac:dyDescent="0.2">
      <c r="A206" t="str">
        <f>Results!A246</f>
        <v>I19</v>
      </c>
      <c r="B206">
        <f>Results!D246</f>
        <v>33.510299682617188</v>
      </c>
      <c r="C206" s="3">
        <f t="shared" si="3"/>
        <v>33.510299682617188</v>
      </c>
      <c r="D206" s="4" t="str">
        <f>(Results!F246)</f>
        <v>HP1</v>
      </c>
      <c r="E206" s="5">
        <f>AVERAGE(C206:C208)</f>
        <v>33.438551584879555</v>
      </c>
      <c r="F206">
        <f>_xlfn.STDEV.P(C206:C208)</f>
        <v>5.0737682890375502E-2</v>
      </c>
      <c r="G206" t="str">
        <f>(Results!C246)</f>
        <v>NFKB1</v>
      </c>
      <c r="H206" t="str">
        <f>CONCATENATE(D206,"|",G206)</f>
        <v>HP1|NFKB1</v>
      </c>
    </row>
    <row r="207" spans="1:8" ht="14.25" x14ac:dyDescent="0.2">
      <c r="A207" t="str">
        <f>Results!A247</f>
        <v>I20</v>
      </c>
      <c r="B207">
        <f>Results!D247</f>
        <v>33.403469085693359</v>
      </c>
      <c r="C207" s="3">
        <f t="shared" si="3"/>
        <v>33.403469085693359</v>
      </c>
      <c r="G207" t="str">
        <f>(Results!C247)</f>
        <v>NFKB1</v>
      </c>
    </row>
    <row r="208" spans="1:8" ht="14.25" x14ac:dyDescent="0.2">
      <c r="A208" t="str">
        <f>Results!A248</f>
        <v>I21</v>
      </c>
      <c r="B208">
        <f>Results!D248</f>
        <v>33.401885986328125</v>
      </c>
      <c r="C208" s="3">
        <f t="shared" si="3"/>
        <v>33.401885986328125</v>
      </c>
      <c r="G208" t="str">
        <f>(Results!C248)</f>
        <v>NFKB1</v>
      </c>
    </row>
    <row r="209" spans="1:8" ht="14.25" x14ac:dyDescent="0.2">
      <c r="A209" t="str">
        <f>Results!A249</f>
        <v>I22</v>
      </c>
      <c r="B209">
        <f>Results!D249</f>
        <v>29.5823974609375</v>
      </c>
      <c r="C209" s="3">
        <f t="shared" si="3"/>
        <v>29.5823974609375</v>
      </c>
      <c r="D209" s="4" t="str">
        <f>(Results!F249)</f>
        <v>LC2</v>
      </c>
      <c r="E209" s="5">
        <f>AVERAGE(C209:C211)</f>
        <v>29.378974914550781</v>
      </c>
      <c r="F209">
        <f>_xlfn.STDEV.P(C209:C211)</f>
        <v>0.17339549277402025</v>
      </c>
      <c r="G209" t="str">
        <f>(Results!C249)</f>
        <v>NFKB1</v>
      </c>
      <c r="H209" t="str">
        <f>CONCATENATE(D209,"|",G209)</f>
        <v>LC2|NFKB1</v>
      </c>
    </row>
    <row r="210" spans="1:8" ht="14.25" x14ac:dyDescent="0.2">
      <c r="A210" t="str">
        <f>Results!A250</f>
        <v>I23</v>
      </c>
      <c r="B210">
        <f>Results!D250</f>
        <v>29.395853042602539</v>
      </c>
      <c r="C210" s="3">
        <f t="shared" si="3"/>
        <v>29.395853042602539</v>
      </c>
      <c r="G210" t="str">
        <f>(Results!C250)</f>
        <v>NFKB1</v>
      </c>
    </row>
    <row r="211" spans="1:8" ht="14.25" x14ac:dyDescent="0.2">
      <c r="A211" t="str">
        <f>Results!A251</f>
        <v>I24</v>
      </c>
      <c r="B211">
        <f>Results!D251</f>
        <v>29.158674240112305</v>
      </c>
      <c r="C211" s="3">
        <f t="shared" si="3"/>
        <v>29.158674240112305</v>
      </c>
      <c r="G211" t="str">
        <f>(Results!C251)</f>
        <v>NFKB1</v>
      </c>
    </row>
    <row r="212" spans="1:8" ht="14.25" x14ac:dyDescent="0.2">
      <c r="A212" t="str">
        <f>Results!A252</f>
        <v>J1</v>
      </c>
      <c r="B212">
        <f>Results!D252</f>
        <v>36.785297393798828</v>
      </c>
      <c r="C212" s="18"/>
      <c r="D212" s="4" t="str">
        <f>(Results!F252)</f>
        <v>LO2</v>
      </c>
      <c r="E212" s="5">
        <f>AVERAGE(C212:C214)</f>
        <v>35.757095336914063</v>
      </c>
      <c r="F212">
        <f>_xlfn.STDEV.P(C212:C214)</f>
        <v>0.20096206665039063</v>
      </c>
      <c r="G212" t="str">
        <f>(Results!C252)</f>
        <v>NFKB1</v>
      </c>
      <c r="H212" t="str">
        <f>CONCATENATE(D212,"|",G212)</f>
        <v>LO2|NFKB1</v>
      </c>
    </row>
    <row r="213" spans="1:8" ht="14.25" x14ac:dyDescent="0.2">
      <c r="A213" t="str">
        <f>Results!A253</f>
        <v>J2</v>
      </c>
      <c r="B213">
        <f>Results!D253</f>
        <v>35.958057403564453</v>
      </c>
      <c r="C213" s="3">
        <f t="shared" si="3"/>
        <v>35.958057403564453</v>
      </c>
      <c r="G213" t="str">
        <f>(Results!C253)</f>
        <v>NFKB1</v>
      </c>
    </row>
    <row r="214" spans="1:8" ht="14.25" x14ac:dyDescent="0.2">
      <c r="A214" t="str">
        <f>Results!A254</f>
        <v>J3</v>
      </c>
      <c r="B214">
        <f>Results!D254</f>
        <v>35.556133270263672</v>
      </c>
      <c r="C214" s="3">
        <f t="shared" si="3"/>
        <v>35.556133270263672</v>
      </c>
      <c r="G214" t="str">
        <f>(Results!C254)</f>
        <v>NFKB1</v>
      </c>
    </row>
    <row r="215" spans="1:8" ht="14.25" x14ac:dyDescent="0.2">
      <c r="A215" t="str">
        <f>Results!A255</f>
        <v>J4</v>
      </c>
      <c r="B215">
        <f>Results!D255</f>
        <v>35.062137603759766</v>
      </c>
      <c r="C215" s="3">
        <f t="shared" si="3"/>
        <v>35.062137603759766</v>
      </c>
      <c r="D215" s="4" t="str">
        <f>(Results!F255)</f>
        <v>LP2</v>
      </c>
      <c r="E215" s="5">
        <f>AVERAGE(C215:C217)</f>
        <v>34.990795135498047</v>
      </c>
      <c r="F215">
        <f>_xlfn.STDEV.P(C215:C217)</f>
        <v>0.26790870255410903</v>
      </c>
      <c r="G215" t="str">
        <f>(Results!C255)</f>
        <v>NFKB1</v>
      </c>
      <c r="H215" t="str">
        <f>CONCATENATE(D215,"|",G215)</f>
        <v>LP2|NFKB1</v>
      </c>
    </row>
    <row r="216" spans="1:8" ht="14.25" x14ac:dyDescent="0.2">
      <c r="A216" t="str">
        <f>Results!A256</f>
        <v>J5</v>
      </c>
      <c r="B216">
        <f>Results!D256</f>
        <v>35.277374267578125</v>
      </c>
      <c r="C216" s="3">
        <f t="shared" si="3"/>
        <v>35.277374267578125</v>
      </c>
      <c r="G216" t="str">
        <f>(Results!C256)</f>
        <v>NFKB1</v>
      </c>
    </row>
    <row r="217" spans="1:8" ht="14.25" x14ac:dyDescent="0.2">
      <c r="A217" t="str">
        <f>Results!A257</f>
        <v>J6</v>
      </c>
      <c r="B217">
        <f>Results!D257</f>
        <v>34.63287353515625</v>
      </c>
      <c r="C217" s="3">
        <f t="shared" si="3"/>
        <v>34.63287353515625</v>
      </c>
      <c r="G217" t="str">
        <f>(Results!C257)</f>
        <v>NFKB1</v>
      </c>
    </row>
    <row r="218" spans="1:8" ht="14.25" x14ac:dyDescent="0.2">
      <c r="A218" t="str">
        <f>Results!A258</f>
        <v>J7</v>
      </c>
      <c r="B218">
        <f>Results!D258</f>
        <v>38.356990814208984</v>
      </c>
      <c r="C218" s="3">
        <f t="shared" si="3"/>
        <v>38.356990814208984</v>
      </c>
      <c r="D218" s="4" t="str">
        <f>(Results!F258)</f>
        <v>HC2</v>
      </c>
      <c r="E218" s="5">
        <f>AVERAGE(C218:C220)</f>
        <v>37.382148742675781</v>
      </c>
      <c r="F218">
        <f>_xlfn.STDEV.P(C218:C220)</f>
        <v>0.82288314762757786</v>
      </c>
      <c r="G218" t="str">
        <f>(Results!C258)</f>
        <v>NFKB1</v>
      </c>
      <c r="H218" t="str">
        <f>CONCATENATE(D218,"|",G218)</f>
        <v>HC2|NFKB1</v>
      </c>
    </row>
    <row r="219" spans="1:8" ht="14.25" x14ac:dyDescent="0.2">
      <c r="A219" t="str">
        <f>Results!A259</f>
        <v>J8</v>
      </c>
      <c r="B219">
        <f>Results!D259</f>
        <v>37.445152282714844</v>
      </c>
      <c r="C219" s="3">
        <f t="shared" si="3"/>
        <v>37.445152282714844</v>
      </c>
      <c r="G219" t="str">
        <f>(Results!C259)</f>
        <v>NFKB1</v>
      </c>
    </row>
    <row r="220" spans="1:8" ht="14.25" x14ac:dyDescent="0.2">
      <c r="A220" t="str">
        <f>Results!A260</f>
        <v>J9</v>
      </c>
      <c r="B220">
        <f>Results!D260</f>
        <v>36.344303131103516</v>
      </c>
      <c r="C220" s="3">
        <f t="shared" si="3"/>
        <v>36.344303131103516</v>
      </c>
      <c r="G220" t="str">
        <f>(Results!C260)</f>
        <v>NFKB1</v>
      </c>
    </row>
    <row r="221" spans="1:8" ht="14.25" x14ac:dyDescent="0.2">
      <c r="A221" t="str">
        <f>Results!A261</f>
        <v>J10</v>
      </c>
      <c r="B221">
        <f>Results!D261</f>
        <v>30.356414794921875</v>
      </c>
      <c r="C221" s="3">
        <f t="shared" si="3"/>
        <v>30.356414794921875</v>
      </c>
      <c r="D221" s="4" t="str">
        <f>(Results!F261)</f>
        <v>HO2</v>
      </c>
      <c r="E221" s="5">
        <f>AVERAGE(C221:C223)</f>
        <v>30.400309880574543</v>
      </c>
      <c r="F221">
        <f>_xlfn.STDEV.P(C221:C223)</f>
        <v>9.0545868666200499E-2</v>
      </c>
      <c r="G221" t="str">
        <f>(Results!C261)</f>
        <v>NFKB1</v>
      </c>
      <c r="H221" t="str">
        <f>CONCATENATE(D221,"|",G221)</f>
        <v>HO2|NFKB1</v>
      </c>
    </row>
    <row r="222" spans="1:8" ht="14.25" x14ac:dyDescent="0.2">
      <c r="A222" t="str">
        <f>Results!A262</f>
        <v>J11</v>
      </c>
      <c r="B222">
        <f>Results!D262</f>
        <v>30.526433944702148</v>
      </c>
      <c r="C222" s="3">
        <f t="shared" si="3"/>
        <v>30.526433944702148</v>
      </c>
      <c r="G222" t="str">
        <f>(Results!C262)</f>
        <v>NFKB1</v>
      </c>
    </row>
    <row r="223" spans="1:8" ht="14.25" x14ac:dyDescent="0.2">
      <c r="A223" t="str">
        <f>Results!A263</f>
        <v>J12</v>
      </c>
      <c r="B223">
        <f>Results!D263</f>
        <v>30.318080902099609</v>
      </c>
      <c r="C223" s="3">
        <f t="shared" si="3"/>
        <v>30.318080902099609</v>
      </c>
      <c r="G223" t="str">
        <f>(Results!C263)</f>
        <v>NFKB1</v>
      </c>
    </row>
    <row r="224" spans="1:8" ht="14.25" x14ac:dyDescent="0.2">
      <c r="A224" t="str">
        <f>Results!A264</f>
        <v>J13</v>
      </c>
      <c r="B224">
        <f>Results!D264</f>
        <v>29.700525283813477</v>
      </c>
      <c r="C224" s="3">
        <f t="shared" si="3"/>
        <v>29.700525283813477</v>
      </c>
      <c r="D224" s="4" t="str">
        <f>(Results!F264)</f>
        <v>HP2</v>
      </c>
      <c r="E224" s="5">
        <f>AVERAGE(C224:C226)</f>
        <v>29.497692108154297</v>
      </c>
      <c r="F224">
        <f>_xlfn.STDEV.P(C224:C226)</f>
        <v>0.14827607245704152</v>
      </c>
      <c r="G224" t="str">
        <f>(Results!C264)</f>
        <v>NFKB1</v>
      </c>
      <c r="H224" t="str">
        <f>CONCATENATE(D224,"|",G224)</f>
        <v>HP2|NFKB1</v>
      </c>
    </row>
    <row r="225" spans="1:8" ht="14.25" x14ac:dyDescent="0.2">
      <c r="A225" t="str">
        <f>Results!A265</f>
        <v>J14</v>
      </c>
      <c r="B225">
        <f>Results!D265</f>
        <v>29.442348480224609</v>
      </c>
      <c r="C225" s="3">
        <f t="shared" si="3"/>
        <v>29.442348480224609</v>
      </c>
      <c r="G225" t="str">
        <f>(Results!C265)</f>
        <v>NFKB1</v>
      </c>
    </row>
    <row r="226" spans="1:8" ht="14.25" x14ac:dyDescent="0.2">
      <c r="A226" t="str">
        <f>Results!A266</f>
        <v>J15</v>
      </c>
      <c r="B226">
        <f>Results!D266</f>
        <v>29.350202560424805</v>
      </c>
      <c r="C226" s="3">
        <f t="shared" si="3"/>
        <v>29.350202560424805</v>
      </c>
      <c r="G226" t="str">
        <f>(Results!C266)</f>
        <v>NFKB1</v>
      </c>
    </row>
    <row r="227" spans="1:8" ht="14.25" x14ac:dyDescent="0.2">
      <c r="A227" t="str">
        <f>Results!A267</f>
        <v>J16</v>
      </c>
      <c r="B227">
        <f>Results!D267</f>
        <v>30.669273376464844</v>
      </c>
      <c r="C227" s="3">
        <f t="shared" si="3"/>
        <v>30.669273376464844</v>
      </c>
      <c r="D227" s="4" t="str">
        <f>(Results!F267)</f>
        <v>LC3</v>
      </c>
      <c r="E227" s="5">
        <f>AVERAGE(C227:C229)</f>
        <v>30.594759623209637</v>
      </c>
      <c r="F227">
        <f>_xlfn.STDEV.P(C227:C229)</f>
        <v>7.1399355820203375E-2</v>
      </c>
      <c r="G227" t="str">
        <f>(Results!C267)</f>
        <v>NFKB1</v>
      </c>
      <c r="H227" t="str">
        <f>CONCATENATE(D227,"|",G227)</f>
        <v>LC3|NFKB1</v>
      </c>
    </row>
    <row r="228" spans="1:8" ht="14.25" x14ac:dyDescent="0.2">
      <c r="A228" t="str">
        <f>Results!A268</f>
        <v>J17</v>
      </c>
      <c r="B228">
        <f>Results!D268</f>
        <v>30.498489379882813</v>
      </c>
      <c r="C228" s="3">
        <f t="shared" si="3"/>
        <v>30.498489379882813</v>
      </c>
      <c r="G228" t="str">
        <f>(Results!C268)</f>
        <v>NFKB1</v>
      </c>
    </row>
    <row r="229" spans="1:8" ht="14.25" x14ac:dyDescent="0.2">
      <c r="A229" t="str">
        <f>Results!A269</f>
        <v>J18</v>
      </c>
      <c r="B229">
        <f>Results!D269</f>
        <v>30.61651611328125</v>
      </c>
      <c r="C229" s="3">
        <f t="shared" si="3"/>
        <v>30.61651611328125</v>
      </c>
      <c r="G229" t="str">
        <f>(Results!C269)</f>
        <v>NFKB1</v>
      </c>
    </row>
    <row r="230" spans="1:8" ht="14.25" x14ac:dyDescent="0.2">
      <c r="A230" t="str">
        <f>Results!A270</f>
        <v>J19</v>
      </c>
      <c r="B230">
        <f>Results!D270</f>
        <v>30.126060485839844</v>
      </c>
      <c r="C230" s="3">
        <f t="shared" si="3"/>
        <v>30.126060485839844</v>
      </c>
      <c r="D230" s="4" t="str">
        <f>(Results!F270)</f>
        <v>LO3</v>
      </c>
      <c r="E230" s="5">
        <f>AVERAGE(C230:C232)</f>
        <v>30.138764063517254</v>
      </c>
      <c r="F230">
        <f>_xlfn.STDEV.P(C230:C232)</f>
        <v>6.0197991574798208E-2</v>
      </c>
      <c r="G230" t="str">
        <f>(Results!C270)</f>
        <v>NFKB1</v>
      </c>
      <c r="H230" t="str">
        <f>CONCATENATE(D230,"|",G230)</f>
        <v>LO3|NFKB1</v>
      </c>
    </row>
    <row r="231" spans="1:8" ht="14.25" x14ac:dyDescent="0.2">
      <c r="A231" t="str">
        <f>Results!A271</f>
        <v>J20</v>
      </c>
      <c r="B231">
        <f>Results!D271</f>
        <v>30.218017578125</v>
      </c>
      <c r="C231" s="3">
        <f t="shared" si="3"/>
        <v>30.218017578125</v>
      </c>
      <c r="G231" t="str">
        <f>(Results!C271)</f>
        <v>NFKB1</v>
      </c>
    </row>
    <row r="232" spans="1:8" ht="14.25" x14ac:dyDescent="0.2">
      <c r="A232" t="str">
        <f>Results!A272</f>
        <v>J21</v>
      </c>
      <c r="B232">
        <f>Results!D272</f>
        <v>30.072214126586914</v>
      </c>
      <c r="C232" s="3">
        <f t="shared" si="3"/>
        <v>30.072214126586914</v>
      </c>
      <c r="G232" t="str">
        <f>(Results!C272)</f>
        <v>NFKB1</v>
      </c>
    </row>
    <row r="233" spans="1:8" ht="14.25" x14ac:dyDescent="0.2">
      <c r="A233" t="str">
        <f>Results!A273</f>
        <v>J22</v>
      </c>
      <c r="B233">
        <f>Results!D273</f>
        <v>30.83714485168457</v>
      </c>
      <c r="C233" s="3">
        <f t="shared" si="3"/>
        <v>30.83714485168457</v>
      </c>
      <c r="D233" s="4" t="str">
        <f>(Results!F273)</f>
        <v>LP3</v>
      </c>
      <c r="E233" s="5">
        <f>AVERAGE(C233:C235)</f>
        <v>30.817586898803711</v>
      </c>
      <c r="F233">
        <f>_xlfn.STDEV.P(C233:C235)</f>
        <v>0.14431819910952548</v>
      </c>
      <c r="G233" t="str">
        <f>(Results!C273)</f>
        <v>NFKB1</v>
      </c>
      <c r="H233" t="str">
        <f>CONCATENATE(D233,"|",G233)</f>
        <v>LP3|NFKB1</v>
      </c>
    </row>
    <row r="234" spans="1:8" ht="14.25" x14ac:dyDescent="0.2">
      <c r="A234" t="str">
        <f>Results!A274</f>
        <v>J23</v>
      </c>
      <c r="B234">
        <f>Results!D274</f>
        <v>30.983747482299805</v>
      </c>
      <c r="C234" s="3">
        <f t="shared" si="3"/>
        <v>30.983747482299805</v>
      </c>
      <c r="G234" t="str">
        <f>(Results!C274)</f>
        <v>NFKB1</v>
      </c>
    </row>
    <row r="235" spans="1:8" ht="14.25" x14ac:dyDescent="0.2">
      <c r="A235" t="str">
        <f>Results!A275</f>
        <v>J24</v>
      </c>
      <c r="B235">
        <f>Results!D275</f>
        <v>30.631868362426758</v>
      </c>
      <c r="C235" s="3">
        <f t="shared" si="3"/>
        <v>30.631868362426758</v>
      </c>
      <c r="G235" t="str">
        <f>(Results!C275)</f>
        <v>NFKB1</v>
      </c>
    </row>
    <row r="236" spans="1:8" ht="14.25" x14ac:dyDescent="0.2">
      <c r="A236" t="str">
        <f>Results!A276</f>
        <v>K1</v>
      </c>
      <c r="B236">
        <f>Results!D276</f>
        <v>32.204166412353516</v>
      </c>
      <c r="C236" s="3">
        <f t="shared" si="3"/>
        <v>32.204166412353516</v>
      </c>
      <c r="D236" s="4" t="str">
        <f>(Results!F276)</f>
        <v>HC3</v>
      </c>
      <c r="E236" s="5">
        <f>AVERAGE(C236:C238)</f>
        <v>32.210386912027992</v>
      </c>
      <c r="F236">
        <f>_xlfn.STDEV.P(C236:C238)</f>
        <v>0.1707788926144545</v>
      </c>
      <c r="G236" t="str">
        <f>(Results!C276)</f>
        <v>NFKB1</v>
      </c>
      <c r="H236" t="str">
        <f>CONCATENATE(D236,"|",G236)</f>
        <v>HC3|NFKB1</v>
      </c>
    </row>
    <row r="237" spans="1:8" ht="14.25" x14ac:dyDescent="0.2">
      <c r="A237" t="str">
        <f>Results!A277</f>
        <v>K2</v>
      </c>
      <c r="B237">
        <f>Results!D277</f>
        <v>32.422588348388672</v>
      </c>
      <c r="C237" s="3">
        <f t="shared" si="3"/>
        <v>32.422588348388672</v>
      </c>
      <c r="G237" t="str">
        <f>(Results!C277)</f>
        <v>NFKB1</v>
      </c>
    </row>
    <row r="238" spans="1:8" ht="14.25" x14ac:dyDescent="0.2">
      <c r="A238" t="str">
        <f>Results!A278</f>
        <v>K3</v>
      </c>
      <c r="B238">
        <f>Results!D278</f>
        <v>32.004405975341797</v>
      </c>
      <c r="C238" s="3">
        <f t="shared" si="3"/>
        <v>32.004405975341797</v>
      </c>
      <c r="G238" t="str">
        <f>(Results!C278)</f>
        <v>NFKB1</v>
      </c>
    </row>
    <row r="239" spans="1:8" ht="14.25" x14ac:dyDescent="0.2">
      <c r="A239" t="str">
        <f>Results!A279</f>
        <v>K4</v>
      </c>
      <c r="B239">
        <f>Results!D279</f>
        <v>31.997735977172852</v>
      </c>
      <c r="C239" s="18"/>
      <c r="D239" s="4" t="str">
        <f>(Results!F279)</f>
        <v>HO3</v>
      </c>
      <c r="E239" s="5">
        <f>AVERAGE(C239:C241)</f>
        <v>31.321288108825684</v>
      </c>
      <c r="F239">
        <f>_xlfn.STDEV.P(C239:C241)</f>
        <v>3.0049324035644531E-2</v>
      </c>
      <c r="G239" t="str">
        <f>(Results!C279)</f>
        <v>NFKB1</v>
      </c>
      <c r="H239" t="str">
        <f>CONCATENATE(D239,"|",G239)</f>
        <v>HO3|NFKB1</v>
      </c>
    </row>
    <row r="240" spans="1:8" ht="14.25" x14ac:dyDescent="0.2">
      <c r="A240" t="str">
        <f>Results!A280</f>
        <v>K5</v>
      </c>
      <c r="B240">
        <f>Results!D280</f>
        <v>31.291238784790039</v>
      </c>
      <c r="C240" s="3">
        <f t="shared" si="3"/>
        <v>31.291238784790039</v>
      </c>
      <c r="G240" t="str">
        <f>(Results!C280)</f>
        <v>NFKB1</v>
      </c>
    </row>
    <row r="241" spans="1:8" ht="14.25" x14ac:dyDescent="0.2">
      <c r="A241" t="str">
        <f>Results!A281</f>
        <v>K6</v>
      </c>
      <c r="B241">
        <f>Results!D281</f>
        <v>31.351337432861328</v>
      </c>
      <c r="C241" s="3">
        <f t="shared" si="3"/>
        <v>31.351337432861328</v>
      </c>
      <c r="G241" t="str">
        <f>(Results!C281)</f>
        <v>NFKB1</v>
      </c>
    </row>
    <row r="242" spans="1:8" ht="14.25" x14ac:dyDescent="0.2">
      <c r="A242" t="str">
        <f>Results!A282</f>
        <v>K7</v>
      </c>
      <c r="B242">
        <f>Results!D282</f>
        <v>31.290138244628906</v>
      </c>
      <c r="C242" s="3">
        <f t="shared" si="3"/>
        <v>31.290138244628906</v>
      </c>
      <c r="D242" s="4" t="str">
        <f>(Results!F282)</f>
        <v>HP3</v>
      </c>
      <c r="E242" s="5">
        <f>AVERAGE(C242:C244)</f>
        <v>30.913291931152344</v>
      </c>
      <c r="F242">
        <f>_xlfn.STDEV.P(C242:C244)</f>
        <v>0.32094659008019544</v>
      </c>
      <c r="G242" t="str">
        <f>(Results!C282)</f>
        <v>NFKB1</v>
      </c>
      <c r="H242" t="str">
        <f>CONCATENATE(D242,"|",G242)</f>
        <v>HP3|NFKB1</v>
      </c>
    </row>
    <row r="243" spans="1:8" ht="14.25" x14ac:dyDescent="0.2">
      <c r="A243" t="str">
        <f>Results!A283</f>
        <v>K8</v>
      </c>
      <c r="B243">
        <f>Results!D283</f>
        <v>30.505779266357422</v>
      </c>
      <c r="C243" s="3">
        <f t="shared" si="3"/>
        <v>30.505779266357422</v>
      </c>
      <c r="G243" t="str">
        <f>(Results!C283)</f>
        <v>NFKB1</v>
      </c>
    </row>
    <row r="244" spans="1:8" ht="14.25" x14ac:dyDescent="0.2">
      <c r="A244" t="str">
        <f>Results!A284</f>
        <v>K9</v>
      </c>
      <c r="B244">
        <f>Results!D284</f>
        <v>30.943958282470703</v>
      </c>
      <c r="C244" s="3">
        <f t="shared" si="3"/>
        <v>30.943958282470703</v>
      </c>
      <c r="G244" t="str">
        <f>(Results!C284)</f>
        <v>NFKB1</v>
      </c>
    </row>
    <row r="245" spans="1:8" ht="14.25" x14ac:dyDescent="0.2">
      <c r="A245" t="str">
        <f>Results!A285</f>
        <v>K10</v>
      </c>
      <c r="B245">
        <f>Results!D285</f>
        <v>29.438388824462891</v>
      </c>
      <c r="C245" s="3">
        <f t="shared" si="3"/>
        <v>29.438388824462891</v>
      </c>
      <c r="D245" s="4" t="str">
        <f>(Results!F285)</f>
        <v>LC4</v>
      </c>
      <c r="E245" s="5">
        <f>AVERAGE(C245:C247)</f>
        <v>29.318532307942707</v>
      </c>
      <c r="F245">
        <f>_xlfn.STDEV.P(C245:C247)</f>
        <v>9.0667037696623071E-2</v>
      </c>
      <c r="G245" t="str">
        <f>(Results!C285)</f>
        <v>NFKB1</v>
      </c>
      <c r="H245" t="str">
        <f>CONCATENATE(D245,"|",G245)</f>
        <v>LC4|NFKB1</v>
      </c>
    </row>
    <row r="246" spans="1:8" ht="14.25" x14ac:dyDescent="0.2">
      <c r="A246" t="str">
        <f>Results!A286</f>
        <v>K11</v>
      </c>
      <c r="B246">
        <f>Results!D286</f>
        <v>29.219150543212891</v>
      </c>
      <c r="C246" s="3">
        <f t="shared" si="3"/>
        <v>29.219150543212891</v>
      </c>
      <c r="G246" t="str">
        <f>(Results!C286)</f>
        <v>NFKB1</v>
      </c>
    </row>
    <row r="247" spans="1:8" ht="14.25" x14ac:dyDescent="0.2">
      <c r="A247" t="str">
        <f>Results!A287</f>
        <v>K12</v>
      </c>
      <c r="B247">
        <f>Results!D287</f>
        <v>29.298057556152344</v>
      </c>
      <c r="C247" s="3">
        <f t="shared" si="3"/>
        <v>29.298057556152344</v>
      </c>
      <c r="G247" t="str">
        <f>(Results!C287)</f>
        <v>NFKB1</v>
      </c>
    </row>
    <row r="248" spans="1:8" ht="14.25" x14ac:dyDescent="0.2">
      <c r="A248" t="str">
        <f>Results!A288</f>
        <v>K13</v>
      </c>
      <c r="B248">
        <f>Results!D288</f>
        <v>30.09075927734375</v>
      </c>
      <c r="C248" s="18"/>
      <c r="D248" s="4" t="str">
        <f>(Results!F288)</f>
        <v>LO4</v>
      </c>
      <c r="E248" s="5">
        <f>AVERAGE(C248:C250)</f>
        <v>29.437227249145508</v>
      </c>
      <c r="F248">
        <f>_xlfn.STDEV.P(C248:C250)</f>
        <v>8.5489273071289063E-2</v>
      </c>
      <c r="G248" t="str">
        <f>(Results!C288)</f>
        <v>NFKB1</v>
      </c>
      <c r="H248" t="str">
        <f>CONCATENATE(D248,"|",G248)</f>
        <v>LO4|NFKB1</v>
      </c>
    </row>
    <row r="249" spans="1:8" ht="14.25" x14ac:dyDescent="0.2">
      <c r="A249" t="str">
        <f>Results!A289</f>
        <v>K14</v>
      </c>
      <c r="B249">
        <f>Results!D289</f>
        <v>29.522716522216797</v>
      </c>
      <c r="C249" s="3">
        <f t="shared" si="3"/>
        <v>29.522716522216797</v>
      </c>
      <c r="G249" t="str">
        <f>(Results!C289)</f>
        <v>NFKB1</v>
      </c>
    </row>
    <row r="250" spans="1:8" ht="14.25" x14ac:dyDescent="0.2">
      <c r="A250" t="str">
        <f>Results!A290</f>
        <v>K15</v>
      </c>
      <c r="B250">
        <f>Results!D290</f>
        <v>29.351737976074219</v>
      </c>
      <c r="C250" s="3">
        <f t="shared" si="3"/>
        <v>29.351737976074219</v>
      </c>
      <c r="G250" t="str">
        <f>(Results!C290)</f>
        <v>NFKB1</v>
      </c>
    </row>
    <row r="251" spans="1:8" ht="14.25" x14ac:dyDescent="0.2">
      <c r="A251" t="str">
        <f>Results!A291</f>
        <v>K16</v>
      </c>
      <c r="B251">
        <f>Results!D291</f>
        <v>30.372509002685547</v>
      </c>
      <c r="C251" s="3">
        <f t="shared" si="3"/>
        <v>30.372509002685547</v>
      </c>
      <c r="D251" s="4" t="str">
        <f>(Results!F291)</f>
        <v>LP4</v>
      </c>
      <c r="E251" s="5">
        <f>AVERAGE(C251:C253)</f>
        <v>29.999734878540039</v>
      </c>
      <c r="F251">
        <f>_xlfn.STDEV.P(C251:C253)</f>
        <v>0.2658734427565746</v>
      </c>
      <c r="G251" t="str">
        <f>(Results!C291)</f>
        <v>NFKB1</v>
      </c>
      <c r="H251" t="str">
        <f>CONCATENATE(D251,"|",G251)</f>
        <v>LP4|NFKB1</v>
      </c>
    </row>
    <row r="252" spans="1:8" ht="14.25" x14ac:dyDescent="0.2">
      <c r="A252" t="str">
        <f>Results!A292</f>
        <v>K17</v>
      </c>
      <c r="B252">
        <f>Results!D292</f>
        <v>29.770772933959961</v>
      </c>
      <c r="C252" s="3">
        <f t="shared" si="3"/>
        <v>29.770772933959961</v>
      </c>
      <c r="G252" t="str">
        <f>(Results!C292)</f>
        <v>NFKB1</v>
      </c>
    </row>
    <row r="253" spans="1:8" ht="14.25" x14ac:dyDescent="0.2">
      <c r="A253" t="str">
        <f>Results!A293</f>
        <v>K18</v>
      </c>
      <c r="B253">
        <f>Results!D293</f>
        <v>29.855922698974609</v>
      </c>
      <c r="C253" s="3">
        <f t="shared" si="3"/>
        <v>29.855922698974609</v>
      </c>
      <c r="G253" t="str">
        <f>(Results!C293)</f>
        <v>NFKB1</v>
      </c>
    </row>
    <row r="254" spans="1:8" ht="14.25" x14ac:dyDescent="0.2">
      <c r="A254" t="str">
        <f>Results!A294</f>
        <v>K19</v>
      </c>
      <c r="B254">
        <f>Results!D294</f>
        <v>30.830114364624023</v>
      </c>
      <c r="C254" s="3">
        <f t="shared" si="3"/>
        <v>30.830114364624023</v>
      </c>
      <c r="D254" s="4" t="str">
        <f>(Results!F294)</f>
        <v>HC4</v>
      </c>
      <c r="E254" s="5">
        <f>AVERAGE(C254:C256)</f>
        <v>30.496528625488281</v>
      </c>
      <c r="F254">
        <f>_xlfn.STDEV.P(C254:C256)</f>
        <v>0.25506840349932802</v>
      </c>
      <c r="G254" t="str">
        <f>(Results!C294)</f>
        <v>NFKB1</v>
      </c>
      <c r="H254" t="str">
        <f>CONCATENATE(D254,"|",G254)</f>
        <v>HC4|NFKB1</v>
      </c>
    </row>
    <row r="255" spans="1:8" ht="14.25" x14ac:dyDescent="0.2">
      <c r="A255" t="str">
        <f>Results!A295</f>
        <v>K20</v>
      </c>
      <c r="B255">
        <f>Results!D295</f>
        <v>30.448606491088867</v>
      </c>
      <c r="C255" s="3">
        <f t="shared" si="3"/>
        <v>30.448606491088867</v>
      </c>
      <c r="G255" t="str">
        <f>(Results!C295)</f>
        <v>NFKB1</v>
      </c>
    </row>
    <row r="256" spans="1:8" ht="14.25" x14ac:dyDescent="0.2">
      <c r="A256" t="str">
        <f>Results!A296</f>
        <v>K21</v>
      </c>
      <c r="B256">
        <f>Results!D296</f>
        <v>30.210865020751953</v>
      </c>
      <c r="C256" s="3">
        <f t="shared" si="3"/>
        <v>30.210865020751953</v>
      </c>
      <c r="G256" t="str">
        <f>(Results!C296)</f>
        <v>NFKB1</v>
      </c>
    </row>
    <row r="257" spans="1:8" ht="14.25" x14ac:dyDescent="0.2">
      <c r="A257" t="str">
        <f>Results!A297</f>
        <v>K22</v>
      </c>
      <c r="B257">
        <f>Results!D297</f>
        <v>33.120689392089844</v>
      </c>
      <c r="C257" s="3">
        <f t="shared" si="3"/>
        <v>33.120689392089844</v>
      </c>
      <c r="D257" s="4" t="str">
        <f>(Results!F297)</f>
        <v>HO4</v>
      </c>
      <c r="E257" s="5">
        <f>AVERAGE(C257:C259)</f>
        <v>33.046609242757164</v>
      </c>
      <c r="F257">
        <f>_xlfn.STDEV.P(C257:C259)</f>
        <v>6.4951436409312543E-2</v>
      </c>
      <c r="G257" t="str">
        <f>(Results!C297)</f>
        <v>NFKB1</v>
      </c>
      <c r="H257" t="str">
        <f>CONCATENATE(D257,"|",G257)</f>
        <v>HO4|NFKB1</v>
      </c>
    </row>
    <row r="258" spans="1:8" ht="14.25" x14ac:dyDescent="0.2">
      <c r="A258" t="str">
        <f>Results!A298</f>
        <v>K23</v>
      </c>
      <c r="B258">
        <f>Results!D298</f>
        <v>32.962535858154297</v>
      </c>
      <c r="C258" s="3">
        <f t="shared" ref="C258:C321" si="4">IF(B258="Undetermined",40.1,B258)</f>
        <v>32.962535858154297</v>
      </c>
      <c r="G258" t="str">
        <f>(Results!C298)</f>
        <v>NFKB1</v>
      </c>
    </row>
    <row r="259" spans="1:8" ht="14.25" x14ac:dyDescent="0.2">
      <c r="A259" t="str">
        <f>Results!A299</f>
        <v>K24</v>
      </c>
      <c r="B259">
        <f>Results!D299</f>
        <v>33.056602478027344</v>
      </c>
      <c r="C259" s="3">
        <f t="shared" si="4"/>
        <v>33.056602478027344</v>
      </c>
      <c r="G259" t="str">
        <f>(Results!C299)</f>
        <v>NFKB1</v>
      </c>
    </row>
    <row r="260" spans="1:8" ht="14.25" x14ac:dyDescent="0.2">
      <c r="A260" t="str">
        <f>Results!A300</f>
        <v>L1</v>
      </c>
      <c r="B260">
        <f>Results!D300</f>
        <v>29.569398880004883</v>
      </c>
      <c r="C260" s="3">
        <f t="shared" si="4"/>
        <v>29.569398880004883</v>
      </c>
      <c r="D260" s="4" t="str">
        <f>(Results!F300)</f>
        <v>HP4</v>
      </c>
      <c r="E260" s="5">
        <f>AVERAGE(C260:C262)</f>
        <v>29.388863881429035</v>
      </c>
      <c r="F260">
        <f>_xlfn.STDEV.P(C260:C262)</f>
        <v>0.1582843985456068</v>
      </c>
      <c r="G260" t="str">
        <f>(Results!C300)</f>
        <v>NFKB1</v>
      </c>
      <c r="H260" t="str">
        <f>CONCATENATE(D260,"|",G260)</f>
        <v>HP4|NFKB1</v>
      </c>
    </row>
    <row r="261" spans="1:8" ht="14.25" x14ac:dyDescent="0.2">
      <c r="A261" t="str">
        <f>Results!A301</f>
        <v>L2</v>
      </c>
      <c r="B261">
        <f>Results!D301</f>
        <v>29.183982849121094</v>
      </c>
      <c r="C261" s="3">
        <f t="shared" si="4"/>
        <v>29.183982849121094</v>
      </c>
      <c r="G261" t="str">
        <f>(Results!C301)</f>
        <v>NFKB1</v>
      </c>
    </row>
    <row r="262" spans="1:8" ht="14.25" x14ac:dyDescent="0.2">
      <c r="A262" t="str">
        <f>Results!A302</f>
        <v>L3</v>
      </c>
      <c r="B262">
        <f>Results!D302</f>
        <v>29.413209915161133</v>
      </c>
      <c r="C262" s="3">
        <f t="shared" si="4"/>
        <v>29.413209915161133</v>
      </c>
      <c r="G262" t="str">
        <f>(Results!C302)</f>
        <v>NFKB1</v>
      </c>
    </row>
    <row r="263" spans="1:8" ht="14.25" x14ac:dyDescent="0.2">
      <c r="A263" t="str">
        <f>Results!A303</f>
        <v>L4</v>
      </c>
      <c r="B263">
        <f>Results!D303</f>
        <v>28.382966995239258</v>
      </c>
      <c r="C263" s="3">
        <f t="shared" si="4"/>
        <v>28.382966995239258</v>
      </c>
      <c r="D263" s="4" t="str">
        <f>(Results!F303)</f>
        <v>LC5</v>
      </c>
      <c r="E263" s="5">
        <f>AVERAGE(C263:C265)</f>
        <v>28.324577331542969</v>
      </c>
      <c r="F263">
        <f>_xlfn.STDEV.P(C263:C265)</f>
        <v>6.0818083054047088E-2</v>
      </c>
      <c r="G263" t="str">
        <f>(Results!C303)</f>
        <v>NFKB1</v>
      </c>
      <c r="H263" t="str">
        <f>CONCATENATE(D263,"|",G263)</f>
        <v>LC5|NFKB1</v>
      </c>
    </row>
    <row r="264" spans="1:8" ht="14.25" x14ac:dyDescent="0.2">
      <c r="A264" t="str">
        <f>Results!A304</f>
        <v>L5</v>
      </c>
      <c r="B264">
        <f>Results!D304</f>
        <v>28.240690231323242</v>
      </c>
      <c r="C264" s="3">
        <f t="shared" si="4"/>
        <v>28.240690231323242</v>
      </c>
      <c r="G264" t="str">
        <f>(Results!C304)</f>
        <v>NFKB1</v>
      </c>
    </row>
    <row r="265" spans="1:8" ht="14.25" x14ac:dyDescent="0.2">
      <c r="A265" t="str">
        <f>Results!A305</f>
        <v>L6</v>
      </c>
      <c r="B265">
        <f>Results!D305</f>
        <v>28.350074768066406</v>
      </c>
      <c r="C265" s="3">
        <f t="shared" si="4"/>
        <v>28.350074768066406</v>
      </c>
      <c r="G265" t="str">
        <f>(Results!C305)</f>
        <v>NFKB1</v>
      </c>
    </row>
    <row r="266" spans="1:8" ht="14.25" x14ac:dyDescent="0.2">
      <c r="A266" t="str">
        <f>Results!A306</f>
        <v>L7</v>
      </c>
      <c r="B266">
        <f>Results!D306</f>
        <v>28.620758056640625</v>
      </c>
      <c r="C266" s="3">
        <f t="shared" si="4"/>
        <v>28.620758056640625</v>
      </c>
      <c r="D266" s="4" t="str">
        <f>(Results!F306)</f>
        <v>LO5</v>
      </c>
      <c r="E266" s="5">
        <f>AVERAGE(C266:C268)</f>
        <v>28.423749287923176</v>
      </c>
      <c r="F266">
        <f>_xlfn.STDEV.P(C266:C268)</f>
        <v>0.18083594004255524</v>
      </c>
      <c r="G266" t="str">
        <f>(Results!C306)</f>
        <v>NFKB1</v>
      </c>
      <c r="H266" t="str">
        <f>CONCATENATE(D266,"|",G266)</f>
        <v>LO5|NFKB1</v>
      </c>
    </row>
    <row r="267" spans="1:8" ht="14.25" x14ac:dyDescent="0.2">
      <c r="A267" t="str">
        <f>Results!A307</f>
        <v>L8</v>
      </c>
      <c r="B267">
        <f>Results!D307</f>
        <v>28.466464996337891</v>
      </c>
      <c r="C267" s="3">
        <f t="shared" si="4"/>
        <v>28.466464996337891</v>
      </c>
      <c r="G267" t="str">
        <f>(Results!C307)</f>
        <v>NFKB1</v>
      </c>
    </row>
    <row r="268" spans="1:8" ht="14.25" x14ac:dyDescent="0.2">
      <c r="A268" t="str">
        <f>Results!A308</f>
        <v>L9</v>
      </c>
      <c r="B268">
        <f>Results!D308</f>
        <v>28.184024810791016</v>
      </c>
      <c r="C268" s="3">
        <f t="shared" si="4"/>
        <v>28.184024810791016</v>
      </c>
      <c r="G268" t="str">
        <f>(Results!C308)</f>
        <v>NFKB1</v>
      </c>
    </row>
    <row r="269" spans="1:8" ht="14.25" x14ac:dyDescent="0.2">
      <c r="A269" t="str">
        <f>Results!A309</f>
        <v>L10</v>
      </c>
      <c r="B269">
        <f>Results!D309</f>
        <v>28.522922515869141</v>
      </c>
      <c r="C269" s="3">
        <f t="shared" si="4"/>
        <v>28.522922515869141</v>
      </c>
      <c r="D269" s="4" t="str">
        <f>(Results!F309)</f>
        <v>LP5</v>
      </c>
      <c r="E269" s="5">
        <f>AVERAGE(C269:C271)</f>
        <v>28.449417750040691</v>
      </c>
      <c r="F269">
        <f>_xlfn.STDEV.P(C269:C271)</f>
        <v>0.11141578032166898</v>
      </c>
      <c r="G269" t="str">
        <f>(Results!C309)</f>
        <v>NFKB1</v>
      </c>
      <c r="H269" t="str">
        <f>CONCATENATE(D269,"|",G269)</f>
        <v>LP5|NFKB1</v>
      </c>
    </row>
    <row r="270" spans="1:8" ht="14.25" x14ac:dyDescent="0.2">
      <c r="A270" t="str">
        <f>Results!A310</f>
        <v>L11</v>
      </c>
      <c r="B270">
        <f>Results!D310</f>
        <v>28.291967391967773</v>
      </c>
      <c r="C270" s="3">
        <f t="shared" si="4"/>
        <v>28.291967391967773</v>
      </c>
      <c r="G270" t="str">
        <f>(Results!C310)</f>
        <v>NFKB1</v>
      </c>
    </row>
    <row r="271" spans="1:8" ht="14.25" x14ac:dyDescent="0.2">
      <c r="A271" t="str">
        <f>Results!A311</f>
        <v>L12</v>
      </c>
      <c r="B271">
        <f>Results!D311</f>
        <v>28.533363342285156</v>
      </c>
      <c r="C271" s="3">
        <f t="shared" si="4"/>
        <v>28.533363342285156</v>
      </c>
      <c r="G271" t="str">
        <f>(Results!C311)</f>
        <v>NFKB1</v>
      </c>
    </row>
    <row r="272" spans="1:8" ht="14.25" x14ac:dyDescent="0.2">
      <c r="A272" t="str">
        <f>Results!A312</f>
        <v>L13</v>
      </c>
      <c r="B272">
        <f>Results!D312</f>
        <v>28.119857788085938</v>
      </c>
      <c r="C272" s="3">
        <f t="shared" si="4"/>
        <v>28.119857788085938</v>
      </c>
      <c r="D272" s="4" t="str">
        <f>(Results!F312)</f>
        <v>HC5</v>
      </c>
      <c r="E272" s="5">
        <f>AVERAGE(C272:C274)</f>
        <v>28.209101994832356</v>
      </c>
      <c r="F272">
        <f>_xlfn.STDEV.P(C272:C274)</f>
        <v>6.6845961761297409E-2</v>
      </c>
      <c r="G272" t="str">
        <f>(Results!C312)</f>
        <v>NFKB1</v>
      </c>
      <c r="H272" t="str">
        <f>CONCATENATE(D272,"|",G272)</f>
        <v>HC5|NFKB1</v>
      </c>
    </row>
    <row r="273" spans="1:8" ht="14.25" x14ac:dyDescent="0.2">
      <c r="A273" t="str">
        <f>Results!A313</f>
        <v>L14</v>
      </c>
      <c r="B273">
        <f>Results!D313</f>
        <v>28.280727386474609</v>
      </c>
      <c r="C273" s="3">
        <f t="shared" si="4"/>
        <v>28.280727386474609</v>
      </c>
      <c r="G273" t="str">
        <f>(Results!C313)</f>
        <v>NFKB1</v>
      </c>
    </row>
    <row r="274" spans="1:8" ht="14.25" x14ac:dyDescent="0.2">
      <c r="A274" t="str">
        <f>Results!A314</f>
        <v>L15</v>
      </c>
      <c r="B274">
        <f>Results!D314</f>
        <v>28.226720809936523</v>
      </c>
      <c r="C274" s="3">
        <f t="shared" si="4"/>
        <v>28.226720809936523</v>
      </c>
      <c r="G274" t="str">
        <f>(Results!C314)</f>
        <v>NFKB1</v>
      </c>
    </row>
    <row r="275" spans="1:8" ht="14.25" x14ac:dyDescent="0.2">
      <c r="A275" t="str">
        <f>Results!A315</f>
        <v>L16</v>
      </c>
      <c r="B275">
        <f>Results!D315</f>
        <v>28.246135711669922</v>
      </c>
      <c r="C275" s="3">
        <f t="shared" si="4"/>
        <v>28.246135711669922</v>
      </c>
      <c r="D275" s="4" t="str">
        <f>(Results!F315)</f>
        <v>HO5</v>
      </c>
      <c r="E275" s="5">
        <f>AVERAGE(C275:C277)</f>
        <v>28.108739852905273</v>
      </c>
      <c r="F275">
        <f>_xlfn.STDEV.P(C275:C277)</f>
        <v>0.13467352574228408</v>
      </c>
      <c r="G275" t="str">
        <f>(Results!C315)</f>
        <v>NFKB1</v>
      </c>
      <c r="H275" t="str">
        <f>CONCATENATE(D275,"|",G275)</f>
        <v>HO5|NFKB1</v>
      </c>
    </row>
    <row r="276" spans="1:8" ht="14.25" x14ac:dyDescent="0.2">
      <c r="A276" t="str">
        <f>Results!A316</f>
        <v>L17</v>
      </c>
      <c r="B276">
        <f>Results!D316</f>
        <v>28.154266357421875</v>
      </c>
      <c r="C276" s="3">
        <f t="shared" si="4"/>
        <v>28.154266357421875</v>
      </c>
      <c r="G276" t="str">
        <f>(Results!C316)</f>
        <v>NFKB1</v>
      </c>
    </row>
    <row r="277" spans="1:8" ht="14.25" x14ac:dyDescent="0.2">
      <c r="A277" t="str">
        <f>Results!A317</f>
        <v>L18</v>
      </c>
      <c r="B277">
        <f>Results!D317</f>
        <v>27.925817489624023</v>
      </c>
      <c r="C277" s="3">
        <f t="shared" si="4"/>
        <v>27.925817489624023</v>
      </c>
      <c r="G277" t="str">
        <f>(Results!C317)</f>
        <v>NFKB1</v>
      </c>
    </row>
    <row r="278" spans="1:8" ht="14.25" x14ac:dyDescent="0.2">
      <c r="A278" t="str">
        <f>Results!A318</f>
        <v>L19</v>
      </c>
      <c r="B278">
        <f>Results!D318</f>
        <v>28.720026016235352</v>
      </c>
      <c r="C278" s="3">
        <f t="shared" si="4"/>
        <v>28.720026016235352</v>
      </c>
      <c r="D278" s="4" t="str">
        <f>(Results!F318)</f>
        <v>HP5</v>
      </c>
      <c r="E278" s="5">
        <f>AVERAGE(C278:C280)</f>
        <v>28.488087972005207</v>
      </c>
      <c r="F278">
        <f>_xlfn.STDEV.P(C278:C280)</f>
        <v>0.17039796241080393</v>
      </c>
      <c r="G278" t="str">
        <f>(Results!C318)</f>
        <v>NFKB1</v>
      </c>
      <c r="H278" t="str">
        <f>CONCATENATE(D278,"|",G278)</f>
        <v>HP5|NFKB1</v>
      </c>
    </row>
    <row r="279" spans="1:8" ht="14.25" x14ac:dyDescent="0.2">
      <c r="A279" t="str">
        <f>Results!A319</f>
        <v>L20</v>
      </c>
      <c r="B279">
        <f>Results!D319</f>
        <v>28.31549072265625</v>
      </c>
      <c r="C279" s="3">
        <f t="shared" si="4"/>
        <v>28.31549072265625</v>
      </c>
      <c r="G279" t="str">
        <f>(Results!C319)</f>
        <v>NFKB1</v>
      </c>
    </row>
    <row r="280" spans="1:8" ht="14.25" x14ac:dyDescent="0.2">
      <c r="A280" t="str">
        <f>Results!A320</f>
        <v>L21</v>
      </c>
      <c r="B280">
        <f>Results!D320</f>
        <v>28.428747177124023</v>
      </c>
      <c r="C280" s="3">
        <f t="shared" si="4"/>
        <v>28.428747177124023</v>
      </c>
      <c r="G280" t="str">
        <f>(Results!C320)</f>
        <v>NFKB1</v>
      </c>
    </row>
    <row r="281" spans="1:8" ht="14.25" x14ac:dyDescent="0.2">
      <c r="A281" t="str">
        <f>Results!A321</f>
        <v>M1</v>
      </c>
      <c r="B281">
        <f>Results!D321</f>
        <v>28.260009765625</v>
      </c>
      <c r="C281" s="3">
        <f t="shared" si="4"/>
        <v>28.260009765625</v>
      </c>
      <c r="D281" s="4" t="str">
        <f>(Results!F321)</f>
        <v>LC6</v>
      </c>
      <c r="E281" s="5">
        <f>AVERAGE(C281:C283)</f>
        <v>28.045321146647137</v>
      </c>
      <c r="F281">
        <f>_xlfn.STDEV.P(C281:C283)</f>
        <v>0.15183235193017924</v>
      </c>
      <c r="G281" t="str">
        <f>(Results!C321)</f>
        <v>NFKB1</v>
      </c>
      <c r="H281" t="str">
        <f>CONCATENATE(D281,"|",G281)</f>
        <v>LC6|NFKB1</v>
      </c>
    </row>
    <row r="282" spans="1:8" ht="14.25" x14ac:dyDescent="0.2">
      <c r="A282" t="str">
        <f>Results!A322</f>
        <v>M2</v>
      </c>
      <c r="B282">
        <f>Results!D322</f>
        <v>27.93463134765625</v>
      </c>
      <c r="C282" s="3">
        <f t="shared" si="4"/>
        <v>27.93463134765625</v>
      </c>
      <c r="G282" t="str">
        <f>(Results!C322)</f>
        <v>NFKB1</v>
      </c>
    </row>
    <row r="283" spans="1:8" ht="14.25" x14ac:dyDescent="0.2">
      <c r="A283" t="str">
        <f>Results!A323</f>
        <v>M3</v>
      </c>
      <c r="B283">
        <f>Results!D323</f>
        <v>27.941322326660156</v>
      </c>
      <c r="C283" s="3">
        <f t="shared" si="4"/>
        <v>27.941322326660156</v>
      </c>
      <c r="G283" t="str">
        <f>(Results!C323)</f>
        <v>NFKB1</v>
      </c>
    </row>
    <row r="284" spans="1:8" ht="14.25" x14ac:dyDescent="0.2">
      <c r="A284" t="str">
        <f>Results!A324</f>
        <v>M4</v>
      </c>
      <c r="B284">
        <f>Results!D324</f>
        <v>28.314115524291992</v>
      </c>
      <c r="C284" s="3">
        <f t="shared" si="4"/>
        <v>28.314115524291992</v>
      </c>
      <c r="D284" s="4" t="str">
        <f>(Results!F324)</f>
        <v>LO6</v>
      </c>
      <c r="E284" s="5">
        <f>AVERAGE(C284:C286)</f>
        <v>28.166209538777668</v>
      </c>
      <c r="F284">
        <f>_xlfn.STDEV.P(C284:C286)</f>
        <v>0.1091952678480857</v>
      </c>
      <c r="G284" t="str">
        <f>(Results!C324)</f>
        <v>NFKB1</v>
      </c>
      <c r="H284" t="str">
        <f>CONCATENATE(D284,"|",G284)</f>
        <v>LO6|NFKB1</v>
      </c>
    </row>
    <row r="285" spans="1:8" ht="14.25" x14ac:dyDescent="0.2">
      <c r="A285" t="str">
        <f>Results!A325</f>
        <v>M5</v>
      </c>
      <c r="B285">
        <f>Results!D325</f>
        <v>28.053808212280273</v>
      </c>
      <c r="C285" s="3">
        <f t="shared" si="4"/>
        <v>28.053808212280273</v>
      </c>
      <c r="G285" t="str">
        <f>(Results!C325)</f>
        <v>NFKB1</v>
      </c>
    </row>
    <row r="286" spans="1:8" ht="14.25" x14ac:dyDescent="0.2">
      <c r="A286" t="str">
        <f>Results!A326</f>
        <v>M6</v>
      </c>
      <c r="B286">
        <f>Results!D326</f>
        <v>28.130704879760742</v>
      </c>
      <c r="C286" s="3">
        <f t="shared" si="4"/>
        <v>28.130704879760742</v>
      </c>
      <c r="G286" t="str">
        <f>(Results!C326)</f>
        <v>NFKB1</v>
      </c>
    </row>
    <row r="287" spans="1:8" ht="14.25" x14ac:dyDescent="0.2">
      <c r="A287" t="str">
        <f>Results!A327</f>
        <v>M7</v>
      </c>
      <c r="B287">
        <f>Results!D327</f>
        <v>28.34144401550293</v>
      </c>
      <c r="C287" s="3">
        <f t="shared" si="4"/>
        <v>28.34144401550293</v>
      </c>
      <c r="D287" s="4" t="str">
        <f>(Results!F327)</f>
        <v>LP6</v>
      </c>
      <c r="E287" s="5">
        <f>AVERAGE(C287:C289)</f>
        <v>28.171254475911457</v>
      </c>
      <c r="F287">
        <f>_xlfn.STDEV.P(C287:C289)</f>
        <v>0.12954948554119897</v>
      </c>
      <c r="G287" t="str">
        <f>(Results!C327)</f>
        <v>NFKB1</v>
      </c>
      <c r="H287" t="str">
        <f>CONCATENATE(D287,"|",G287)</f>
        <v>LP6|NFKB1</v>
      </c>
    </row>
    <row r="288" spans="1:8" ht="14.25" x14ac:dyDescent="0.2">
      <c r="A288" t="str">
        <f>Results!A328</f>
        <v>M8</v>
      </c>
      <c r="B288">
        <f>Results!D328</f>
        <v>28.144906997680664</v>
      </c>
      <c r="C288" s="3">
        <f t="shared" si="4"/>
        <v>28.144906997680664</v>
      </c>
      <c r="G288" t="str">
        <f>(Results!C328)</f>
        <v>NFKB1</v>
      </c>
    </row>
    <row r="289" spans="1:8" ht="14.25" x14ac:dyDescent="0.2">
      <c r="A289" t="str">
        <f>Results!A329</f>
        <v>M9</v>
      </c>
      <c r="B289">
        <f>Results!D329</f>
        <v>28.027412414550781</v>
      </c>
      <c r="C289" s="3">
        <f t="shared" si="4"/>
        <v>28.027412414550781</v>
      </c>
      <c r="G289" t="str">
        <f>(Results!C329)</f>
        <v>NFKB1</v>
      </c>
    </row>
    <row r="290" spans="1:8" ht="14.25" x14ac:dyDescent="0.2">
      <c r="A290" t="str">
        <f>Results!A330</f>
        <v>M10</v>
      </c>
      <c r="B290">
        <f>Results!D330</f>
        <v>28.498968124389648</v>
      </c>
      <c r="C290" s="3">
        <f t="shared" si="4"/>
        <v>28.498968124389648</v>
      </c>
      <c r="D290" s="4" t="str">
        <f>(Results!F330)</f>
        <v>HC6</v>
      </c>
      <c r="E290" s="5">
        <f>AVERAGE(C290:C292)</f>
        <v>28.421918869018555</v>
      </c>
      <c r="F290">
        <f>_xlfn.STDEV.P(C290:C292)</f>
        <v>7.3867987233453489E-2</v>
      </c>
      <c r="G290" t="str">
        <f>(Results!C330)</f>
        <v>NFKB1</v>
      </c>
      <c r="H290" t="str">
        <f>CONCATENATE(D290,"|",G290)</f>
        <v>HC6|NFKB1</v>
      </c>
    </row>
    <row r="291" spans="1:8" ht="14.25" x14ac:dyDescent="0.2">
      <c r="A291" t="str">
        <f>Results!A331</f>
        <v>M11</v>
      </c>
      <c r="B291">
        <f>Results!D331</f>
        <v>28.322301864624023</v>
      </c>
      <c r="C291" s="3">
        <f t="shared" si="4"/>
        <v>28.322301864624023</v>
      </c>
      <c r="G291" t="str">
        <f>(Results!C331)</f>
        <v>NFKB1</v>
      </c>
    </row>
    <row r="292" spans="1:8" ht="14.25" x14ac:dyDescent="0.2">
      <c r="A292" t="str">
        <f>Results!A332</f>
        <v>M12</v>
      </c>
      <c r="B292">
        <f>Results!D332</f>
        <v>28.444486618041992</v>
      </c>
      <c r="C292" s="3">
        <f t="shared" si="4"/>
        <v>28.444486618041992</v>
      </c>
      <c r="G292" t="str">
        <f>(Results!C332)</f>
        <v>NFKB1</v>
      </c>
    </row>
    <row r="293" spans="1:8" ht="14.25" x14ac:dyDescent="0.2">
      <c r="A293" t="str">
        <f>Results!A333</f>
        <v>M13</v>
      </c>
      <c r="B293">
        <f>Results!D333</f>
        <v>28.322151184082031</v>
      </c>
      <c r="C293" s="3">
        <f t="shared" si="4"/>
        <v>28.322151184082031</v>
      </c>
      <c r="D293" s="4" t="str">
        <f>(Results!F333)</f>
        <v>HO6</v>
      </c>
      <c r="E293" s="5">
        <f>AVERAGE(C293:C295)</f>
        <v>28.216803868611652</v>
      </c>
      <c r="F293">
        <f>_xlfn.STDEV.P(C293:C295)</f>
        <v>9.9239121425670832E-2</v>
      </c>
      <c r="G293" t="str">
        <f>(Results!C333)</f>
        <v>NFKB1</v>
      </c>
      <c r="H293" t="str">
        <f>CONCATENATE(D293,"|",G293)</f>
        <v>HO6|NFKB1</v>
      </c>
    </row>
    <row r="294" spans="1:8" ht="14.25" x14ac:dyDescent="0.2">
      <c r="A294" t="str">
        <f>Results!A334</f>
        <v>M14</v>
      </c>
      <c r="B294">
        <f>Results!D334</f>
        <v>28.244436264038086</v>
      </c>
      <c r="C294" s="3">
        <f t="shared" si="4"/>
        <v>28.244436264038086</v>
      </c>
      <c r="G294" t="str">
        <f>(Results!C334)</f>
        <v>NFKB1</v>
      </c>
    </row>
    <row r="295" spans="1:8" ht="14.25" x14ac:dyDescent="0.2">
      <c r="A295" t="str">
        <f>Results!A335</f>
        <v>M15</v>
      </c>
      <c r="B295">
        <f>Results!D335</f>
        <v>28.083824157714844</v>
      </c>
      <c r="C295" s="3">
        <f t="shared" si="4"/>
        <v>28.083824157714844</v>
      </c>
      <c r="G295" t="str">
        <f>(Results!C335)</f>
        <v>NFKB1</v>
      </c>
    </row>
    <row r="296" spans="1:8" ht="14.25" x14ac:dyDescent="0.2">
      <c r="A296" t="str">
        <f>Results!A336</f>
        <v>M16</v>
      </c>
      <c r="B296">
        <f>Results!D336</f>
        <v>28.579303741455078</v>
      </c>
      <c r="C296" s="3">
        <f t="shared" si="4"/>
        <v>28.579303741455078</v>
      </c>
      <c r="D296" s="4" t="str">
        <f>(Results!F336)</f>
        <v>HP6</v>
      </c>
      <c r="E296" s="5">
        <f>AVERAGE(C296:C298)</f>
        <v>28.439642588297527</v>
      </c>
      <c r="F296">
        <f>_xlfn.STDEV.P(C296:C298)</f>
        <v>0.10038204415538347</v>
      </c>
      <c r="G296" t="str">
        <f>(Results!C336)</f>
        <v>NFKB1</v>
      </c>
      <c r="H296" t="str">
        <f>CONCATENATE(D296,"|",G296)</f>
        <v>HP6|NFKB1</v>
      </c>
    </row>
    <row r="297" spans="1:8" ht="14.25" x14ac:dyDescent="0.2">
      <c r="A297" t="str">
        <f>Results!A337</f>
        <v>M17</v>
      </c>
      <c r="B297">
        <f>Results!D337</f>
        <v>28.391855239868164</v>
      </c>
      <c r="C297" s="3">
        <f t="shared" si="4"/>
        <v>28.391855239868164</v>
      </c>
      <c r="G297" t="str">
        <f>(Results!C337)</f>
        <v>NFKB1</v>
      </c>
    </row>
    <row r="298" spans="1:8" ht="14.25" x14ac:dyDescent="0.2">
      <c r="A298" t="str">
        <f>Results!A338</f>
        <v>M18</v>
      </c>
      <c r="B298">
        <f>Results!D338</f>
        <v>28.347768783569336</v>
      </c>
      <c r="C298" s="3">
        <f t="shared" si="4"/>
        <v>28.347768783569336</v>
      </c>
      <c r="G298" t="str">
        <f>(Results!C338)</f>
        <v>NFKB1</v>
      </c>
    </row>
    <row r="299" spans="1:8" ht="14.25" x14ac:dyDescent="0.2">
      <c r="A299" t="str">
        <f>Results!A339</f>
        <v>M19</v>
      </c>
      <c r="B299">
        <f>Results!D339</f>
        <v>27.885765075683594</v>
      </c>
      <c r="C299" s="3">
        <f t="shared" si="4"/>
        <v>27.885765075683594</v>
      </c>
      <c r="D299" s="4" t="str">
        <f>(Results!F339)</f>
        <v>LPS1</v>
      </c>
      <c r="E299" s="5">
        <f>AVERAGE(C299:C301)</f>
        <v>27.613093694051106</v>
      </c>
      <c r="F299">
        <f>_xlfn.STDEV.P(C299:C301)</f>
        <v>0.19937977418459843</v>
      </c>
      <c r="G299" t="str">
        <f>(Results!C339)</f>
        <v>NFKB1</v>
      </c>
      <c r="H299" t="str">
        <f>CONCATENATE(D299,"|",G299)</f>
        <v>LPS1|NFKB1</v>
      </c>
    </row>
    <row r="300" spans="1:8" ht="14.25" x14ac:dyDescent="0.2">
      <c r="A300" t="str">
        <f>Results!A340</f>
        <v>M20</v>
      </c>
      <c r="B300">
        <f>Results!D340</f>
        <v>27.538936614990234</v>
      </c>
      <c r="C300" s="3">
        <f t="shared" si="4"/>
        <v>27.538936614990234</v>
      </c>
      <c r="G300" t="str">
        <f>(Results!C340)</f>
        <v>NFKB1</v>
      </c>
    </row>
    <row r="301" spans="1:8" ht="14.25" x14ac:dyDescent="0.2">
      <c r="A301" t="str">
        <f>Results!A341</f>
        <v>M21</v>
      </c>
      <c r="B301">
        <f>Results!D341</f>
        <v>27.414579391479492</v>
      </c>
      <c r="C301" s="3">
        <f t="shared" si="4"/>
        <v>27.414579391479492</v>
      </c>
      <c r="G301" t="str">
        <f>(Results!C341)</f>
        <v>NFKB1</v>
      </c>
    </row>
    <row r="302" spans="1:8" ht="14.25" x14ac:dyDescent="0.2">
      <c r="A302" t="str">
        <f>Results!A342</f>
        <v>M22</v>
      </c>
      <c r="B302">
        <f>Results!D342</f>
        <v>28.356357574462891</v>
      </c>
      <c r="C302" s="3">
        <f t="shared" si="4"/>
        <v>28.356357574462891</v>
      </c>
      <c r="D302" s="4" t="str">
        <f>(Results!F342)</f>
        <v>LPS2</v>
      </c>
      <c r="E302" s="5">
        <f>AVERAGE(C302:C304)</f>
        <v>28.691736221313477</v>
      </c>
      <c r="F302">
        <f>_xlfn.STDEV.P(C302:C304)</f>
        <v>0.23878558722938309</v>
      </c>
      <c r="G302" t="str">
        <f>(Results!C342)</f>
        <v>NFKB1</v>
      </c>
      <c r="H302" t="str">
        <f>CONCATENATE(D302,"|",G302)</f>
        <v>LPS2|NFKB1</v>
      </c>
    </row>
    <row r="303" spans="1:8" ht="14.25" x14ac:dyDescent="0.2">
      <c r="A303" t="str">
        <f>Results!A343</f>
        <v>M23</v>
      </c>
      <c r="B303">
        <f>Results!D343</f>
        <v>28.825239181518555</v>
      </c>
      <c r="C303" s="3">
        <f t="shared" si="4"/>
        <v>28.825239181518555</v>
      </c>
      <c r="G303" t="str">
        <f>(Results!C343)</f>
        <v>NFKB1</v>
      </c>
    </row>
    <row r="304" spans="1:8" ht="14.25" x14ac:dyDescent="0.2">
      <c r="A304" t="str">
        <f>Results!A344</f>
        <v>M24</v>
      </c>
      <c r="B304">
        <f>Results!D344</f>
        <v>28.893611907958984</v>
      </c>
      <c r="C304" s="3">
        <f t="shared" si="4"/>
        <v>28.893611907958984</v>
      </c>
      <c r="G304" t="str">
        <f>(Results!C344)</f>
        <v>NFKB1</v>
      </c>
    </row>
    <row r="305" spans="1:8" ht="14.25" x14ac:dyDescent="0.2">
      <c r="A305" t="str">
        <f>Results!A345</f>
        <v>N1</v>
      </c>
      <c r="B305">
        <f>Results!D345</f>
        <v>27.63494873046875</v>
      </c>
      <c r="C305" s="3">
        <f t="shared" si="4"/>
        <v>27.63494873046875</v>
      </c>
      <c r="D305" s="4" t="str">
        <f>(Results!F345)</f>
        <v>LPS3</v>
      </c>
      <c r="E305" s="5">
        <f>AVERAGE(C305:C307)</f>
        <v>27.588071187337238</v>
      </c>
      <c r="F305">
        <f>_xlfn.STDEV.P(C305:C307)</f>
        <v>0.10162718331665579</v>
      </c>
      <c r="G305" t="str">
        <f>(Results!C345)</f>
        <v>NFKB1</v>
      </c>
      <c r="H305" t="str">
        <f>CONCATENATE(D305,"|",G305)</f>
        <v>LPS3|NFKB1</v>
      </c>
    </row>
    <row r="306" spans="1:8" ht="14.25" x14ac:dyDescent="0.2">
      <c r="A306" t="str">
        <f>Results!A346</f>
        <v>N2</v>
      </c>
      <c r="B306">
        <f>Results!D346</f>
        <v>27.446971893310547</v>
      </c>
      <c r="C306" s="3">
        <f t="shared" si="4"/>
        <v>27.446971893310547</v>
      </c>
      <c r="G306" t="str">
        <f>(Results!C346)</f>
        <v>NFKB1</v>
      </c>
    </row>
    <row r="307" spans="1:8" ht="14.25" x14ac:dyDescent="0.2">
      <c r="A307" t="str">
        <f>Results!A347</f>
        <v>N3</v>
      </c>
      <c r="B307">
        <f>Results!D347</f>
        <v>27.682292938232422</v>
      </c>
      <c r="C307" s="3">
        <f t="shared" si="4"/>
        <v>27.682292938232422</v>
      </c>
      <c r="G307" t="str">
        <f>(Results!C347)</f>
        <v>NFKB1</v>
      </c>
    </row>
    <row r="308" spans="1:8" ht="14.25" x14ac:dyDescent="0.2">
      <c r="A308" t="str">
        <f>Results!A348</f>
        <v>N4</v>
      </c>
      <c r="B308">
        <f>Results!D348</f>
        <v>27.396982192993164</v>
      </c>
      <c r="C308" s="3">
        <f t="shared" si="4"/>
        <v>27.396982192993164</v>
      </c>
      <c r="D308" s="4" t="str">
        <f>(Results!F348)</f>
        <v>LPS4</v>
      </c>
      <c r="E308" s="5">
        <f>AVERAGE(C308:C310)</f>
        <v>27.355945587158203</v>
      </c>
      <c r="F308">
        <f>_xlfn.STDEV.P(C308:C310)</f>
        <v>4.5386805440896481E-2</v>
      </c>
      <c r="G308" t="str">
        <f>(Results!C348)</f>
        <v>NFKB1</v>
      </c>
      <c r="H308" t="str">
        <f>CONCATENATE(D308,"|",G308)</f>
        <v>LPS4|NFKB1</v>
      </c>
    </row>
    <row r="309" spans="1:8" ht="14.25" x14ac:dyDescent="0.2">
      <c r="A309" t="str">
        <f>Results!A349</f>
        <v>N5</v>
      </c>
      <c r="B309">
        <f>Results!D349</f>
        <v>27.378170013427734</v>
      </c>
      <c r="C309" s="3">
        <f t="shared" si="4"/>
        <v>27.378170013427734</v>
      </c>
      <c r="G309" t="str">
        <f>(Results!C349)</f>
        <v>NFKB1</v>
      </c>
    </row>
    <row r="310" spans="1:8" ht="14.25" x14ac:dyDescent="0.2">
      <c r="A310" t="str">
        <f>Results!A350</f>
        <v>N6</v>
      </c>
      <c r="B310">
        <f>Results!D350</f>
        <v>27.292684555053711</v>
      </c>
      <c r="C310" s="3">
        <f t="shared" si="4"/>
        <v>27.292684555053711</v>
      </c>
      <c r="G310" t="str">
        <f>(Results!C350)</f>
        <v>NFKB1</v>
      </c>
    </row>
    <row r="311" spans="1:8" ht="14.25" x14ac:dyDescent="0.2">
      <c r="A311" t="str">
        <f>Results!A351</f>
        <v>N7</v>
      </c>
      <c r="B311">
        <f>Results!D351</f>
        <v>27.831809997558594</v>
      </c>
      <c r="C311" s="3">
        <f t="shared" si="4"/>
        <v>27.831809997558594</v>
      </c>
      <c r="D311" s="4" t="str">
        <f>(Results!F351)</f>
        <v>LPS5</v>
      </c>
      <c r="E311" s="5">
        <f>AVERAGE(C311:C313)</f>
        <v>27.649177551269531</v>
      </c>
      <c r="F311">
        <f>_xlfn.STDEV.P(C311:C313)</f>
        <v>0.14552592645915929</v>
      </c>
      <c r="G311" t="str">
        <f>(Results!C351)</f>
        <v>NFKB1</v>
      </c>
      <c r="H311" t="str">
        <f>CONCATENATE(D311,"|",G311)</f>
        <v>LPS5|NFKB1</v>
      </c>
    </row>
    <row r="312" spans="1:8" ht="14.25" x14ac:dyDescent="0.2">
      <c r="A312" t="str">
        <f>Results!A352</f>
        <v>N8</v>
      </c>
      <c r="B312">
        <f>Results!D352</f>
        <v>27.640024185180664</v>
      </c>
      <c r="C312" s="3">
        <f t="shared" si="4"/>
        <v>27.640024185180664</v>
      </c>
      <c r="G312" t="str">
        <f>(Results!C352)</f>
        <v>NFKB1</v>
      </c>
    </row>
    <row r="313" spans="1:8" ht="14.25" x14ac:dyDescent="0.2">
      <c r="A313" t="str">
        <f>Results!A353</f>
        <v>N9</v>
      </c>
      <c r="B313">
        <f>Results!D353</f>
        <v>27.475698471069336</v>
      </c>
      <c r="C313" s="3">
        <f t="shared" si="4"/>
        <v>27.475698471069336</v>
      </c>
      <c r="G313" t="str">
        <f>(Results!C353)</f>
        <v>NFKB1</v>
      </c>
    </row>
    <row r="314" spans="1:8" ht="14.25" x14ac:dyDescent="0.2">
      <c r="A314" t="str">
        <f>Results!A354</f>
        <v>N10</v>
      </c>
      <c r="B314">
        <f>Results!D354</f>
        <v>28.020818710327148</v>
      </c>
      <c r="C314" s="3">
        <f t="shared" si="4"/>
        <v>28.020818710327148</v>
      </c>
      <c r="D314" s="4" t="str">
        <f>(Results!F354)</f>
        <v>LPS6</v>
      </c>
      <c r="E314" s="5">
        <f>AVERAGE(C314:C316)</f>
        <v>27.889261881510418</v>
      </c>
      <c r="F314">
        <f>_xlfn.STDEV.P(C314:C316)</f>
        <v>0.12182806438076819</v>
      </c>
      <c r="G314" t="str">
        <f>(Results!C354)</f>
        <v>NFKB1</v>
      </c>
      <c r="H314" t="str">
        <f>CONCATENATE(D314,"|",G314)</f>
        <v>LPS6|NFKB1</v>
      </c>
    </row>
    <row r="315" spans="1:8" ht="14.25" x14ac:dyDescent="0.2">
      <c r="A315" t="str">
        <f>Results!A355</f>
        <v>N11</v>
      </c>
      <c r="B315">
        <f>Results!D355</f>
        <v>27.919830322265625</v>
      </c>
      <c r="C315" s="3">
        <f t="shared" si="4"/>
        <v>27.919830322265625</v>
      </c>
      <c r="G315" t="str">
        <f>(Results!C355)</f>
        <v>NFKB1</v>
      </c>
    </row>
    <row r="316" spans="1:8" ht="14.25" x14ac:dyDescent="0.2">
      <c r="A316" t="str">
        <f>Results!A356</f>
        <v>N12</v>
      </c>
      <c r="B316">
        <f>Results!D356</f>
        <v>27.727136611938477</v>
      </c>
      <c r="C316" s="3">
        <f t="shared" si="4"/>
        <v>27.727136611938477</v>
      </c>
      <c r="G316" t="str">
        <f>(Results!C356)</f>
        <v>NFKB1</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NFKB1</v>
      </c>
      <c r="H317" t="str">
        <f>CONCATENATE(D317,"|",G317)</f>
        <v>EMPTY|NFKB1</v>
      </c>
    </row>
    <row r="318" spans="1:8" ht="14.25" x14ac:dyDescent="0.2">
      <c r="A318" t="str">
        <f>Results!A358</f>
        <v>N14</v>
      </c>
      <c r="B318" t="str">
        <f>Results!D358</f>
        <v>Undetermined</v>
      </c>
      <c r="C318" s="3">
        <f t="shared" si="4"/>
        <v>40.1</v>
      </c>
      <c r="G318" t="str">
        <f>(Results!C358)</f>
        <v>NFKB1</v>
      </c>
    </row>
    <row r="319" spans="1:8" ht="14.25" x14ac:dyDescent="0.2">
      <c r="A319" t="str">
        <f>Results!A359</f>
        <v>N15</v>
      </c>
      <c r="B319" t="str">
        <f>Results!D359</f>
        <v>Undetermined</v>
      </c>
      <c r="C319" s="3">
        <f t="shared" si="4"/>
        <v>40.1</v>
      </c>
      <c r="G319" t="str">
        <f>(Results!C359)</f>
        <v>NFKB1</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NFKB1</v>
      </c>
      <c r="H320" t="str">
        <f>CONCATENATE(D320,"|",G320)</f>
        <v>EMPTY|NFKB1</v>
      </c>
    </row>
    <row r="321" spans="1:8" ht="14.25" x14ac:dyDescent="0.2">
      <c r="A321" t="str">
        <f>Results!A361</f>
        <v>N17</v>
      </c>
      <c r="B321" t="str">
        <f>Results!D361</f>
        <v>Undetermined</v>
      </c>
      <c r="C321" s="3">
        <f t="shared" si="4"/>
        <v>40.1</v>
      </c>
      <c r="G321" t="str">
        <f>(Results!C361)</f>
        <v>NFKB1</v>
      </c>
    </row>
    <row r="322" spans="1:8" ht="14.25" x14ac:dyDescent="0.2">
      <c r="A322" t="str">
        <f>Results!A362</f>
        <v>N18</v>
      </c>
      <c r="B322" t="str">
        <f>Results!D362</f>
        <v>Undetermined</v>
      </c>
      <c r="C322" s="3">
        <f t="shared" ref="C322:C337" si="5">IF(B322="Undetermined",40.1,B322)</f>
        <v>40.1</v>
      </c>
      <c r="G322" t="str">
        <f>(Results!C362)</f>
        <v>NFKB1</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NFKB1</v>
      </c>
      <c r="H323" t="str">
        <f>CONCATENATE(D323,"|",G323)</f>
        <v>EMPTY|NFKB1</v>
      </c>
    </row>
    <row r="324" spans="1:8" ht="14.25" x14ac:dyDescent="0.2">
      <c r="A324" t="str">
        <f>Results!A364</f>
        <v>N20</v>
      </c>
      <c r="B324" t="str">
        <f>Results!D364</f>
        <v>Undetermined</v>
      </c>
      <c r="C324" s="3">
        <f t="shared" si="5"/>
        <v>40.1</v>
      </c>
      <c r="G324" t="str">
        <f>(Results!C364)</f>
        <v>NFKB1</v>
      </c>
    </row>
    <row r="325" spans="1:8" ht="14.25" x14ac:dyDescent="0.2">
      <c r="A325" t="str">
        <f>Results!A365</f>
        <v>N21</v>
      </c>
      <c r="B325" t="str">
        <f>Results!D365</f>
        <v>Undetermined</v>
      </c>
      <c r="C325" s="3">
        <f t="shared" si="5"/>
        <v>40.1</v>
      </c>
      <c r="G325" t="str">
        <f>(Results!C365)</f>
        <v>NFKB1</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NFKB1</v>
      </c>
      <c r="H326" t="str">
        <f>CONCATENATE(D326,"|",G326)</f>
        <v>EMPTY|NFKB1</v>
      </c>
    </row>
    <row r="327" spans="1:8" ht="14.25" x14ac:dyDescent="0.2">
      <c r="A327" t="str">
        <f>Results!A367</f>
        <v>N23</v>
      </c>
      <c r="B327" t="str">
        <f>Results!D367</f>
        <v>Undetermined</v>
      </c>
      <c r="C327" s="3">
        <f t="shared" si="5"/>
        <v>40.1</v>
      </c>
      <c r="G327" t="str">
        <f>(Results!C367)</f>
        <v>NFKB1</v>
      </c>
    </row>
    <row r="328" spans="1:8" ht="14.25" x14ac:dyDescent="0.2">
      <c r="A328" t="str">
        <f>Results!A368</f>
        <v>N24</v>
      </c>
      <c r="B328" t="str">
        <f>Results!D368</f>
        <v>Undetermined</v>
      </c>
      <c r="C328" s="3">
        <f t="shared" si="5"/>
        <v>40.1</v>
      </c>
      <c r="G328" t="str">
        <f>(Results!C368)</f>
        <v>NFKB1</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NFKB1</v>
      </c>
      <c r="H329" t="str">
        <f>CONCATENATE(D329,"|",G329)</f>
        <v>EMPTY|NFKB1</v>
      </c>
    </row>
    <row r="330" spans="1:8" ht="14.25" x14ac:dyDescent="0.2">
      <c r="A330" t="str">
        <f>Results!A370</f>
        <v>O2</v>
      </c>
      <c r="B330" t="str">
        <f>Results!D370</f>
        <v>Undetermined</v>
      </c>
      <c r="C330" s="3">
        <f t="shared" si="5"/>
        <v>40.1</v>
      </c>
      <c r="G330" t="str">
        <f>(Results!C370)</f>
        <v>NFKB1</v>
      </c>
    </row>
    <row r="331" spans="1:8" ht="14.25" x14ac:dyDescent="0.2">
      <c r="A331" t="str">
        <f>Results!A371</f>
        <v>O3</v>
      </c>
      <c r="B331" t="str">
        <f>Results!D371</f>
        <v>Undetermined</v>
      </c>
      <c r="C331" s="3">
        <f t="shared" si="5"/>
        <v>40.1</v>
      </c>
      <c r="G331" t="str">
        <f>(Results!C371)</f>
        <v>NFKB1</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NFKB1</v>
      </c>
      <c r="H332" t="str">
        <f>CONCATENATE(D332,"|",G332)</f>
        <v>EMPTY|NFKB1</v>
      </c>
    </row>
    <row r="333" spans="1:8" ht="14.25" x14ac:dyDescent="0.2">
      <c r="A333" t="str">
        <f>Results!A373</f>
        <v>O5</v>
      </c>
      <c r="B333" t="str">
        <f>Results!D373</f>
        <v>Undetermined</v>
      </c>
      <c r="C333" s="3">
        <f t="shared" si="5"/>
        <v>40.1</v>
      </c>
      <c r="G333" t="str">
        <f>(Results!C373)</f>
        <v>NFKB1</v>
      </c>
    </row>
    <row r="334" spans="1:8" ht="14.25" x14ac:dyDescent="0.2">
      <c r="A334" t="str">
        <f>Results!A374</f>
        <v>O6</v>
      </c>
      <c r="B334" t="str">
        <f>Results!D374</f>
        <v>Undetermined</v>
      </c>
      <c r="C334" s="3">
        <f t="shared" si="5"/>
        <v>40.1</v>
      </c>
      <c r="G334" t="str">
        <f>(Results!C374)</f>
        <v>NFKB1</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NFKB1</v>
      </c>
      <c r="H335" t="str">
        <f>CONCATENATE(D335,"|",G335)</f>
        <v>EMPTY|NFKB1</v>
      </c>
    </row>
    <row r="336" spans="1:8" ht="14.25" x14ac:dyDescent="0.2">
      <c r="A336" t="str">
        <f>Results!A376</f>
        <v>O8</v>
      </c>
      <c r="B336" t="str">
        <f>Results!D376</f>
        <v>Undetermined</v>
      </c>
      <c r="C336" s="3">
        <f t="shared" si="5"/>
        <v>40.1</v>
      </c>
      <c r="G336" t="str">
        <f>(Results!C376)</f>
        <v>NFKB1</v>
      </c>
    </row>
    <row r="337" spans="1:7" ht="14.25" x14ac:dyDescent="0.2">
      <c r="A337" t="str">
        <f>Results!A377</f>
        <v>O9</v>
      </c>
      <c r="B337" t="str">
        <f>Results!D377</f>
        <v>Undetermined</v>
      </c>
      <c r="C337" s="3">
        <f t="shared" si="5"/>
        <v>40.1</v>
      </c>
      <c r="G337" t="str">
        <f>(Results!C377)</f>
        <v>NFKB1</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38" workbookViewId="0">
      <selection activeCell="F39" sqref="F39:F80"/>
    </sheetView>
  </sheetViews>
  <sheetFormatPr defaultRowHeight="12.75" x14ac:dyDescent="0.2"/>
  <cols>
    <col min="1" max="1" width="13.7109375" customWidth="1"/>
    <col min="6" max="6" width="12.7109375" customWidth="1"/>
  </cols>
  <sheetData>
    <row r="1" spans="1:6" x14ac:dyDescent="0.2">
      <c r="A1" s="6" t="s">
        <v>405</v>
      </c>
      <c r="B1" s="6" t="s">
        <v>406</v>
      </c>
      <c r="C1" s="6" t="s">
        <v>407</v>
      </c>
      <c r="D1" s="6" t="s">
        <v>408</v>
      </c>
      <c r="E1" s="6" t="s">
        <v>409</v>
      </c>
      <c r="F1" s="6" t="s">
        <v>410</v>
      </c>
    </row>
    <row r="2" spans="1:6" x14ac:dyDescent="0.2">
      <c r="A2" s="7" t="str">
        <f>B33</f>
        <v>1:10</v>
      </c>
      <c r="B2" s="7">
        <f>C33</f>
        <v>28.883621215820313</v>
      </c>
      <c r="C2" s="7">
        <f>D33</f>
        <v>0.16592440847918585</v>
      </c>
      <c r="D2" s="8">
        <f>C2/B2</f>
        <v>5.7445846986909225E-3</v>
      </c>
      <c r="E2">
        <v>0.1</v>
      </c>
      <c r="F2" s="7">
        <f>LOG(E2,10)</f>
        <v>-0.99999999999999978</v>
      </c>
    </row>
    <row r="3" spans="1:6" x14ac:dyDescent="0.2">
      <c r="A3" s="7" t="str">
        <f t="shared" ref="A3:C7" si="0">B34</f>
        <v>1:20</v>
      </c>
      <c r="B3" s="7">
        <f t="shared" si="0"/>
        <v>29.672103246053059</v>
      </c>
      <c r="C3" s="7">
        <f t="shared" si="0"/>
        <v>0.12674425406867179</v>
      </c>
      <c r="D3" s="8">
        <f t="shared" ref="D3:D7" si="1">C3/B3</f>
        <v>4.2714954520634172E-3</v>
      </c>
      <c r="E3">
        <v>0.05</v>
      </c>
      <c r="F3" s="7">
        <f t="shared" ref="F3:F7" si="2">LOG(E3,10)</f>
        <v>-1.301029995663981</v>
      </c>
    </row>
    <row r="4" spans="1:6" x14ac:dyDescent="0.2">
      <c r="A4" s="7" t="str">
        <f t="shared" si="0"/>
        <v>1:40</v>
      </c>
      <c r="B4" s="7">
        <f t="shared" si="0"/>
        <v>30.77045186360677</v>
      </c>
      <c r="C4" s="7">
        <f t="shared" si="0"/>
        <v>5.1673376258650011E-2</v>
      </c>
      <c r="D4" s="8">
        <f t="shared" si="1"/>
        <v>1.6793180837154304E-3</v>
      </c>
      <c r="E4">
        <v>2.5000000000000001E-2</v>
      </c>
      <c r="F4" s="7">
        <f t="shared" si="2"/>
        <v>-1.6020599913279623</v>
      </c>
    </row>
    <row r="5" spans="1:6" x14ac:dyDescent="0.2">
      <c r="A5" s="7" t="str">
        <f t="shared" si="0"/>
        <v>1:80</v>
      </c>
      <c r="B5" s="7">
        <f t="shared" si="0"/>
        <v>31.584544499715168</v>
      </c>
      <c r="C5" s="7">
        <f t="shared" si="0"/>
        <v>0.1544969226002397</v>
      </c>
      <c r="D5" s="8">
        <f t="shared" si="1"/>
        <v>4.891535561060029E-3</v>
      </c>
      <c r="E5">
        <v>1.2500000000000001E-2</v>
      </c>
      <c r="F5" s="7">
        <f t="shared" si="2"/>
        <v>-1.9030899869919433</v>
      </c>
    </row>
    <row r="6" spans="1:6" x14ac:dyDescent="0.2">
      <c r="A6" s="7" t="str">
        <f t="shared" si="0"/>
        <v>1:160</v>
      </c>
      <c r="B6" s="7">
        <f t="shared" si="0"/>
        <v>32.969355265299477</v>
      </c>
      <c r="C6" s="7">
        <f t="shared" si="0"/>
        <v>4.498331219151163E-2</v>
      </c>
      <c r="D6" s="8">
        <f t="shared" si="1"/>
        <v>1.3643976908112893E-3</v>
      </c>
      <c r="E6">
        <v>6.2500000000000003E-3</v>
      </c>
      <c r="F6" s="7">
        <f t="shared" si="2"/>
        <v>-2.2041199826559246</v>
      </c>
    </row>
    <row r="7" spans="1:6" x14ac:dyDescent="0.2">
      <c r="A7" s="7" t="str">
        <f t="shared" si="0"/>
        <v>1:320</v>
      </c>
      <c r="B7" s="7">
        <f t="shared" si="0"/>
        <v>33.913316090901695</v>
      </c>
      <c r="C7" s="7">
        <f t="shared" si="0"/>
        <v>8.9052983148873222E-2</v>
      </c>
      <c r="D7" s="8">
        <f t="shared" si="1"/>
        <v>2.6259001894764419E-3</v>
      </c>
      <c r="E7">
        <v>3.1250000000000002E-3</v>
      </c>
      <c r="F7" s="7">
        <f t="shared" si="2"/>
        <v>-2.5051499783199058</v>
      </c>
    </row>
    <row r="28" spans="1:7" x14ac:dyDescent="0.2">
      <c r="B28" s="9" t="s">
        <v>411</v>
      </c>
      <c r="C28">
        <f>SLOPE(B2:B7,F2:F7)</f>
        <v>-3.4030138036264237</v>
      </c>
    </row>
    <row r="29" spans="1:7" x14ac:dyDescent="0.2">
      <c r="B29" s="10" t="s">
        <v>412</v>
      </c>
      <c r="C29" s="10">
        <f>10^(-1/C28)</f>
        <v>1.9672391934353712</v>
      </c>
    </row>
    <row r="31" spans="1:7" x14ac:dyDescent="0.2">
      <c r="A31" s="14" t="s">
        <v>418</v>
      </c>
      <c r="B31" s="14" t="s">
        <v>413</v>
      </c>
      <c r="C31" s="14" t="s">
        <v>414</v>
      </c>
      <c r="D31" s="14" t="s">
        <v>415</v>
      </c>
      <c r="E31" s="14" t="s">
        <v>416</v>
      </c>
      <c r="F31" s="14" t="s">
        <v>417</v>
      </c>
      <c r="G31" s="11"/>
    </row>
    <row r="32" spans="1:7" x14ac:dyDescent="0.2">
      <c r="A32" s="13" t="str">
        <f>CONCATENATE(B32,"|","HMBS")</f>
        <v>BLANK|HMBS</v>
      </c>
      <c r="B32" s="17" t="s">
        <v>398</v>
      </c>
      <c r="C32" s="7">
        <f>INDEX('Results Workspace'!E:E,MATCH(A32,'Results Workspace'!H:H,0))</f>
        <v>40.1</v>
      </c>
      <c r="D32" s="11">
        <f>INDEX('Results Workspace'!F:F,MATCH(A32,'Results Workspace'!H:H,0))</f>
        <v>0</v>
      </c>
      <c r="E32" s="15">
        <f>D32/C32</f>
        <v>0</v>
      </c>
      <c r="F32" s="11">
        <f t="shared" ref="F32:F38" si="3">$C$29^($B$3-C32)</f>
        <v>8.6235838124090118E-4</v>
      </c>
      <c r="G32" s="11"/>
    </row>
    <row r="33" spans="1:7" x14ac:dyDescent="0.2">
      <c r="A33" s="13" t="str">
        <f t="shared" ref="A33:A80" si="4">CONCATENATE(B33,"|","HMBS")</f>
        <v>1:10|HMBS</v>
      </c>
      <c r="B33" s="11" t="s">
        <v>399</v>
      </c>
      <c r="C33" s="7">
        <f>INDEX('Results Workspace'!E:E,MATCH(A33,'Results Workspace'!H:H,0))</f>
        <v>28.883621215820313</v>
      </c>
      <c r="D33" s="11">
        <f>INDEX('Results Workspace'!F:F,MATCH(A33,'Results Workspace'!H:H,0))</f>
        <v>0.16592440847918585</v>
      </c>
      <c r="E33" s="15">
        <f>D33/C33</f>
        <v>5.7445846986909225E-3</v>
      </c>
      <c r="F33" s="11">
        <f t="shared" si="3"/>
        <v>1.7049085811232496</v>
      </c>
      <c r="G33" s="11"/>
    </row>
    <row r="34" spans="1:7" x14ac:dyDescent="0.2">
      <c r="A34" s="13" t="str">
        <f t="shared" si="4"/>
        <v>1:20|HMBS</v>
      </c>
      <c r="B34" s="11" t="s">
        <v>400</v>
      </c>
      <c r="C34" s="7">
        <f>INDEX('Results Workspace'!E:E,MATCH(A34,'Results Workspace'!H:H,0))</f>
        <v>29.672103246053059</v>
      </c>
      <c r="D34" s="11">
        <f>INDEX('Results Workspace'!F:F,MATCH(A34,'Results Workspace'!H:H,0))</f>
        <v>0.12674425406867179</v>
      </c>
      <c r="E34" s="15">
        <f>D34/C34</f>
        <v>4.2714954520634172E-3</v>
      </c>
      <c r="F34" s="11">
        <f t="shared" si="3"/>
        <v>1</v>
      </c>
      <c r="G34" s="11"/>
    </row>
    <row r="35" spans="1:7" x14ac:dyDescent="0.2">
      <c r="A35" s="13" t="str">
        <f t="shared" si="4"/>
        <v>1:40|HMBS</v>
      </c>
      <c r="B35" s="11" t="s">
        <v>401</v>
      </c>
      <c r="C35" s="7">
        <f>INDEX('Results Workspace'!E:E,MATCH(A35,'Results Workspace'!H:H,0))</f>
        <v>30.77045186360677</v>
      </c>
      <c r="D35" s="11">
        <f>INDEX('Results Workspace'!F:F,MATCH(A35,'Results Workspace'!H:H,0))</f>
        <v>5.1673376258650011E-2</v>
      </c>
      <c r="E35" s="15">
        <f>D35/C35</f>
        <v>1.6793180837154304E-3</v>
      </c>
      <c r="F35" s="11">
        <f t="shared" si="3"/>
        <v>0.47560059081091643</v>
      </c>
      <c r="G35" s="11"/>
    </row>
    <row r="36" spans="1:7" x14ac:dyDescent="0.2">
      <c r="A36" s="13" t="str">
        <f t="shared" si="4"/>
        <v>1:80|HMBS</v>
      </c>
      <c r="B36" s="11" t="s">
        <v>402</v>
      </c>
      <c r="C36" s="7">
        <f>INDEX('Results Workspace'!E:E,MATCH(A36,'Results Workspace'!H:H,0))</f>
        <v>31.584544499715168</v>
      </c>
      <c r="D36" s="11">
        <f>INDEX('Results Workspace'!F:F,MATCH(A36,'Results Workspace'!H:H,0))</f>
        <v>0.1544969226002397</v>
      </c>
      <c r="E36" s="15">
        <f>D36/C36</f>
        <v>4.891535561060029E-3</v>
      </c>
      <c r="F36" s="11">
        <f t="shared" si="3"/>
        <v>0.27416715703417766</v>
      </c>
      <c r="G36" s="11"/>
    </row>
    <row r="37" spans="1:7" x14ac:dyDescent="0.2">
      <c r="A37" s="13" t="str">
        <f t="shared" si="4"/>
        <v>1:160|HMBS</v>
      </c>
      <c r="B37" s="11" t="s">
        <v>403</v>
      </c>
      <c r="C37" s="7">
        <f>INDEX('Results Workspace'!E:E,MATCH(A37,'Results Workspace'!H:H,0))</f>
        <v>32.969355265299477</v>
      </c>
      <c r="D37" s="11">
        <f>INDEX('Results Workspace'!F:F,MATCH(A37,'Results Workspace'!H:H,0))</f>
        <v>4.498331219151163E-2</v>
      </c>
      <c r="E37" s="15">
        <f t="shared" ref="E37:E44" si="5">D37/C37</f>
        <v>1.3643976908112893E-3</v>
      </c>
      <c r="F37" s="11">
        <f t="shared" si="3"/>
        <v>0.10741844432634678</v>
      </c>
      <c r="G37" s="11"/>
    </row>
    <row r="38" spans="1:7" x14ac:dyDescent="0.2">
      <c r="A38" s="13" t="str">
        <f t="shared" si="4"/>
        <v>1:320|HMBS</v>
      </c>
      <c r="B38" s="11" t="s">
        <v>404</v>
      </c>
      <c r="C38" s="7">
        <f>INDEX('Results Workspace'!E:E,MATCH(A38,'Results Workspace'!H:H,0))</f>
        <v>33.913316090901695</v>
      </c>
      <c r="D38" s="11">
        <f>INDEX('Results Workspace'!F:F,MATCH(A38,'Results Workspace'!H:H,0))</f>
        <v>8.9052983148873222E-2</v>
      </c>
      <c r="E38" s="15">
        <f t="shared" si="5"/>
        <v>2.6259001894764419E-3</v>
      </c>
      <c r="F38" s="11">
        <f t="shared" si="3"/>
        <v>5.6713859541151886E-2</v>
      </c>
      <c r="G38" s="11"/>
    </row>
    <row r="39" spans="1:7" x14ac:dyDescent="0.2">
      <c r="A39" s="13" t="str">
        <f t="shared" si="4"/>
        <v>LC1|HMBS</v>
      </c>
      <c r="B39" s="11" t="s">
        <v>423</v>
      </c>
      <c r="C39" s="7">
        <f>INDEX('Results Workspace'!E:E,MATCH(A39,'Results Workspace'!H:H,0))</f>
        <v>32.101232528686523</v>
      </c>
      <c r="D39" s="11">
        <f>INDEX('Results Workspace'!F:F,MATCH(A39,'Results Workspace'!H:H,0))</f>
        <v>0.28346688243398749</v>
      </c>
      <c r="E39" s="15">
        <f t="shared" si="5"/>
        <v>8.8304049441302254E-3</v>
      </c>
      <c r="F39" s="11">
        <f t="shared" ref="F39:F62" si="6">$C$29^($B$3-C39)</f>
        <v>0.19327823347121731</v>
      </c>
      <c r="G39" s="11"/>
    </row>
    <row r="40" spans="1:7" x14ac:dyDescent="0.2">
      <c r="A40" s="13" t="str">
        <f t="shared" si="4"/>
        <v>LO1|HMBS</v>
      </c>
      <c r="B40" s="11" t="s">
        <v>424</v>
      </c>
      <c r="C40" s="7">
        <f>INDEX('Results Workspace'!E:E,MATCH(A40,'Results Workspace'!H:H,0))</f>
        <v>32.124143600463867</v>
      </c>
      <c r="D40" s="11">
        <f>INDEX('Results Workspace'!F:F,MATCH(A40,'Results Workspace'!H:H,0))</f>
        <v>0.163625796058781</v>
      </c>
      <c r="E40" s="15">
        <f t="shared" si="5"/>
        <v>5.0935457795805109E-3</v>
      </c>
      <c r="F40" s="11">
        <f t="shared" si="6"/>
        <v>0.19030507273456199</v>
      </c>
      <c r="G40" s="11"/>
    </row>
    <row r="41" spans="1:7" x14ac:dyDescent="0.2">
      <c r="A41" s="13" t="str">
        <f t="shared" si="4"/>
        <v>LP1|HMBS</v>
      </c>
      <c r="B41" s="11" t="s">
        <v>425</v>
      </c>
      <c r="C41" s="7">
        <f>INDEX('Results Workspace'!E:E,MATCH(A41,'Results Workspace'!H:H,0))</f>
        <v>32.287118275960289</v>
      </c>
      <c r="D41" s="11">
        <f>INDEX('Results Workspace'!F:F,MATCH(A41,'Results Workspace'!H:H,0))</f>
        <v>0.10783181042270397</v>
      </c>
      <c r="E41" s="15">
        <f t="shared" si="5"/>
        <v>3.3397780966718011E-3</v>
      </c>
      <c r="F41" s="11">
        <f t="shared" si="6"/>
        <v>0.17043511903328384</v>
      </c>
      <c r="G41" s="11"/>
    </row>
    <row r="42" spans="1:7" x14ac:dyDescent="0.2">
      <c r="A42" s="13" t="str">
        <f t="shared" si="4"/>
        <v>HC1|HMBS</v>
      </c>
      <c r="B42" s="11" t="s">
        <v>426</v>
      </c>
      <c r="C42" s="7">
        <f>INDEX('Results Workspace'!E:E,MATCH(A42,'Results Workspace'!H:H,0))</f>
        <v>34.818335215250649</v>
      </c>
      <c r="D42" s="11">
        <f>INDEX('Results Workspace'!F:F,MATCH(A42,'Results Workspace'!H:H,0))</f>
        <v>0.33352111545111929</v>
      </c>
      <c r="E42" s="15">
        <f t="shared" si="5"/>
        <v>9.5788932293648255E-3</v>
      </c>
      <c r="F42" s="11">
        <f t="shared" si="6"/>
        <v>3.0742759396475007E-2</v>
      </c>
      <c r="G42" s="11"/>
    </row>
    <row r="43" spans="1:7" x14ac:dyDescent="0.2">
      <c r="A43" s="13" t="str">
        <f t="shared" si="4"/>
        <v>HO1|HMBS</v>
      </c>
      <c r="B43" s="11" t="s">
        <v>427</v>
      </c>
      <c r="C43" s="7">
        <f>INDEX('Results Workspace'!E:E,MATCH(A43,'Results Workspace'!H:H,0))</f>
        <v>31.848459879557293</v>
      </c>
      <c r="D43" s="11">
        <f>INDEX('Results Workspace'!F:F,MATCH(A43,'Results Workspace'!H:H,0))</f>
        <v>0.21497457222028479</v>
      </c>
      <c r="E43" s="15">
        <f t="shared" si="5"/>
        <v>6.7499204995551901E-3</v>
      </c>
      <c r="F43" s="11">
        <f t="shared" si="6"/>
        <v>0.22933059745436551</v>
      </c>
      <c r="G43" s="11"/>
    </row>
    <row r="44" spans="1:7" x14ac:dyDescent="0.2">
      <c r="A44" s="13" t="str">
        <f t="shared" si="4"/>
        <v>HP1|HMBS</v>
      </c>
      <c r="B44" s="11" t="s">
        <v>428</v>
      </c>
      <c r="C44" s="7">
        <f>INDEX('Results Workspace'!E:E,MATCH(A44,'Results Workspace'!H:H,0))</f>
        <v>35.55027961730957</v>
      </c>
      <c r="D44" s="11">
        <f>INDEX('Results Workspace'!F:F,MATCH(A44,'Results Workspace'!H:H,0))</f>
        <v>0.13445472717285156</v>
      </c>
      <c r="E44" s="15">
        <f t="shared" si="5"/>
        <v>3.7821004115924034E-3</v>
      </c>
      <c r="F44" s="11">
        <f t="shared" si="6"/>
        <v>1.8735087976812625E-2</v>
      </c>
      <c r="G44" s="11"/>
    </row>
    <row r="45" spans="1:7" x14ac:dyDescent="0.2">
      <c r="A45" s="13" t="str">
        <f t="shared" si="4"/>
        <v>LC2|HMBS</v>
      </c>
      <c r="B45" s="11" t="s">
        <v>429</v>
      </c>
      <c r="C45" s="7">
        <f>INDEX('Results Workspace'!E:E,MATCH(A45,'Results Workspace'!H:H,0))</f>
        <v>32.058260599772133</v>
      </c>
      <c r="D45" s="11">
        <f>INDEX('Results Workspace'!F:F,MATCH(A45,'Results Workspace'!H:H,0))</f>
        <v>0.10792390676705607</v>
      </c>
      <c r="E45" s="15">
        <f>D45/C45</f>
        <v>3.3664929022326055E-3</v>
      </c>
      <c r="F45" s="11">
        <f t="shared" si="6"/>
        <v>0.19898051791511107</v>
      </c>
      <c r="G45" s="11"/>
    </row>
    <row r="46" spans="1:7" x14ac:dyDescent="0.2">
      <c r="A46" s="13" t="str">
        <f t="shared" si="4"/>
        <v>LO2|HMBS</v>
      </c>
      <c r="B46" s="11" t="s">
        <v>430</v>
      </c>
      <c r="C46" s="7">
        <f>INDEX('Results Workspace'!E:E,MATCH(A46,'Results Workspace'!H:H,0))</f>
        <v>37.666521072387695</v>
      </c>
      <c r="D46" s="11">
        <f>INDEX('Results Workspace'!F:F,MATCH(A46,'Results Workspace'!H:H,0))</f>
        <v>7.8145980834960938E-2</v>
      </c>
      <c r="E46" s="15">
        <f t="shared" ref="E46:E62" si="7">D46/C46</f>
        <v>2.0746800768985177E-3</v>
      </c>
      <c r="F46" s="11">
        <f t="shared" si="6"/>
        <v>4.4748967105332519E-3</v>
      </c>
      <c r="G46" s="11"/>
    </row>
    <row r="47" spans="1:7" x14ac:dyDescent="0.2">
      <c r="A47" s="13" t="str">
        <f t="shared" si="4"/>
        <v>LP2|HMBS</v>
      </c>
      <c r="B47" s="11" t="s">
        <v>431</v>
      </c>
      <c r="C47" s="7">
        <f>INDEX('Results Workspace'!E:E,MATCH(A47,'Results Workspace'!H:H,0))</f>
        <v>38.994415283203125</v>
      </c>
      <c r="D47" s="11">
        <f>INDEX('Results Workspace'!F:F,MATCH(A47,'Results Workspace'!H:H,0))</f>
        <v>0.11928939819335938</v>
      </c>
      <c r="E47" s="15">
        <f t="shared" si="7"/>
        <v>3.0591405801831161E-3</v>
      </c>
      <c r="F47" s="11">
        <f t="shared" si="6"/>
        <v>1.8220982155701608E-3</v>
      </c>
      <c r="G47" s="11"/>
    </row>
    <row r="48" spans="1:7" x14ac:dyDescent="0.2">
      <c r="A48" s="13" t="str">
        <f t="shared" si="4"/>
        <v>HC2|HMBS</v>
      </c>
      <c r="B48" s="11" t="s">
        <v>432</v>
      </c>
      <c r="C48" s="7">
        <f>INDEX('Results Workspace'!E:E,MATCH(A48,'Results Workspace'!H:H,0))</f>
        <v>38.866001129150391</v>
      </c>
      <c r="D48" s="11">
        <f>INDEX('Results Workspace'!F:F,MATCH(A48,'Results Workspace'!H:H,0))</f>
        <v>0</v>
      </c>
      <c r="E48" s="15">
        <f t="shared" si="7"/>
        <v>0</v>
      </c>
      <c r="F48" s="11">
        <f t="shared" si="6"/>
        <v>1.9875002981871869E-3</v>
      </c>
      <c r="G48" s="11"/>
    </row>
    <row r="49" spans="1:7" x14ac:dyDescent="0.2">
      <c r="A49" s="13" t="str">
        <f t="shared" si="4"/>
        <v>HO2|HMBS</v>
      </c>
      <c r="B49" s="11" t="s">
        <v>433</v>
      </c>
      <c r="C49" s="7">
        <f>INDEX('Results Workspace'!E:E,MATCH(A49,'Results Workspace'!H:H,0))</f>
        <v>33.454245249430336</v>
      </c>
      <c r="D49" s="11">
        <f>INDEX('Results Workspace'!F:F,MATCH(A49,'Results Workspace'!H:H,0))</f>
        <v>0.15398352247392455</v>
      </c>
      <c r="E49" s="15">
        <f t="shared" si="7"/>
        <v>4.6028096382340778E-3</v>
      </c>
      <c r="F49" s="11">
        <f t="shared" si="6"/>
        <v>7.7373182544936622E-2</v>
      </c>
      <c r="G49" s="11"/>
    </row>
    <row r="50" spans="1:7" x14ac:dyDescent="0.2">
      <c r="A50" s="13" t="str">
        <f t="shared" si="4"/>
        <v>HP2|HMBS</v>
      </c>
      <c r="B50" s="11" t="s">
        <v>434</v>
      </c>
      <c r="C50" s="7">
        <f>INDEX('Results Workspace'!E:E,MATCH(A50,'Results Workspace'!H:H,0))</f>
        <v>32.339258829752602</v>
      </c>
      <c r="D50" s="11">
        <f>INDEX('Results Workspace'!F:F,MATCH(A50,'Results Workspace'!H:H,0))</f>
        <v>2.2420141311574535E-2</v>
      </c>
      <c r="E50" s="15">
        <f t="shared" si="7"/>
        <v>6.9327938001311482E-4</v>
      </c>
      <c r="F50" s="11">
        <f t="shared" si="6"/>
        <v>0.16452701286535723</v>
      </c>
      <c r="G50" s="11"/>
    </row>
    <row r="51" spans="1:7" x14ac:dyDescent="0.2">
      <c r="A51" s="13" t="str">
        <f t="shared" si="4"/>
        <v>LC3|HMBS</v>
      </c>
      <c r="B51" s="11" t="s">
        <v>435</v>
      </c>
      <c r="C51" s="7">
        <f>INDEX('Results Workspace'!E:E,MATCH(A51,'Results Workspace'!H:H,0))</f>
        <v>33.088226318359375</v>
      </c>
      <c r="D51" s="11">
        <f>INDEX('Results Workspace'!F:F,MATCH(A51,'Results Workspace'!H:H,0))</f>
        <v>0.12835368914788392</v>
      </c>
      <c r="E51" s="15">
        <f t="shared" si="7"/>
        <v>3.8791347687520327E-3</v>
      </c>
      <c r="F51" s="11">
        <f t="shared" si="6"/>
        <v>9.9116908427903591E-2</v>
      </c>
      <c r="G51" s="11"/>
    </row>
    <row r="52" spans="1:7" x14ac:dyDescent="0.2">
      <c r="A52" s="13" t="str">
        <f t="shared" si="4"/>
        <v>LO3|HMBS</v>
      </c>
      <c r="B52" s="11" t="s">
        <v>436</v>
      </c>
      <c r="C52" s="7">
        <f>INDEX('Results Workspace'!E:E,MATCH(A52,'Results Workspace'!H:H,0))</f>
        <v>33.069976806640625</v>
      </c>
      <c r="D52" s="11">
        <f>INDEX('Results Workspace'!F:F,MATCH(A52,'Results Workspace'!H:H,0))</f>
        <v>0.13779678407596246</v>
      </c>
      <c r="E52" s="15">
        <f t="shared" si="7"/>
        <v>4.1668243337954847E-3</v>
      </c>
      <c r="F52" s="11">
        <f t="shared" si="6"/>
        <v>0.10034841039114496</v>
      </c>
      <c r="G52" s="11"/>
    </row>
    <row r="53" spans="1:7" x14ac:dyDescent="0.2">
      <c r="A53" s="13" t="str">
        <f t="shared" si="4"/>
        <v>LP3|HMBS</v>
      </c>
      <c r="B53" s="11" t="s">
        <v>437</v>
      </c>
      <c r="C53" s="7">
        <f>INDEX('Results Workspace'!E:E,MATCH(A53,'Results Workspace'!H:H,0))</f>
        <v>33.991799672444664</v>
      </c>
      <c r="D53" s="11">
        <f>INDEX('Results Workspace'!F:F,MATCH(A53,'Results Workspace'!H:H,0))</f>
        <v>0.12933408148123368</v>
      </c>
      <c r="E53" s="15">
        <f t="shared" si="7"/>
        <v>3.8048612526414101E-3</v>
      </c>
      <c r="F53" s="11">
        <f t="shared" si="6"/>
        <v>5.3780673948425221E-2</v>
      </c>
      <c r="G53" s="11"/>
    </row>
    <row r="54" spans="1:7" x14ac:dyDescent="0.2">
      <c r="A54" s="13" t="str">
        <f t="shared" si="4"/>
        <v>HC3|HMBS</v>
      </c>
      <c r="B54" s="11" t="s">
        <v>438</v>
      </c>
      <c r="C54" s="7">
        <f>INDEX('Results Workspace'!E:E,MATCH(A54,'Results Workspace'!H:H,0))</f>
        <v>35.662751515706383</v>
      </c>
      <c r="D54" s="11">
        <f>INDEX('Results Workspace'!F:F,MATCH(A54,'Results Workspace'!H:H,0))</f>
        <v>0.16585315820955299</v>
      </c>
      <c r="E54" s="15">
        <f t="shared" si="7"/>
        <v>4.6505990469217972E-3</v>
      </c>
      <c r="F54" s="11">
        <f t="shared" si="6"/>
        <v>1.736221233560422E-2</v>
      </c>
      <c r="G54" s="11"/>
    </row>
    <row r="55" spans="1:7" x14ac:dyDescent="0.2">
      <c r="A55" s="13" t="str">
        <f t="shared" si="4"/>
        <v>HO3|HMBS</v>
      </c>
      <c r="B55" s="11" t="s">
        <v>439</v>
      </c>
      <c r="C55" s="7">
        <f>INDEX('Results Workspace'!E:E,MATCH(A55,'Results Workspace'!H:H,0))</f>
        <v>34.432781219482422</v>
      </c>
      <c r="D55" s="11">
        <f>INDEX('Results Workspace'!F:F,MATCH(A55,'Results Workspace'!H:H,0))</f>
        <v>0.23854429677001948</v>
      </c>
      <c r="E55" s="15">
        <f t="shared" si="7"/>
        <v>6.927825412925072E-3</v>
      </c>
      <c r="F55" s="11">
        <f t="shared" si="6"/>
        <v>3.9906225431448665E-2</v>
      </c>
      <c r="G55" s="11"/>
    </row>
    <row r="56" spans="1:7" x14ac:dyDescent="0.2">
      <c r="A56" s="13" t="str">
        <f t="shared" si="4"/>
        <v>HP3|HMBS</v>
      </c>
      <c r="B56" s="11" t="s">
        <v>440</v>
      </c>
      <c r="C56" s="7">
        <f>INDEX('Results Workspace'!E:E,MATCH(A56,'Results Workspace'!H:H,0))</f>
        <v>35.266656239827476</v>
      </c>
      <c r="D56" s="11">
        <f>INDEX('Results Workspace'!F:F,MATCH(A56,'Results Workspace'!H:H,0))</f>
        <v>0.32584423052346323</v>
      </c>
      <c r="E56" s="15">
        <f t="shared" si="7"/>
        <v>9.2394421605380209E-3</v>
      </c>
      <c r="F56" s="11">
        <f t="shared" si="6"/>
        <v>2.2698674619085823E-2</v>
      </c>
      <c r="G56" s="11"/>
    </row>
    <row r="57" spans="1:7" x14ac:dyDescent="0.2">
      <c r="A57" s="13" t="str">
        <f t="shared" si="4"/>
        <v>LC4|HMBS</v>
      </c>
      <c r="B57" s="11" t="s">
        <v>441</v>
      </c>
      <c r="C57" s="7">
        <f>INDEX('Results Workspace'!E:E,MATCH(A57,'Results Workspace'!H:H,0))</f>
        <v>31.561237970987957</v>
      </c>
      <c r="D57" s="11">
        <f>INDEX('Results Workspace'!F:F,MATCH(A57,'Results Workspace'!H:H,0))</f>
        <v>0.1386071303286886</v>
      </c>
      <c r="E57" s="15">
        <f t="shared" si="7"/>
        <v>4.3916886421280577E-3</v>
      </c>
      <c r="F57" s="11">
        <f t="shared" si="6"/>
        <v>0.2785250232815808</v>
      </c>
      <c r="G57" s="11"/>
    </row>
    <row r="58" spans="1:7" x14ac:dyDescent="0.2">
      <c r="A58" s="13" t="str">
        <f t="shared" si="4"/>
        <v>LO4|HMBS</v>
      </c>
      <c r="B58" s="11" t="s">
        <v>442</v>
      </c>
      <c r="C58" s="7">
        <f>INDEX('Results Workspace'!E:E,MATCH(A58,'Results Workspace'!H:H,0))</f>
        <v>32.27188046773275</v>
      </c>
      <c r="D58" s="11">
        <f>INDEX('Results Workspace'!F:F,MATCH(A58,'Results Workspace'!H:H,0))</f>
        <v>0.23367471378203722</v>
      </c>
      <c r="E58" s="15">
        <f t="shared" si="7"/>
        <v>7.2408149260368765E-3</v>
      </c>
      <c r="F58" s="11">
        <f t="shared" si="6"/>
        <v>0.17220145927345742</v>
      </c>
      <c r="G58" s="11"/>
    </row>
    <row r="59" spans="1:7" x14ac:dyDescent="0.2">
      <c r="A59" s="13" t="str">
        <f t="shared" si="4"/>
        <v>LP4|HMBS</v>
      </c>
      <c r="B59" s="11" t="s">
        <v>443</v>
      </c>
      <c r="C59" s="7">
        <f>INDEX('Results Workspace'!E:E,MATCH(A59,'Results Workspace'!H:H,0))</f>
        <v>33.555959701538086</v>
      </c>
      <c r="D59" s="11">
        <f>INDEX('Results Workspace'!F:F,MATCH(A59,'Results Workspace'!H:H,0))</f>
        <v>0.17331123352050781</v>
      </c>
      <c r="E59" s="15">
        <f t="shared" si="7"/>
        <v>5.1648421044135371E-3</v>
      </c>
      <c r="F59" s="11">
        <f t="shared" si="6"/>
        <v>7.2227226750135237E-2</v>
      </c>
      <c r="G59" s="11"/>
    </row>
    <row r="60" spans="1:7" x14ac:dyDescent="0.2">
      <c r="A60" s="13" t="str">
        <f t="shared" si="4"/>
        <v>HC4|HMBS</v>
      </c>
      <c r="B60" s="11" t="s">
        <v>444</v>
      </c>
      <c r="C60" s="7">
        <f>INDEX('Results Workspace'!E:E,MATCH(A60,'Results Workspace'!H:H,0))</f>
        <v>33.298150380452476</v>
      </c>
      <c r="D60" s="11">
        <f>INDEX('Results Workspace'!F:F,MATCH(A60,'Results Workspace'!H:H,0))</f>
        <v>0.23958068264639718</v>
      </c>
      <c r="E60" s="15">
        <f t="shared" si="7"/>
        <v>7.1950147353242152E-3</v>
      </c>
      <c r="F60" s="11">
        <f t="shared" si="6"/>
        <v>8.599239741574656E-2</v>
      </c>
      <c r="G60" s="11"/>
    </row>
    <row r="61" spans="1:7" x14ac:dyDescent="0.2">
      <c r="A61" s="13" t="str">
        <f t="shared" si="4"/>
        <v>HO4|HMBS</v>
      </c>
      <c r="B61" s="11" t="s">
        <v>445</v>
      </c>
      <c r="C61" s="7">
        <f>INDEX('Results Workspace'!E:E,MATCH(A61,'Results Workspace'!H:H,0))</f>
        <v>36.468449910481773</v>
      </c>
      <c r="D61" s="11">
        <f>INDEX('Results Workspace'!F:F,MATCH(A61,'Results Workspace'!H:H,0))</f>
        <v>9.1974529762856055E-2</v>
      </c>
      <c r="E61" s="15">
        <f t="shared" si="7"/>
        <v>2.5220301380679388E-3</v>
      </c>
      <c r="F61" s="11">
        <f t="shared" si="6"/>
        <v>1.0065719283030735E-2</v>
      </c>
      <c r="G61" s="11"/>
    </row>
    <row r="62" spans="1:7" x14ac:dyDescent="0.2">
      <c r="A62" s="13" t="str">
        <f t="shared" si="4"/>
        <v>HP4|HMBS</v>
      </c>
      <c r="B62" s="11" t="s">
        <v>446</v>
      </c>
      <c r="C62" s="7">
        <f>INDEX('Results Workspace'!E:E,MATCH(A62,'Results Workspace'!H:H,0))</f>
        <v>32.435053507486977</v>
      </c>
      <c r="D62" s="11">
        <f>INDEX('Results Workspace'!F:F,MATCH(A62,'Results Workspace'!H:H,0))</f>
        <v>0.28587408433635214</v>
      </c>
      <c r="E62" s="15">
        <f t="shared" si="7"/>
        <v>8.8137386383643213E-3</v>
      </c>
      <c r="F62" s="11">
        <f t="shared" si="6"/>
        <v>0.15420102481697107</v>
      </c>
      <c r="G62" s="11"/>
    </row>
    <row r="63" spans="1:7" x14ac:dyDescent="0.2">
      <c r="A63" s="13" t="str">
        <f t="shared" si="4"/>
        <v>LC5|HMBS</v>
      </c>
      <c r="B63" t="s">
        <v>447</v>
      </c>
      <c r="C63" s="7">
        <f>INDEX('Results Workspace'!E:E,MATCH(A63,'Results Workspace'!H:H,0))</f>
        <v>30.792179107666016</v>
      </c>
      <c r="D63" s="11">
        <f>INDEX('Results Workspace'!F:F,MATCH(A63,'Results Workspace'!H:H,0))</f>
        <v>0.2049187271189554</v>
      </c>
      <c r="E63" s="15">
        <f t="shared" ref="E63:E80" si="8">D63/C63</f>
        <v>6.6548952707260285E-3</v>
      </c>
      <c r="F63" s="11">
        <f t="shared" ref="F63:F80" si="9">$C$29^($B$3-C63)</f>
        <v>0.46865977429184064</v>
      </c>
    </row>
    <row r="64" spans="1:7" x14ac:dyDescent="0.2">
      <c r="A64" s="13" t="str">
        <f t="shared" si="4"/>
        <v>LO5|HMBS</v>
      </c>
      <c r="B64" t="s">
        <v>448</v>
      </c>
      <c r="C64" s="7">
        <f>INDEX('Results Workspace'!E:E,MATCH(A64,'Results Workspace'!H:H,0))</f>
        <v>30.056598027547199</v>
      </c>
      <c r="D64" s="11">
        <f>INDEX('Results Workspace'!F:F,MATCH(A64,'Results Workspace'!H:H,0))</f>
        <v>6.8905120813087223E-2</v>
      </c>
      <c r="E64" s="15">
        <f t="shared" si="8"/>
        <v>2.2925123046172733E-3</v>
      </c>
      <c r="F64" s="11">
        <f t="shared" si="9"/>
        <v>0.77092734819517628</v>
      </c>
    </row>
    <row r="65" spans="1:6" x14ac:dyDescent="0.2">
      <c r="A65" s="13" t="str">
        <f t="shared" si="4"/>
        <v>LP5|HMBS</v>
      </c>
      <c r="B65" t="s">
        <v>449</v>
      </c>
      <c r="C65" s="7">
        <f>INDEX('Results Workspace'!E:E,MATCH(A65,'Results Workspace'!H:H,0))</f>
        <v>31.271109263102215</v>
      </c>
      <c r="D65" s="11">
        <f>INDEX('Results Workspace'!F:F,MATCH(A65,'Results Workspace'!H:H,0))</f>
        <v>0.13673274472338223</v>
      </c>
      <c r="E65" s="15">
        <f t="shared" si="8"/>
        <v>4.3724942269546411E-3</v>
      </c>
      <c r="F65" s="11">
        <f t="shared" si="9"/>
        <v>0.3389382788450665</v>
      </c>
    </row>
    <row r="66" spans="1:6" x14ac:dyDescent="0.2">
      <c r="A66" s="13" t="str">
        <f t="shared" si="4"/>
        <v>HC5|HMBS</v>
      </c>
      <c r="B66" t="s">
        <v>450</v>
      </c>
      <c r="C66" s="7">
        <f>INDEX('Results Workspace'!E:E,MATCH(A66,'Results Workspace'!H:H,0))</f>
        <v>30.715043385823567</v>
      </c>
      <c r="D66" s="11">
        <f>INDEX('Results Workspace'!F:F,MATCH(A66,'Results Workspace'!H:H,0))</f>
        <v>0.19569132790280863</v>
      </c>
      <c r="E66" s="15">
        <f t="shared" si="8"/>
        <v>6.3711883927577116E-3</v>
      </c>
      <c r="F66" s="11">
        <f t="shared" si="9"/>
        <v>0.49376984523094464</v>
      </c>
    </row>
    <row r="67" spans="1:6" x14ac:dyDescent="0.2">
      <c r="A67" s="13" t="str">
        <f t="shared" si="4"/>
        <v>HO5|HMBS</v>
      </c>
      <c r="B67" t="s">
        <v>451</v>
      </c>
      <c r="C67" s="7">
        <f>INDEX('Results Workspace'!E:E,MATCH(A67,'Results Workspace'!H:H,0))</f>
        <v>29.838303248087566</v>
      </c>
      <c r="D67" s="11">
        <f>INDEX('Results Workspace'!F:F,MATCH(A67,'Results Workspace'!H:H,0))</f>
        <v>0.20822123645307539</v>
      </c>
      <c r="E67" s="15">
        <f t="shared" si="8"/>
        <v>6.978320272498101E-3</v>
      </c>
      <c r="F67" s="11">
        <f t="shared" si="9"/>
        <v>0.89363658042821881</v>
      </c>
    </row>
    <row r="68" spans="1:6" x14ac:dyDescent="0.2">
      <c r="A68" s="13" t="str">
        <f t="shared" si="4"/>
        <v>HP5|HMBS</v>
      </c>
      <c r="B68" t="s">
        <v>452</v>
      </c>
      <c r="C68" s="7">
        <f>INDEX('Results Workspace'!E:E,MATCH(A68,'Results Workspace'!H:H,0))</f>
        <v>30.01927375793457</v>
      </c>
      <c r="D68" s="11">
        <f>INDEX('Results Workspace'!F:F,MATCH(A68,'Results Workspace'!H:H,0))</f>
        <v>0.12189035383928991</v>
      </c>
      <c r="E68" s="15">
        <f t="shared" si="8"/>
        <v>4.0604031537262737E-3</v>
      </c>
      <c r="F68" s="11">
        <f t="shared" si="9"/>
        <v>0.79064486826809344</v>
      </c>
    </row>
    <row r="69" spans="1:6" x14ac:dyDescent="0.2">
      <c r="A69" s="13" t="str">
        <f t="shared" si="4"/>
        <v>LC6|HMBS</v>
      </c>
      <c r="B69" t="s">
        <v>453</v>
      </c>
      <c r="C69" s="7">
        <f>INDEX('Results Workspace'!E:E,MATCH(A69,'Results Workspace'!H:H,0))</f>
        <v>30.279522577921551</v>
      </c>
      <c r="D69" s="11">
        <f>INDEX('Results Workspace'!F:F,MATCH(A69,'Results Workspace'!H:H,0))</f>
        <v>0.12551764837285972</v>
      </c>
      <c r="E69" s="15">
        <f t="shared" si="8"/>
        <v>4.1452981317605542E-3</v>
      </c>
      <c r="F69" s="11">
        <f t="shared" si="9"/>
        <v>0.6629877059335898</v>
      </c>
    </row>
    <row r="70" spans="1:6" x14ac:dyDescent="0.2">
      <c r="A70" s="13" t="str">
        <f t="shared" si="4"/>
        <v>LO6|HMBS</v>
      </c>
      <c r="B70" t="s">
        <v>454</v>
      </c>
      <c r="C70" s="7">
        <f>INDEX('Results Workspace'!E:E,MATCH(A70,'Results Workspace'!H:H,0))</f>
        <v>30.046166737874348</v>
      </c>
      <c r="D70" s="11">
        <f>INDEX('Results Workspace'!F:F,MATCH(A70,'Results Workspace'!H:H,0))</f>
        <v>0.15928735538770195</v>
      </c>
      <c r="E70" s="15">
        <f t="shared" si="8"/>
        <v>5.3014202036932093E-3</v>
      </c>
      <c r="F70" s="11">
        <f t="shared" si="9"/>
        <v>0.77638790578951056</v>
      </c>
    </row>
    <row r="71" spans="1:6" x14ac:dyDescent="0.2">
      <c r="A71" s="13" t="str">
        <f t="shared" si="4"/>
        <v>LP6|HMBS</v>
      </c>
      <c r="B71" t="s">
        <v>455</v>
      </c>
      <c r="C71" s="7">
        <f>INDEX('Results Workspace'!E:E,MATCH(A71,'Results Workspace'!H:H,0))</f>
        <v>30.307430267333984</v>
      </c>
      <c r="D71" s="11">
        <f>INDEX('Results Workspace'!F:F,MATCH(A71,'Results Workspace'!H:H,0))</f>
        <v>0.14276374980242865</v>
      </c>
      <c r="E71" s="15">
        <f t="shared" si="8"/>
        <v>4.710519781556754E-3</v>
      </c>
      <c r="F71" s="11">
        <f t="shared" si="9"/>
        <v>0.65058583094547562</v>
      </c>
    </row>
    <row r="72" spans="1:6" x14ac:dyDescent="0.2">
      <c r="A72" s="13" t="str">
        <f t="shared" si="4"/>
        <v>HC6|HMBS</v>
      </c>
      <c r="B72" t="s">
        <v>456</v>
      </c>
      <c r="C72" s="7">
        <f>INDEX('Results Workspace'!E:E,MATCH(A72,'Results Workspace'!H:H,0))</f>
        <v>30.828531265258789</v>
      </c>
      <c r="D72" s="11">
        <f>INDEX('Results Workspace'!F:F,MATCH(A72,'Results Workspace'!H:H,0))</f>
        <v>9.507766529090296E-2</v>
      </c>
      <c r="E72" s="15">
        <f t="shared" si="8"/>
        <v>3.0840802785193871E-3</v>
      </c>
      <c r="F72" s="11">
        <f t="shared" si="9"/>
        <v>0.45727276627495689</v>
      </c>
    </row>
    <row r="73" spans="1:6" x14ac:dyDescent="0.2">
      <c r="A73" s="13" t="str">
        <f t="shared" si="4"/>
        <v>HO6|HMBS</v>
      </c>
      <c r="B73" t="s">
        <v>457</v>
      </c>
      <c r="C73" s="7">
        <f>INDEX('Results Workspace'!E:E,MATCH(A73,'Results Workspace'!H:H,0))</f>
        <v>30.003135045369465</v>
      </c>
      <c r="D73" s="11">
        <f>INDEX('Results Workspace'!F:F,MATCH(A73,'Results Workspace'!H:H,0))</f>
        <v>0.19497809326785404</v>
      </c>
      <c r="E73" s="15">
        <f t="shared" si="8"/>
        <v>6.4985906630429273E-3</v>
      </c>
      <c r="F73" s="11">
        <f t="shared" si="9"/>
        <v>0.79932598742131611</v>
      </c>
    </row>
    <row r="74" spans="1:6" x14ac:dyDescent="0.2">
      <c r="A74" s="13" t="str">
        <f t="shared" si="4"/>
        <v>HP6|HMBS</v>
      </c>
      <c r="B74" t="s">
        <v>458</v>
      </c>
      <c r="C74" s="7">
        <f>INDEX('Results Workspace'!E:E,MATCH(A74,'Results Workspace'!H:H,0))</f>
        <v>30.061552683512371</v>
      </c>
      <c r="D74" s="11">
        <f>INDEX('Results Workspace'!F:F,MATCH(A74,'Results Workspace'!H:H,0))</f>
        <v>6.1179825383197758E-2</v>
      </c>
      <c r="E74" s="15">
        <f t="shared" si="8"/>
        <v>2.0351518774594964E-3</v>
      </c>
      <c r="F74" s="11">
        <f t="shared" si="9"/>
        <v>0.76834716134845527</v>
      </c>
    </row>
    <row r="75" spans="1:6" x14ac:dyDescent="0.2">
      <c r="A75" s="13" t="str">
        <f t="shared" si="4"/>
        <v>LPS1|HMBS</v>
      </c>
      <c r="B75" t="s">
        <v>459</v>
      </c>
      <c r="C75" s="7">
        <f>INDEX('Results Workspace'!E:E,MATCH(A75,'Results Workspace'!H:H,0))</f>
        <v>29.009241104125977</v>
      </c>
      <c r="D75" s="11">
        <f>INDEX('Results Workspace'!F:F,MATCH(A75,'Results Workspace'!H:H,0))</f>
        <v>0.21739594746025215</v>
      </c>
      <c r="E75" s="15">
        <f t="shared" si="8"/>
        <v>7.4940239449880677E-3</v>
      </c>
      <c r="F75" s="11">
        <f t="shared" si="9"/>
        <v>1.5659820944488232</v>
      </c>
    </row>
    <row r="76" spans="1:6" x14ac:dyDescent="0.2">
      <c r="A76" s="13" t="str">
        <f t="shared" si="4"/>
        <v>LPS2|HMBS</v>
      </c>
      <c r="B76" t="s">
        <v>460</v>
      </c>
      <c r="C76" s="7">
        <f>INDEX('Results Workspace'!E:E,MATCH(A76,'Results Workspace'!H:H,0))</f>
        <v>30.463504791259766</v>
      </c>
      <c r="D76" s="11">
        <f>INDEX('Results Workspace'!F:F,MATCH(A76,'Results Workspace'!H:H,0))</f>
        <v>7.5367002662076146E-2</v>
      </c>
      <c r="E76" s="15">
        <f t="shared" si="8"/>
        <v>2.4740095789536195E-3</v>
      </c>
      <c r="F76" s="11">
        <f t="shared" si="9"/>
        <v>0.58538418200609266</v>
      </c>
    </row>
    <row r="77" spans="1:6" x14ac:dyDescent="0.2">
      <c r="A77" s="13" t="str">
        <f t="shared" si="4"/>
        <v>LPS3|HMBS</v>
      </c>
      <c r="B77" t="s">
        <v>461</v>
      </c>
      <c r="C77" s="7">
        <f>INDEX('Results Workspace'!E:E,MATCH(A77,'Results Workspace'!H:H,0))</f>
        <v>29.176331202189129</v>
      </c>
      <c r="D77" s="11">
        <f>INDEX('Results Workspace'!F:F,MATCH(A77,'Results Workspace'!H:H,0))</f>
        <v>5.4781271959805304E-2</v>
      </c>
      <c r="E77" s="15">
        <f t="shared" si="8"/>
        <v>1.877592887884924E-3</v>
      </c>
      <c r="F77" s="11">
        <f t="shared" si="9"/>
        <v>1.3985763142724148</v>
      </c>
    </row>
    <row r="78" spans="1:6" x14ac:dyDescent="0.2">
      <c r="A78" s="13" t="str">
        <f t="shared" si="4"/>
        <v>LPS4|HMBS</v>
      </c>
      <c r="B78" t="s">
        <v>462</v>
      </c>
      <c r="C78" s="7">
        <f>INDEX('Results Workspace'!E:E,MATCH(A78,'Results Workspace'!H:H,0))</f>
        <v>29.021249771118164</v>
      </c>
      <c r="D78" s="11">
        <f>INDEX('Results Workspace'!F:F,MATCH(A78,'Results Workspace'!H:H,0))</f>
        <v>0.15029370576698411</v>
      </c>
      <c r="E78" s="15">
        <f t="shared" si="8"/>
        <v>5.1787468476480235E-3</v>
      </c>
      <c r="F78" s="11">
        <f t="shared" si="9"/>
        <v>1.5533093595489131</v>
      </c>
    </row>
    <row r="79" spans="1:6" x14ac:dyDescent="0.2">
      <c r="A79" s="13" t="str">
        <f t="shared" si="4"/>
        <v>LPS5|HMBS</v>
      </c>
      <c r="B79" t="s">
        <v>463</v>
      </c>
      <c r="C79" s="7">
        <f>INDEX('Results Workspace'!E:E,MATCH(A79,'Results Workspace'!H:H,0))</f>
        <v>29.328105926513672</v>
      </c>
      <c r="D79" s="11">
        <f>INDEX('Results Workspace'!F:F,MATCH(A79,'Results Workspace'!H:H,0))</f>
        <v>2.8203351253274424E-2</v>
      </c>
      <c r="E79" s="15">
        <f t="shared" si="8"/>
        <v>9.6164925631210204E-4</v>
      </c>
      <c r="F79" s="11">
        <f t="shared" si="9"/>
        <v>1.2620776566579937</v>
      </c>
    </row>
    <row r="80" spans="1:6" x14ac:dyDescent="0.2">
      <c r="A80" s="13" t="str">
        <f t="shared" si="4"/>
        <v>LPS6|HMBS</v>
      </c>
      <c r="B80" t="s">
        <v>464</v>
      </c>
      <c r="C80" s="7">
        <f>INDEX('Results Workspace'!E:E,MATCH(A80,'Results Workspace'!H:H,0))</f>
        <v>30.346019109090168</v>
      </c>
      <c r="D80" s="11">
        <f>INDEX('Results Workspace'!F:F,MATCH(A80,'Results Workspace'!H:H,0))</f>
        <v>0.25604940257650705</v>
      </c>
      <c r="E80" s="15">
        <f t="shared" si="8"/>
        <v>8.4376603618432217E-3</v>
      </c>
      <c r="F80" s="11">
        <f t="shared" si="9"/>
        <v>0.63381861897249037</v>
      </c>
    </row>
  </sheetData>
  <conditionalFormatting sqref="E32:E80">
    <cfRule type="cellIs" dxfId="2" priority="1" operator="greaterThan">
      <formula>0.01</formula>
    </cfRule>
  </conditionalFormatting>
  <conditionalFormatting sqref="F47:F80">
    <cfRule type="colorScale" priority="2">
      <colorScale>
        <cfvo type="min"/>
        <cfvo type="max"/>
        <color rgb="FFFCFCFF"/>
        <color rgb="FF63BE7B"/>
      </colorScale>
    </cfRule>
  </conditionalFormatting>
  <conditionalFormatting sqref="F32:F46">
    <cfRule type="colorScale" priority="6">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abSelected="1" topLeftCell="A25" workbookViewId="0">
      <selection activeCell="I55" sqref="I55"/>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26.892029444376629</v>
      </c>
      <c r="C2" s="7">
        <f>D33</f>
        <v>7.0613203476746308E-2</v>
      </c>
      <c r="D2" s="8">
        <f>C2/B2</f>
        <v>2.6258041856901276E-3</v>
      </c>
      <c r="E2">
        <v>0.1</v>
      </c>
      <c r="F2" s="7">
        <f>LOG(E2,10)</f>
        <v>-0.99999999999999978</v>
      </c>
    </row>
    <row r="3" spans="1:6" x14ac:dyDescent="0.2">
      <c r="A3" s="7" t="str">
        <f t="shared" ref="A3:C7" si="0">B34</f>
        <v>1:20</v>
      </c>
      <c r="B3" s="7">
        <f t="shared" si="0"/>
        <v>27.889237085978191</v>
      </c>
      <c r="C3" s="7">
        <f t="shared" si="0"/>
        <v>0.12174230688928191</v>
      </c>
      <c r="D3" s="8">
        <f t="shared" ref="D3:D7" si="1">C3/B3</f>
        <v>4.3652074997236126E-3</v>
      </c>
      <c r="E3">
        <v>0.05</v>
      </c>
      <c r="F3" s="7">
        <f t="shared" ref="F3:F7" si="2">LOG(E3,10)</f>
        <v>-1.301029995663981</v>
      </c>
    </row>
    <row r="4" spans="1:6" x14ac:dyDescent="0.2">
      <c r="A4" s="7" t="str">
        <f t="shared" si="0"/>
        <v>1:40</v>
      </c>
      <c r="B4" s="7">
        <f t="shared" si="0"/>
        <v>28.674210866292317</v>
      </c>
      <c r="C4" s="7">
        <f t="shared" si="0"/>
        <v>0.12741300767987979</v>
      </c>
      <c r="D4" s="8">
        <f t="shared" si="1"/>
        <v>4.4434704157685773E-3</v>
      </c>
      <c r="E4">
        <v>2.5000000000000001E-2</v>
      </c>
      <c r="F4" s="7">
        <f t="shared" si="2"/>
        <v>-1.6020599913279623</v>
      </c>
    </row>
    <row r="5" spans="1:6" x14ac:dyDescent="0.2">
      <c r="A5" s="7" t="str">
        <f t="shared" si="0"/>
        <v>1:80</v>
      </c>
      <c r="B5" s="7">
        <f t="shared" si="0"/>
        <v>29.853977203369141</v>
      </c>
      <c r="C5" s="7">
        <f t="shared" si="0"/>
        <v>0.11603380729790004</v>
      </c>
      <c r="D5" s="8">
        <f t="shared" si="1"/>
        <v>3.8867118611186306E-3</v>
      </c>
      <c r="E5">
        <v>1.2500000000000001E-2</v>
      </c>
      <c r="F5" s="7">
        <f t="shared" si="2"/>
        <v>-1.9030899869919433</v>
      </c>
    </row>
    <row r="6" spans="1:6" x14ac:dyDescent="0.2">
      <c r="A6" s="7" t="str">
        <f t="shared" si="0"/>
        <v>1:160</v>
      </c>
      <c r="B6" s="7">
        <f t="shared" si="0"/>
        <v>30.74493408203125</v>
      </c>
      <c r="C6" s="7">
        <f t="shared" si="0"/>
        <v>0.17177710868338597</v>
      </c>
      <c r="D6" s="8">
        <f t="shared" si="1"/>
        <v>5.587167896508205E-3</v>
      </c>
      <c r="E6">
        <v>6.2500000000000003E-3</v>
      </c>
      <c r="F6" s="7">
        <f t="shared" si="2"/>
        <v>-2.2041199826559246</v>
      </c>
    </row>
    <row r="7" spans="1:6" x14ac:dyDescent="0.2">
      <c r="A7" s="7" t="str">
        <f t="shared" si="0"/>
        <v>1:320</v>
      </c>
      <c r="B7" s="7">
        <f t="shared" si="0"/>
        <v>31.749258677164715</v>
      </c>
      <c r="C7" s="7">
        <f t="shared" si="0"/>
        <v>0.19934266227082503</v>
      </c>
      <c r="D7" s="8">
        <f t="shared" si="1"/>
        <v>6.2786556466655373E-3</v>
      </c>
      <c r="E7">
        <v>3.1250000000000002E-3</v>
      </c>
      <c r="F7" s="7">
        <f t="shared" si="2"/>
        <v>-2.5051499783199058</v>
      </c>
    </row>
    <row r="28" spans="1:7" x14ac:dyDescent="0.2">
      <c r="B28" s="9" t="s">
        <v>411</v>
      </c>
      <c r="C28">
        <f>SLOPE(B2:B7,F2:F7)</f>
        <v>-3.2301482984027086</v>
      </c>
    </row>
    <row r="29" spans="1:7" x14ac:dyDescent="0.2">
      <c r="B29" s="10" t="s">
        <v>412</v>
      </c>
      <c r="C29" s="10">
        <f>10^(-1/C28)</f>
        <v>2.0397799068010092</v>
      </c>
    </row>
    <row r="31" spans="1:7" x14ac:dyDescent="0.2">
      <c r="A31" s="6" t="s">
        <v>418</v>
      </c>
      <c r="B31" s="6" t="s">
        <v>413</v>
      </c>
      <c r="C31" s="6" t="s">
        <v>414</v>
      </c>
      <c r="D31" s="6" t="s">
        <v>415</v>
      </c>
      <c r="E31" s="14" t="s">
        <v>416</v>
      </c>
      <c r="F31" s="14" t="s">
        <v>417</v>
      </c>
      <c r="G31" s="14" t="s">
        <v>472</v>
      </c>
    </row>
    <row r="32" spans="1:7" x14ac:dyDescent="0.2">
      <c r="A32" t="str">
        <f>CONCATENATE(B32,"|","NFKB1")</f>
        <v>BLANK|NFKB1</v>
      </c>
      <c r="B32" s="13" t="s">
        <v>398</v>
      </c>
      <c r="C32">
        <f>INDEX('Results Workspace'!E:E,MATCH(A32,'Results Workspace'!H:H,0))</f>
        <v>40.1</v>
      </c>
      <c r="D32">
        <f>INDEX('Results Workspace'!F:F,MATCH(A32,'Results Workspace'!H:H,0))</f>
        <v>0</v>
      </c>
      <c r="E32" s="15">
        <f>D32/C32</f>
        <v>0</v>
      </c>
      <c r="F32" s="11">
        <f t="shared" ref="F32:F38" si="3">$C$29^($B$3-C32)</f>
        <v>1.6586379849019311E-4</v>
      </c>
    </row>
    <row r="33" spans="1:7" x14ac:dyDescent="0.2">
      <c r="A33" t="str">
        <f t="shared" ref="A33:A80" si="4">CONCATENATE(B33,"|","NFKB1")</f>
        <v>1:10|NFKB1</v>
      </c>
      <c r="B33" s="11" t="s">
        <v>399</v>
      </c>
      <c r="C33">
        <f>INDEX('Results Workspace'!E:E,MATCH(A33,'Results Workspace'!H:H,0))</f>
        <v>26.892029444376629</v>
      </c>
      <c r="D33">
        <f>INDEX('Results Workspace'!F:F,MATCH(A33,'Results Workspace'!H:H,0))</f>
        <v>7.0613203476746308E-2</v>
      </c>
      <c r="E33" s="15">
        <f>D33/C33</f>
        <v>2.6258041856901276E-3</v>
      </c>
      <c r="F33" s="11">
        <f t="shared" si="3"/>
        <v>2.035723742545605</v>
      </c>
    </row>
    <row r="34" spans="1:7" x14ac:dyDescent="0.2">
      <c r="A34" t="str">
        <f t="shared" si="4"/>
        <v>1:20|NFKB1</v>
      </c>
      <c r="B34" s="11" t="s">
        <v>400</v>
      </c>
      <c r="C34">
        <f>INDEX('Results Workspace'!E:E,MATCH(A34,'Results Workspace'!H:H,0))</f>
        <v>27.889237085978191</v>
      </c>
      <c r="D34">
        <f>INDEX('Results Workspace'!F:F,MATCH(A34,'Results Workspace'!H:H,0))</f>
        <v>0.12174230688928191</v>
      </c>
      <c r="E34" s="15">
        <f>D34/C34</f>
        <v>4.3652074997236126E-3</v>
      </c>
      <c r="F34" s="11">
        <f t="shared" si="3"/>
        <v>1</v>
      </c>
    </row>
    <row r="35" spans="1:7" x14ac:dyDescent="0.2">
      <c r="A35" t="str">
        <f t="shared" si="4"/>
        <v>1:40|NFKB1</v>
      </c>
      <c r="B35" s="11" t="s">
        <v>401</v>
      </c>
      <c r="C35">
        <f>INDEX('Results Workspace'!E:E,MATCH(A35,'Results Workspace'!H:H,0))</f>
        <v>28.674210866292317</v>
      </c>
      <c r="D35">
        <f>INDEX('Results Workspace'!F:F,MATCH(A35,'Results Workspace'!H:H,0))</f>
        <v>0.12741300767987979</v>
      </c>
      <c r="E35" s="15">
        <f>D35/C35</f>
        <v>4.4434704157685773E-3</v>
      </c>
      <c r="F35" s="11">
        <f t="shared" si="3"/>
        <v>0.57145918742272384</v>
      </c>
    </row>
    <row r="36" spans="1:7" x14ac:dyDescent="0.2">
      <c r="A36" t="str">
        <f t="shared" si="4"/>
        <v>1:80|NFKB1</v>
      </c>
      <c r="B36" s="11" t="s">
        <v>402</v>
      </c>
      <c r="C36">
        <f>INDEX('Results Workspace'!E:E,MATCH(A36,'Results Workspace'!H:H,0))</f>
        <v>29.853977203369141</v>
      </c>
      <c r="D36">
        <f>INDEX('Results Workspace'!F:F,MATCH(A36,'Results Workspace'!H:H,0))</f>
        <v>0.11603380729790004</v>
      </c>
      <c r="E36" s="15">
        <f>D36/C36</f>
        <v>3.8867118611186306E-3</v>
      </c>
      <c r="F36" s="11">
        <f t="shared" si="3"/>
        <v>0.24646159367109036</v>
      </c>
    </row>
    <row r="37" spans="1:7" x14ac:dyDescent="0.2">
      <c r="A37" t="str">
        <f t="shared" si="4"/>
        <v>1:160|NFKB1</v>
      </c>
      <c r="B37" s="11" t="s">
        <v>403</v>
      </c>
      <c r="C37">
        <f>INDEX('Results Workspace'!E:E,MATCH(A37,'Results Workspace'!H:H,0))</f>
        <v>30.74493408203125</v>
      </c>
      <c r="D37">
        <f>INDEX('Results Workspace'!F:F,MATCH(A37,'Results Workspace'!H:H,0))</f>
        <v>0.17177710868338597</v>
      </c>
      <c r="E37" s="15">
        <f t="shared" ref="E37:E44" si="5">D37/C37</f>
        <v>5.587167896508205E-3</v>
      </c>
      <c r="F37" s="11">
        <f t="shared" si="3"/>
        <v>0.13059419520945348</v>
      </c>
    </row>
    <row r="38" spans="1:7" x14ac:dyDescent="0.2">
      <c r="A38" t="str">
        <f t="shared" si="4"/>
        <v>1:320|NFKB1</v>
      </c>
      <c r="B38" s="11" t="s">
        <v>404</v>
      </c>
      <c r="C38">
        <f>INDEX('Results Workspace'!E:E,MATCH(A38,'Results Workspace'!H:H,0))</f>
        <v>31.749258677164715</v>
      </c>
      <c r="D38">
        <f>INDEX('Results Workspace'!F:F,MATCH(A38,'Results Workspace'!H:H,0))</f>
        <v>0.19934266227082503</v>
      </c>
      <c r="E38" s="15">
        <f t="shared" si="5"/>
        <v>6.2786556466655373E-3</v>
      </c>
      <c r="F38" s="11">
        <f t="shared" si="3"/>
        <v>6.382660456477432E-2</v>
      </c>
    </row>
    <row r="39" spans="1:7" x14ac:dyDescent="0.2">
      <c r="A39" t="str">
        <f t="shared" si="4"/>
        <v>LC1|NFKB1</v>
      </c>
      <c r="B39" s="11" t="s">
        <v>423</v>
      </c>
      <c r="C39">
        <f>INDEX('Results Workspace'!E:E,MATCH(A39,'Results Workspace'!H:H,0))</f>
        <v>29.636919657389324</v>
      </c>
      <c r="D39">
        <f>INDEX('Results Workspace'!F:F,MATCH(A39,'Results Workspace'!H:H,0))</f>
        <v>0.28000674729843439</v>
      </c>
      <c r="E39" s="15">
        <f t="shared" si="5"/>
        <v>9.4479031739933463E-3</v>
      </c>
      <c r="F39" s="11">
        <f t="shared" ref="F39:F80" si="6">$C$29^($B$3-C39)</f>
        <v>0.28770449406200638</v>
      </c>
      <c r="G39">
        <f>F39/'Housekeeper deltaCT'!E2</f>
        <v>1.2717235187143567</v>
      </c>
    </row>
    <row r="40" spans="1:7" x14ac:dyDescent="0.2">
      <c r="A40" t="str">
        <f t="shared" si="4"/>
        <v>LO1|NFKB1</v>
      </c>
      <c r="B40" s="11" t="s">
        <v>424</v>
      </c>
      <c r="C40">
        <f>INDEX('Results Workspace'!E:E,MATCH(A40,'Results Workspace'!H:H,0))</f>
        <v>29.432182312011719</v>
      </c>
      <c r="D40">
        <f>INDEX('Results Workspace'!F:F,MATCH(A40,'Results Workspace'!H:H,0))</f>
        <v>0.16092849820180904</v>
      </c>
      <c r="E40" s="15">
        <f t="shared" si="5"/>
        <v>5.4677732183023237E-3</v>
      </c>
      <c r="F40" s="11">
        <f t="shared" si="6"/>
        <v>0.332912353313638</v>
      </c>
      <c r="G40">
        <f>F40/'Housekeeper deltaCT'!E3</f>
        <v>1.2606425634615255</v>
      </c>
    </row>
    <row r="41" spans="1:7" x14ac:dyDescent="0.2">
      <c r="A41" t="str">
        <f t="shared" si="4"/>
        <v>LP1|NFKB1</v>
      </c>
      <c r="B41" s="11" t="s">
        <v>425</v>
      </c>
      <c r="C41">
        <f>INDEX('Results Workspace'!E:E,MATCH(A41,'Results Workspace'!H:H,0))</f>
        <v>29.331581115722656</v>
      </c>
      <c r="D41">
        <f>INDEX('Results Workspace'!F:F,MATCH(A41,'Results Workspace'!H:H,0))</f>
        <v>0.12405146225437949</v>
      </c>
      <c r="E41" s="15">
        <f t="shared" si="5"/>
        <v>4.2292797570289854E-3</v>
      </c>
      <c r="F41" s="11">
        <f t="shared" si="6"/>
        <v>0.35766328578326539</v>
      </c>
      <c r="G41">
        <f>F41/'Housekeeper deltaCT'!E4</f>
        <v>1.5147145174718104</v>
      </c>
    </row>
    <row r="42" spans="1:7" x14ac:dyDescent="0.2">
      <c r="A42" t="str">
        <f t="shared" si="4"/>
        <v>HC1|NFKB1</v>
      </c>
      <c r="B42" s="11" t="s">
        <v>426</v>
      </c>
      <c r="C42">
        <f>INDEX('Results Workspace'!E:E,MATCH(A42,'Results Workspace'!H:H,0))</f>
        <v>32.229244232177734</v>
      </c>
      <c r="D42">
        <f>INDEX('Results Workspace'!F:F,MATCH(A42,'Results Workspace'!H:H,0))</f>
        <v>0.25325293402541366</v>
      </c>
      <c r="E42" s="15">
        <f t="shared" si="5"/>
        <v>7.8578613944836305E-3</v>
      </c>
      <c r="F42" s="11">
        <f t="shared" si="6"/>
        <v>4.533214037791243E-2</v>
      </c>
      <c r="G42">
        <f>F42/'Housekeeper deltaCT'!E5</f>
        <v>0.91845184657956302</v>
      </c>
    </row>
    <row r="43" spans="1:7" x14ac:dyDescent="0.2">
      <c r="A43" t="str">
        <f t="shared" si="4"/>
        <v>HO1|NFKB1</v>
      </c>
      <c r="B43" s="11" t="s">
        <v>427</v>
      </c>
      <c r="C43">
        <f>INDEX('Results Workspace'!E:E,MATCH(A43,'Results Workspace'!H:H,0))</f>
        <v>28.929122289021809</v>
      </c>
      <c r="D43">
        <f>INDEX('Results Workspace'!F:F,MATCH(A43,'Results Workspace'!H:H,0))</f>
        <v>0.13419666276184855</v>
      </c>
      <c r="E43" s="15">
        <f t="shared" si="5"/>
        <v>4.6388086517500145E-3</v>
      </c>
      <c r="F43" s="11">
        <f t="shared" si="6"/>
        <v>0.47650657490134568</v>
      </c>
      <c r="G43">
        <f>F43/'Housekeeper deltaCT'!E6</f>
        <v>1.5924107835212036</v>
      </c>
    </row>
    <row r="44" spans="1:7" x14ac:dyDescent="0.2">
      <c r="A44" t="str">
        <f t="shared" si="4"/>
        <v>HP1|NFKB1</v>
      </c>
      <c r="B44" s="11" t="s">
        <v>428</v>
      </c>
      <c r="C44">
        <f>INDEX('Results Workspace'!E:E,MATCH(A44,'Results Workspace'!H:H,0))</f>
        <v>33.438551584879555</v>
      </c>
      <c r="D44">
        <f>INDEX('Results Workspace'!F:F,MATCH(A44,'Results Workspace'!H:H,0))</f>
        <v>5.0737682890375502E-2</v>
      </c>
      <c r="E44" s="15">
        <f t="shared" si="5"/>
        <v>1.5173409279281814E-3</v>
      </c>
      <c r="F44" s="11">
        <f t="shared" si="6"/>
        <v>1.9143654721171501E-2</v>
      </c>
      <c r="G44">
        <f>F44/'Housekeeper deltaCT'!E7</f>
        <v>0.69275214721980316</v>
      </c>
    </row>
    <row r="45" spans="1:7" x14ac:dyDescent="0.2">
      <c r="A45" t="str">
        <f t="shared" si="4"/>
        <v>LC2|NFKB1</v>
      </c>
      <c r="B45" s="11" t="s">
        <v>429</v>
      </c>
      <c r="C45">
        <f>INDEX('Results Workspace'!E:E,MATCH(A45,'Results Workspace'!H:H,0))</f>
        <v>29.378974914550781</v>
      </c>
      <c r="D45">
        <f>INDEX('Results Workspace'!F:F,MATCH(A45,'Results Workspace'!H:H,0))</f>
        <v>0.17339549277402025</v>
      </c>
      <c r="E45" s="15">
        <f>D45/C45</f>
        <v>5.902026645869838E-3</v>
      </c>
      <c r="F45" s="11">
        <f t="shared" si="6"/>
        <v>0.3457817221271835</v>
      </c>
      <c r="G45">
        <f>F45/'Housekeeper deltaCT'!E8</f>
        <v>1.2872361852557701</v>
      </c>
    </row>
    <row r="46" spans="1:7" x14ac:dyDescent="0.2">
      <c r="A46" t="str">
        <f t="shared" si="4"/>
        <v>LO2|NFKB1</v>
      </c>
      <c r="B46" s="11" t="s">
        <v>430</v>
      </c>
      <c r="C46">
        <f>INDEX('Results Workspace'!E:E,MATCH(A46,'Results Workspace'!H:H,0))</f>
        <v>35.757095336914063</v>
      </c>
      <c r="D46">
        <f>INDEX('Results Workspace'!F:F,MATCH(A46,'Results Workspace'!H:H,0))</f>
        <v>0.20096206665039063</v>
      </c>
      <c r="E46" s="15">
        <f t="shared" ref="E46:E62" si="7">D46/C46</f>
        <v>5.6202011029381953E-3</v>
      </c>
      <c r="F46" s="11">
        <f t="shared" si="6"/>
        <v>3.6664216182071682E-3</v>
      </c>
      <c r="G46">
        <f>F46/'Housekeeper deltaCT'!E9</f>
        <v>0.72431982115779447</v>
      </c>
    </row>
    <row r="47" spans="1:7" x14ac:dyDescent="0.2">
      <c r="A47" t="str">
        <f t="shared" si="4"/>
        <v>LP2|NFKB1</v>
      </c>
      <c r="B47" s="11" t="s">
        <v>431</v>
      </c>
      <c r="C47">
        <f>INDEX('Results Workspace'!E:E,MATCH(A47,'Results Workspace'!H:H,0))</f>
        <v>34.990795135498047</v>
      </c>
      <c r="D47">
        <f>INDEX('Results Workspace'!F:F,MATCH(A47,'Results Workspace'!H:H,0))</f>
        <v>0.26790870255410903</v>
      </c>
      <c r="E47" s="15">
        <f t="shared" si="7"/>
        <v>7.6565480011717866E-3</v>
      </c>
      <c r="F47" s="11">
        <f t="shared" si="6"/>
        <v>6.3310560334570772E-3</v>
      </c>
      <c r="G47">
        <f>F47/'Housekeeper deltaCT'!E10</f>
        <v>1.1565528228511497</v>
      </c>
    </row>
    <row r="48" spans="1:7" x14ac:dyDescent="0.2">
      <c r="A48" t="str">
        <f t="shared" si="4"/>
        <v>HC2|NFKB1</v>
      </c>
      <c r="B48" s="11" t="s">
        <v>432</v>
      </c>
      <c r="C48">
        <f>INDEX('Results Workspace'!E:E,MATCH(A48,'Results Workspace'!H:H,0))</f>
        <v>37.382148742675781</v>
      </c>
      <c r="D48">
        <f>INDEX('Results Workspace'!F:F,MATCH(A48,'Results Workspace'!H:H,0))</f>
        <v>0.82288314762757786</v>
      </c>
      <c r="E48" s="15">
        <f t="shared" si="7"/>
        <v>2.2012730014317434E-2</v>
      </c>
      <c r="F48" s="11">
        <f t="shared" si="6"/>
        <v>1.1512058654617413E-3</v>
      </c>
      <c r="G48">
        <f>F48/'Housekeeper deltaCT'!E11</f>
        <v>0.43127705186835341</v>
      </c>
    </row>
    <row r="49" spans="1:7" x14ac:dyDescent="0.2">
      <c r="A49" t="str">
        <f t="shared" si="4"/>
        <v>HO2|NFKB1</v>
      </c>
      <c r="B49" s="11" t="s">
        <v>433</v>
      </c>
      <c r="C49">
        <f>INDEX('Results Workspace'!E:E,MATCH(A49,'Results Workspace'!H:H,0))</f>
        <v>30.400309880574543</v>
      </c>
      <c r="D49">
        <f>INDEX('Results Workspace'!F:F,MATCH(A49,'Results Workspace'!H:H,0))</f>
        <v>9.0545868666200499E-2</v>
      </c>
      <c r="E49" s="15">
        <f t="shared" si="7"/>
        <v>2.9784521612412343E-3</v>
      </c>
      <c r="F49" s="11">
        <f t="shared" si="6"/>
        <v>0.16696051442072019</v>
      </c>
      <c r="G49">
        <f>F49/'Housekeeper deltaCT'!E12</f>
        <v>1.4379646216368136</v>
      </c>
    </row>
    <row r="50" spans="1:7" x14ac:dyDescent="0.2">
      <c r="A50" t="str">
        <f t="shared" si="4"/>
        <v>HP2|NFKB1</v>
      </c>
      <c r="B50" s="11" t="s">
        <v>434</v>
      </c>
      <c r="C50">
        <f>INDEX('Results Workspace'!E:E,MATCH(A50,'Results Workspace'!H:H,0))</f>
        <v>29.497692108154297</v>
      </c>
      <c r="D50">
        <f>INDEX('Results Workspace'!F:F,MATCH(A50,'Results Workspace'!H:H,0))</f>
        <v>0.14827607245704152</v>
      </c>
      <c r="E50" s="15">
        <f t="shared" si="7"/>
        <v>5.0267007979262323E-3</v>
      </c>
      <c r="F50" s="11">
        <f t="shared" si="6"/>
        <v>0.31772337798289269</v>
      </c>
      <c r="G50">
        <f>F50/'Housekeeper deltaCT'!E13</f>
        <v>1.3778035998162819</v>
      </c>
    </row>
    <row r="51" spans="1:7" x14ac:dyDescent="0.2">
      <c r="A51" t="str">
        <f t="shared" si="4"/>
        <v>LC3|NFKB1</v>
      </c>
      <c r="B51" s="11" t="s">
        <v>435</v>
      </c>
      <c r="C51">
        <f>INDEX('Results Workspace'!E:E,MATCH(A51,'Results Workspace'!H:H,0))</f>
        <v>30.594759623209637</v>
      </c>
      <c r="D51">
        <f>INDEX('Results Workspace'!F:F,MATCH(A51,'Results Workspace'!H:H,0))</f>
        <v>7.1399355820203375E-2</v>
      </c>
      <c r="E51" s="15">
        <f t="shared" si="7"/>
        <v>2.3337119395453192E-3</v>
      </c>
      <c r="F51" s="11">
        <f t="shared" si="6"/>
        <v>0.14535011486974114</v>
      </c>
      <c r="G51">
        <f>F51/'Housekeeper deltaCT'!E14</f>
        <v>1.1062498401051197</v>
      </c>
    </row>
    <row r="52" spans="1:7" x14ac:dyDescent="0.2">
      <c r="A52" t="str">
        <f t="shared" si="4"/>
        <v>LO3|NFKB1</v>
      </c>
      <c r="B52" s="11" t="s">
        <v>436</v>
      </c>
      <c r="C52">
        <f>INDEX('Results Workspace'!E:E,MATCH(A52,'Results Workspace'!H:H,0))</f>
        <v>30.138764063517254</v>
      </c>
      <c r="D52">
        <f>INDEX('Results Workspace'!F:F,MATCH(A52,'Results Workspace'!H:H,0))</f>
        <v>6.0197991574798208E-2</v>
      </c>
      <c r="E52" s="15">
        <f t="shared" si="7"/>
        <v>1.9973609882585537E-3</v>
      </c>
      <c r="F52" s="11">
        <f t="shared" si="6"/>
        <v>0.20117962475609019</v>
      </c>
      <c r="G52">
        <f>F52/'Housekeeper deltaCT'!E15</f>
        <v>1.3751429109511233</v>
      </c>
    </row>
    <row r="53" spans="1:7" x14ac:dyDescent="0.2">
      <c r="A53" t="str">
        <f t="shared" si="4"/>
        <v>LP3|NFKB1</v>
      </c>
      <c r="B53" s="11" t="s">
        <v>437</v>
      </c>
      <c r="C53">
        <f>INDEX('Results Workspace'!E:E,MATCH(A53,'Results Workspace'!H:H,0))</f>
        <v>30.817586898803711</v>
      </c>
      <c r="D53">
        <f>INDEX('Results Workspace'!F:F,MATCH(A53,'Results Workspace'!H:H,0))</f>
        <v>0.14431819910952548</v>
      </c>
      <c r="E53" s="15">
        <f t="shared" si="7"/>
        <v>4.6829818176038849E-3</v>
      </c>
      <c r="F53" s="11">
        <f t="shared" si="6"/>
        <v>0.12400288058403476</v>
      </c>
      <c r="G53">
        <f>F53/'Housekeeper deltaCT'!E16</f>
        <v>1.2789587672305556</v>
      </c>
    </row>
    <row r="54" spans="1:7" x14ac:dyDescent="0.2">
      <c r="A54" t="str">
        <f t="shared" si="4"/>
        <v>HC3|NFKB1</v>
      </c>
      <c r="B54" s="11" t="s">
        <v>438</v>
      </c>
      <c r="C54">
        <f>INDEX('Results Workspace'!E:E,MATCH(A54,'Results Workspace'!H:H,0))</f>
        <v>32.210386912027992</v>
      </c>
      <c r="D54">
        <f>INDEX('Results Workspace'!F:F,MATCH(A54,'Results Workspace'!H:H,0))</f>
        <v>0.1707788926144545</v>
      </c>
      <c r="E54" s="15">
        <f t="shared" si="7"/>
        <v>5.3019820308548449E-3</v>
      </c>
      <c r="F54" s="11">
        <f t="shared" si="6"/>
        <v>4.5945622133940545E-2</v>
      </c>
      <c r="G54">
        <f>F54/'Housekeeper deltaCT'!E17</f>
        <v>1.403719640645771</v>
      </c>
    </row>
    <row r="55" spans="1:7" x14ac:dyDescent="0.2">
      <c r="A55" t="str">
        <f t="shared" si="4"/>
        <v>HO3|NFKB1</v>
      </c>
      <c r="B55" s="11" t="s">
        <v>439</v>
      </c>
      <c r="C55">
        <f>INDEX('Results Workspace'!E:E,MATCH(A55,'Results Workspace'!H:H,0))</f>
        <v>31.321288108825684</v>
      </c>
      <c r="D55">
        <f>INDEX('Results Workspace'!F:F,MATCH(A55,'Results Workspace'!H:H,0))</f>
        <v>3.0049324035644531E-2</v>
      </c>
      <c r="E55" s="15">
        <f t="shared" si="7"/>
        <v>9.5938979045939244E-4</v>
      </c>
      <c r="F55" s="11">
        <f t="shared" si="6"/>
        <v>8.6595293075299618E-2</v>
      </c>
      <c r="G55">
        <f>F55/'Housekeeper deltaCT'!E18</f>
        <v>1.3959652747543496</v>
      </c>
    </row>
    <row r="56" spans="1:7" x14ac:dyDescent="0.2">
      <c r="A56" t="str">
        <f t="shared" si="4"/>
        <v>HP3|NFKB1</v>
      </c>
      <c r="B56" s="11" t="s">
        <v>440</v>
      </c>
      <c r="C56">
        <f>INDEX('Results Workspace'!E:E,MATCH(A56,'Results Workspace'!H:H,0))</f>
        <v>30.913291931152344</v>
      </c>
      <c r="D56">
        <f>INDEX('Results Workspace'!F:F,MATCH(A56,'Results Workspace'!H:H,0))</f>
        <v>0.32094659008019544</v>
      </c>
      <c r="E56" s="15">
        <f t="shared" si="7"/>
        <v>1.0382155054692411E-2</v>
      </c>
      <c r="F56" s="11">
        <f t="shared" si="6"/>
        <v>0.11582520920161631</v>
      </c>
      <c r="G56">
        <f>F56/'Housekeeper deltaCT'!E19</f>
        <v>1.4213281354547485</v>
      </c>
    </row>
    <row r="57" spans="1:7" x14ac:dyDescent="0.2">
      <c r="A57" t="str">
        <f t="shared" si="4"/>
        <v>LC4|NFKB1</v>
      </c>
      <c r="B57" s="11" t="s">
        <v>441</v>
      </c>
      <c r="C57">
        <f>INDEX('Results Workspace'!E:E,MATCH(A57,'Results Workspace'!H:H,0))</f>
        <v>29.318532307942707</v>
      </c>
      <c r="D57">
        <f>INDEX('Results Workspace'!F:F,MATCH(A57,'Results Workspace'!H:H,0))</f>
        <v>9.0667037696623071E-2</v>
      </c>
      <c r="E57" s="15">
        <f t="shared" si="7"/>
        <v>3.0924821455697625E-3</v>
      </c>
      <c r="F57" s="11">
        <f t="shared" si="6"/>
        <v>0.36100569665322707</v>
      </c>
      <c r="G57">
        <f>F57/'Housekeeper deltaCT'!E20</f>
        <v>1.0748966344868705</v>
      </c>
    </row>
    <row r="58" spans="1:7" x14ac:dyDescent="0.2">
      <c r="A58" t="str">
        <f t="shared" si="4"/>
        <v>LO4|NFKB1</v>
      </c>
      <c r="B58" s="11" t="s">
        <v>442</v>
      </c>
      <c r="C58">
        <f>INDEX('Results Workspace'!E:E,MATCH(A58,'Results Workspace'!H:H,0))</f>
        <v>29.437227249145508</v>
      </c>
      <c r="D58">
        <f>INDEX('Results Workspace'!F:F,MATCH(A58,'Results Workspace'!H:H,0))</f>
        <v>8.5489273071289063E-2</v>
      </c>
      <c r="E58" s="15">
        <f t="shared" si="7"/>
        <v>2.9041211099041474E-3</v>
      </c>
      <c r="F58" s="11">
        <f t="shared" si="6"/>
        <v>0.33171726990672135</v>
      </c>
      <c r="G58">
        <f>F58/'Housekeeper deltaCT'!E21</f>
        <v>1.4551530000085346</v>
      </c>
    </row>
    <row r="59" spans="1:7" x14ac:dyDescent="0.2">
      <c r="A59" t="str">
        <f t="shared" si="4"/>
        <v>LP4|NFKB1</v>
      </c>
      <c r="B59" s="11" t="s">
        <v>443</v>
      </c>
      <c r="C59">
        <f>INDEX('Results Workspace'!E:E,MATCH(A59,'Results Workspace'!H:H,0))</f>
        <v>29.999734878540039</v>
      </c>
      <c r="D59">
        <f>INDEX('Results Workspace'!F:F,MATCH(A59,'Results Workspace'!H:H,0))</f>
        <v>0.2658734427565746</v>
      </c>
      <c r="E59" s="15">
        <f t="shared" si="7"/>
        <v>8.8625264134172092E-3</v>
      </c>
      <c r="F59" s="11">
        <f t="shared" si="6"/>
        <v>0.22213915164057485</v>
      </c>
      <c r="G59">
        <f>F59/'Housekeeper deltaCT'!E22</f>
        <v>1.4409157521685667</v>
      </c>
    </row>
    <row r="60" spans="1:7" x14ac:dyDescent="0.2">
      <c r="A60" t="str">
        <f t="shared" si="4"/>
        <v>HC4|NFKB1</v>
      </c>
      <c r="B60" s="11" t="s">
        <v>444</v>
      </c>
      <c r="C60">
        <f>INDEX('Results Workspace'!E:E,MATCH(A60,'Results Workspace'!H:H,0))</f>
        <v>30.496528625488281</v>
      </c>
      <c r="D60">
        <f>INDEX('Results Workspace'!F:F,MATCH(A60,'Results Workspace'!H:H,0))</f>
        <v>0.25506840349932802</v>
      </c>
      <c r="E60" s="15">
        <f t="shared" si="7"/>
        <v>8.3638504116874419E-3</v>
      </c>
      <c r="F60" s="11">
        <f t="shared" si="6"/>
        <v>0.15589279970508782</v>
      </c>
      <c r="G60">
        <f>F60/'Housekeeper deltaCT'!E23</f>
        <v>1.1244273472482478</v>
      </c>
    </row>
    <row r="61" spans="1:7" x14ac:dyDescent="0.2">
      <c r="A61" t="str">
        <f t="shared" si="4"/>
        <v>HO4|NFKB1</v>
      </c>
      <c r="B61" s="11" t="s">
        <v>445</v>
      </c>
      <c r="C61">
        <f>INDEX('Results Workspace'!E:E,MATCH(A61,'Results Workspace'!H:H,0))</f>
        <v>33.046609242757164</v>
      </c>
      <c r="D61">
        <f>INDEX('Results Workspace'!F:F,MATCH(A61,'Results Workspace'!H:H,0))</f>
        <v>6.4951436409312543E-2</v>
      </c>
      <c r="E61" s="15">
        <f t="shared" si="7"/>
        <v>1.9654493425387649E-3</v>
      </c>
      <c r="F61" s="11">
        <f t="shared" si="6"/>
        <v>2.5314168116497258E-2</v>
      </c>
      <c r="G61">
        <f>F61/'Housekeeper deltaCT'!E24</f>
        <v>1.1103349497653097</v>
      </c>
    </row>
    <row r="62" spans="1:7" x14ac:dyDescent="0.2">
      <c r="A62" t="str">
        <f t="shared" si="4"/>
        <v>HP4|NFKB1</v>
      </c>
      <c r="B62" s="11" t="s">
        <v>446</v>
      </c>
      <c r="C62">
        <f>INDEX('Results Workspace'!E:E,MATCH(A62,'Results Workspace'!H:H,0))</f>
        <v>29.388863881429035</v>
      </c>
      <c r="D62">
        <f>INDEX('Results Workspace'!F:F,MATCH(A62,'Results Workspace'!H:H,0))</f>
        <v>0.1582843985456068</v>
      </c>
      <c r="E62" s="15">
        <f t="shared" si="7"/>
        <v>5.3858631345605531E-3</v>
      </c>
      <c r="F62" s="11">
        <f t="shared" si="6"/>
        <v>0.3433527845596307</v>
      </c>
      <c r="G62">
        <f>F62/'Housekeeper deltaCT'!E25</f>
        <v>1.4503506955424115</v>
      </c>
    </row>
    <row r="63" spans="1:7" x14ac:dyDescent="0.2">
      <c r="A63" t="str">
        <f t="shared" si="4"/>
        <v>LC5|NFKB1</v>
      </c>
      <c r="B63" t="s">
        <v>447</v>
      </c>
      <c r="C63">
        <f>INDEX('Results Workspace'!E:E,MATCH(A63,'Results Workspace'!H:H,0))</f>
        <v>28.324577331542969</v>
      </c>
      <c r="D63">
        <f>INDEX('Results Workspace'!F:F,MATCH(A63,'Results Workspace'!H:H,0))</f>
        <v>6.0818083054047088E-2</v>
      </c>
      <c r="E63" s="15">
        <f t="shared" ref="E63:E80" si="8">D63/C63</f>
        <v>2.1471841341942472E-3</v>
      </c>
      <c r="F63" s="11">
        <f t="shared" si="6"/>
        <v>0.73320585790259674</v>
      </c>
      <c r="G63">
        <f>F63/'Housekeeper deltaCT'!E26</f>
        <v>1.1921958659863376</v>
      </c>
    </row>
    <row r="64" spans="1:7" x14ac:dyDescent="0.2">
      <c r="A64" t="str">
        <f t="shared" si="4"/>
        <v>LO5|NFKB1</v>
      </c>
      <c r="B64" t="s">
        <v>448</v>
      </c>
      <c r="C64">
        <f>INDEX('Results Workspace'!E:E,MATCH(A64,'Results Workspace'!H:H,0))</f>
        <v>28.423749287923176</v>
      </c>
      <c r="D64">
        <f>INDEX('Results Workspace'!F:F,MATCH(A64,'Results Workspace'!H:H,0))</f>
        <v>0.18083594004255524</v>
      </c>
      <c r="E64" s="15">
        <f t="shared" si="8"/>
        <v>6.3621423834958222E-3</v>
      </c>
      <c r="F64" s="11">
        <f t="shared" si="6"/>
        <v>0.6831623812001153</v>
      </c>
      <c r="G64">
        <f>F64/'Housekeeper deltaCT'!E27</f>
        <v>0.81697841076710587</v>
      </c>
    </row>
    <row r="65" spans="1:7" x14ac:dyDescent="0.2">
      <c r="A65" t="str">
        <f t="shared" si="4"/>
        <v>LP5|NFKB1</v>
      </c>
      <c r="B65" t="s">
        <v>449</v>
      </c>
      <c r="C65">
        <f>INDEX('Results Workspace'!E:E,MATCH(A65,'Results Workspace'!H:H,0))</f>
        <v>28.449417750040691</v>
      </c>
      <c r="D65">
        <f>INDEX('Results Workspace'!F:F,MATCH(A65,'Results Workspace'!H:H,0))</f>
        <v>0.11141578032166898</v>
      </c>
      <c r="E65" s="15">
        <f t="shared" si="8"/>
        <v>3.9162762943192259E-3</v>
      </c>
      <c r="F65" s="11">
        <f t="shared" si="6"/>
        <v>0.67077584675010049</v>
      </c>
      <c r="G65">
        <f>F65/'Housekeeper deltaCT'!E28</f>
        <v>1.1851012908467864</v>
      </c>
    </row>
    <row r="66" spans="1:7" x14ac:dyDescent="0.2">
      <c r="A66" t="str">
        <f t="shared" si="4"/>
        <v>HC5|NFKB1</v>
      </c>
      <c r="B66" t="s">
        <v>450</v>
      </c>
      <c r="C66">
        <f>INDEX('Results Workspace'!E:E,MATCH(A66,'Results Workspace'!H:H,0))</f>
        <v>28.209101994832356</v>
      </c>
      <c r="D66">
        <f>INDEX('Results Workspace'!F:F,MATCH(A66,'Results Workspace'!H:H,0))</f>
        <v>6.6845961761297409E-2</v>
      </c>
      <c r="E66" s="15">
        <f t="shared" si="8"/>
        <v>2.3696593310039778E-3</v>
      </c>
      <c r="F66" s="11">
        <f t="shared" si="6"/>
        <v>0.79611381985104246</v>
      </c>
      <c r="G66">
        <f>F66/'Housekeeper deltaCT'!E29</f>
        <v>1.0981151619109963</v>
      </c>
    </row>
    <row r="67" spans="1:7" x14ac:dyDescent="0.2">
      <c r="A67" t="str">
        <f t="shared" si="4"/>
        <v>HO5|NFKB1</v>
      </c>
      <c r="B67" t="s">
        <v>451</v>
      </c>
      <c r="C67">
        <f>INDEX('Results Workspace'!E:E,MATCH(A67,'Results Workspace'!H:H,0))</f>
        <v>28.108739852905273</v>
      </c>
      <c r="D67">
        <f>INDEX('Results Workspace'!F:F,MATCH(A67,'Results Workspace'!H:H,0))</f>
        <v>0.13467352574228408</v>
      </c>
      <c r="E67" s="15">
        <f t="shared" si="8"/>
        <v>4.7911619818974006E-3</v>
      </c>
      <c r="F67" s="11">
        <f t="shared" si="6"/>
        <v>0.85515651156845107</v>
      </c>
      <c r="G67">
        <f>F67/'Housekeeper deltaCT'!E30</f>
        <v>0.83478802822325482</v>
      </c>
    </row>
    <row r="68" spans="1:7" x14ac:dyDescent="0.2">
      <c r="A68" t="str">
        <f t="shared" si="4"/>
        <v>HP5|NFKB1</v>
      </c>
      <c r="B68" t="s">
        <v>452</v>
      </c>
      <c r="C68">
        <f>INDEX('Results Workspace'!E:E,MATCH(A68,'Results Workspace'!H:H,0))</f>
        <v>28.488087972005207</v>
      </c>
      <c r="D68">
        <f>INDEX('Results Workspace'!F:F,MATCH(A68,'Results Workspace'!H:H,0))</f>
        <v>0.17039796241080393</v>
      </c>
      <c r="E68" s="15">
        <f t="shared" si="8"/>
        <v>5.9813758851858124E-3</v>
      </c>
      <c r="F68" s="11">
        <f t="shared" si="6"/>
        <v>0.6525379299229912</v>
      </c>
      <c r="G68">
        <f>F68/'Housekeeper deltaCT'!E31</f>
        <v>0.74190342617557858</v>
      </c>
    </row>
    <row r="69" spans="1:7" x14ac:dyDescent="0.2">
      <c r="A69" t="str">
        <f t="shared" si="4"/>
        <v>LC6|NFKB1</v>
      </c>
      <c r="B69" t="s">
        <v>453</v>
      </c>
      <c r="C69">
        <f>INDEX('Results Workspace'!E:E,MATCH(A69,'Results Workspace'!H:H,0))</f>
        <v>28.045321146647137</v>
      </c>
      <c r="D69">
        <f>INDEX('Results Workspace'!F:F,MATCH(A69,'Results Workspace'!H:H,0))</f>
        <v>0.15183235193017924</v>
      </c>
      <c r="E69" s="15">
        <f t="shared" si="8"/>
        <v>5.413821119617703E-3</v>
      </c>
      <c r="F69" s="11">
        <f t="shared" si="6"/>
        <v>0.89470317797944721</v>
      </c>
      <c r="G69">
        <f>F69/'Housekeeper deltaCT'!E32</f>
        <v>1.096461529022732</v>
      </c>
    </row>
    <row r="70" spans="1:7" x14ac:dyDescent="0.2">
      <c r="A70" t="str">
        <f t="shared" si="4"/>
        <v>LO6|NFKB1</v>
      </c>
      <c r="B70" t="s">
        <v>454</v>
      </c>
      <c r="C70">
        <f>INDEX('Results Workspace'!E:E,MATCH(A70,'Results Workspace'!H:H,0))</f>
        <v>28.166209538777668</v>
      </c>
      <c r="D70">
        <f>INDEX('Results Workspace'!F:F,MATCH(A70,'Results Workspace'!H:H,0))</f>
        <v>0.1091952678480857</v>
      </c>
      <c r="E70" s="15">
        <f t="shared" si="8"/>
        <v>3.8768179899305137E-3</v>
      </c>
      <c r="F70" s="11">
        <f t="shared" si="6"/>
        <v>0.82083138093696262</v>
      </c>
      <c r="G70">
        <f>F70/'Housekeeper deltaCT'!E33</f>
        <v>0.97190914984487797</v>
      </c>
    </row>
    <row r="71" spans="1:7" x14ac:dyDescent="0.2">
      <c r="A71" t="str">
        <f t="shared" si="4"/>
        <v>LP6|NFKB1</v>
      </c>
      <c r="B71" t="s">
        <v>455</v>
      </c>
      <c r="C71">
        <f>INDEX('Results Workspace'!E:E,MATCH(A71,'Results Workspace'!H:H,0))</f>
        <v>28.171254475911457</v>
      </c>
      <c r="D71">
        <f>INDEX('Results Workspace'!F:F,MATCH(A71,'Results Workspace'!H:H,0))</f>
        <v>0.12954948554119897</v>
      </c>
      <c r="E71" s="15">
        <f t="shared" si="8"/>
        <v>4.5986409888836696E-3</v>
      </c>
      <c r="F71" s="11">
        <f t="shared" si="6"/>
        <v>0.81788477365889012</v>
      </c>
      <c r="G71">
        <f>F71/'Housekeeper deltaCT'!E34</f>
        <v>1.0377629562131556</v>
      </c>
    </row>
    <row r="72" spans="1:7" x14ac:dyDescent="0.2">
      <c r="A72" t="str">
        <f t="shared" si="4"/>
        <v>HC6|NFKB1</v>
      </c>
      <c r="B72" t="s">
        <v>456</v>
      </c>
      <c r="C72">
        <f>INDEX('Results Workspace'!E:E,MATCH(A72,'Results Workspace'!H:H,0))</f>
        <v>28.421918869018555</v>
      </c>
      <c r="D72">
        <f>INDEX('Results Workspace'!F:F,MATCH(A72,'Results Workspace'!H:H,0))</f>
        <v>7.3867987233453489E-2</v>
      </c>
      <c r="E72" s="15">
        <f t="shared" si="8"/>
        <v>2.5989795964822641E-3</v>
      </c>
      <c r="F72" s="11">
        <f t="shared" si="6"/>
        <v>0.68405435280184068</v>
      </c>
      <c r="G72">
        <f>F72/'Housekeeper deltaCT'!E35</f>
        <v>1.0778460999933452</v>
      </c>
    </row>
    <row r="73" spans="1:7" x14ac:dyDescent="0.2">
      <c r="A73" t="str">
        <f t="shared" si="4"/>
        <v>HO6|NFKB1</v>
      </c>
      <c r="B73" t="s">
        <v>457</v>
      </c>
      <c r="C73">
        <f>INDEX('Results Workspace'!E:E,MATCH(A73,'Results Workspace'!H:H,0))</f>
        <v>28.216803868611652</v>
      </c>
      <c r="D73">
        <f>INDEX('Results Workspace'!F:F,MATCH(A73,'Results Workspace'!H:H,0))</f>
        <v>9.9239121425670832E-2</v>
      </c>
      <c r="E73" s="15">
        <f t="shared" si="8"/>
        <v>3.5170220513906021E-3</v>
      </c>
      <c r="F73" s="11">
        <f t="shared" si="6"/>
        <v>0.79175495757875658</v>
      </c>
      <c r="G73">
        <f>F73/'Housekeeper deltaCT'!E36</f>
        <v>0.89636466502125312</v>
      </c>
    </row>
    <row r="74" spans="1:7" x14ac:dyDescent="0.2">
      <c r="A74" t="str">
        <f t="shared" si="4"/>
        <v>HP6|NFKB1</v>
      </c>
      <c r="B74" t="s">
        <v>458</v>
      </c>
      <c r="C74">
        <f>INDEX('Results Workspace'!E:E,MATCH(A74,'Results Workspace'!H:H,0))</f>
        <v>28.439642588297527</v>
      </c>
      <c r="D74">
        <f>INDEX('Results Workspace'!F:F,MATCH(A74,'Results Workspace'!H:H,0))</f>
        <v>0.10038204415538347</v>
      </c>
      <c r="E74" s="15">
        <f t="shared" si="8"/>
        <v>3.5296520989574298E-3</v>
      </c>
      <c r="F74" s="11">
        <f t="shared" si="6"/>
        <v>0.67546623277855267</v>
      </c>
      <c r="G74">
        <f>F74/'Housekeeper deltaCT'!E37</f>
        <v>0.77961753209437812</v>
      </c>
    </row>
    <row r="75" spans="1:7" x14ac:dyDescent="0.2">
      <c r="A75" t="str">
        <f t="shared" si="4"/>
        <v>LPS1|NFKB1</v>
      </c>
      <c r="B75" t="s">
        <v>459</v>
      </c>
      <c r="C75">
        <f>INDEX('Results Workspace'!E:E,MATCH(A75,'Results Workspace'!H:H,0))</f>
        <v>27.613093694051106</v>
      </c>
      <c r="D75">
        <f>INDEX('Results Workspace'!F:F,MATCH(A75,'Results Workspace'!H:H,0))</f>
        <v>0.19937977418459843</v>
      </c>
      <c r="E75" s="15">
        <f t="shared" si="8"/>
        <v>7.220479399870805E-3</v>
      </c>
      <c r="F75" s="11">
        <f t="shared" si="6"/>
        <v>1.2175572333998137</v>
      </c>
      <c r="G75">
        <f>F75/'Housekeeper deltaCT'!E38</f>
        <v>1.1509076088370243</v>
      </c>
    </row>
    <row r="76" spans="1:7" x14ac:dyDescent="0.2">
      <c r="A76" t="str">
        <f t="shared" si="4"/>
        <v>LPS2|NFKB1</v>
      </c>
      <c r="B76" t="s">
        <v>460</v>
      </c>
      <c r="C76">
        <f>INDEX('Results Workspace'!E:E,MATCH(A76,'Results Workspace'!H:H,0))</f>
        <v>28.691736221313477</v>
      </c>
      <c r="D76">
        <f>INDEX('Results Workspace'!F:F,MATCH(A76,'Results Workspace'!H:H,0))</f>
        <v>0.23878558722938309</v>
      </c>
      <c r="E76" s="15">
        <f t="shared" si="8"/>
        <v>8.3224516420865018E-3</v>
      </c>
      <c r="F76" s="11">
        <f t="shared" si="6"/>
        <v>0.5643644665056442</v>
      </c>
      <c r="G76">
        <f>F76/'Housekeeper deltaCT'!E39</f>
        <v>1.738198805044417</v>
      </c>
    </row>
    <row r="77" spans="1:7" x14ac:dyDescent="0.2">
      <c r="A77" t="str">
        <f t="shared" si="4"/>
        <v>LPS3|NFKB1</v>
      </c>
      <c r="B77" t="s">
        <v>461</v>
      </c>
      <c r="C77">
        <f>INDEX('Results Workspace'!E:E,MATCH(A77,'Results Workspace'!H:H,0))</f>
        <v>27.588071187337238</v>
      </c>
      <c r="D77">
        <f>INDEX('Results Workspace'!F:F,MATCH(A77,'Results Workspace'!H:H,0))</f>
        <v>0.10162718331665579</v>
      </c>
      <c r="E77" s="15">
        <f t="shared" si="8"/>
        <v>3.6837364463269207E-3</v>
      </c>
      <c r="F77" s="11">
        <f t="shared" si="6"/>
        <v>1.2394697601492077</v>
      </c>
      <c r="G77">
        <f>F77/'Housekeeper deltaCT'!E40</f>
        <v>1.3366737140572904</v>
      </c>
    </row>
    <row r="78" spans="1:7" x14ac:dyDescent="0.2">
      <c r="A78" t="str">
        <f t="shared" si="4"/>
        <v>LPS4|NFKB1</v>
      </c>
      <c r="B78" t="s">
        <v>462</v>
      </c>
      <c r="C78">
        <f>INDEX('Results Workspace'!E:E,MATCH(A78,'Results Workspace'!H:H,0))</f>
        <v>27.355945587158203</v>
      </c>
      <c r="D78">
        <f>INDEX('Results Workspace'!F:F,MATCH(A78,'Results Workspace'!H:H,0))</f>
        <v>4.5386805440896481E-2</v>
      </c>
      <c r="E78" s="15">
        <f t="shared" si="8"/>
        <v>1.6591203289350951E-3</v>
      </c>
      <c r="F78" s="11">
        <f t="shared" si="6"/>
        <v>1.4625076521052349</v>
      </c>
      <c r="G78">
        <f>F78/'Housekeeper deltaCT'!E41</f>
        <v>1.3547684684495029</v>
      </c>
    </row>
    <row r="79" spans="1:7" x14ac:dyDescent="0.2">
      <c r="A79" t="str">
        <f t="shared" si="4"/>
        <v>LPS5|NFKB1</v>
      </c>
      <c r="B79" t="s">
        <v>463</v>
      </c>
      <c r="C79">
        <f>INDEX('Results Workspace'!E:E,MATCH(A79,'Results Workspace'!H:H,0))</f>
        <v>27.649177551269531</v>
      </c>
      <c r="D79">
        <f>INDEX('Results Workspace'!F:F,MATCH(A79,'Results Workspace'!H:H,0))</f>
        <v>0.14552592645915929</v>
      </c>
      <c r="E79" s="15">
        <f t="shared" si="8"/>
        <v>5.2633003708451127E-3</v>
      </c>
      <c r="F79" s="11">
        <f t="shared" si="6"/>
        <v>1.1866384739504305</v>
      </c>
      <c r="G79">
        <f>F79/'Housekeeper deltaCT'!E42</f>
        <v>1.2532472062421003</v>
      </c>
    </row>
    <row r="80" spans="1:7" x14ac:dyDescent="0.2">
      <c r="A80" t="str">
        <f t="shared" si="4"/>
        <v>LPS6|NFKB1</v>
      </c>
      <c r="B80" t="s">
        <v>464</v>
      </c>
      <c r="C80">
        <f>INDEX('Results Workspace'!E:E,MATCH(A80,'Results Workspace'!H:H,0))</f>
        <v>27.889261881510418</v>
      </c>
      <c r="D80">
        <f>INDEX('Results Workspace'!F:F,MATCH(A80,'Results Workspace'!H:H,0))</f>
        <v>0.12182806438076819</v>
      </c>
      <c r="E80" s="15">
        <f t="shared" si="8"/>
        <v>4.3682785474339078E-3</v>
      </c>
      <c r="F80" s="11">
        <f t="shared" si="6"/>
        <v>0.99998232486157557</v>
      </c>
      <c r="G80">
        <f>F80/'Housekeeper deltaCT'!E43</f>
        <v>1.6693439610699419</v>
      </c>
    </row>
  </sheetData>
  <conditionalFormatting sqref="E32:E80">
    <cfRule type="cellIs" dxfId="1"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41" sqref="G41"/>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421</v>
      </c>
      <c r="C1" s="19" t="s">
        <v>422</v>
      </c>
      <c r="D1" s="19"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HMBS</vt:lpstr>
      <vt:lpstr>NFKB1</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2022-07-28T16:30:23Z</dcterms:modified>
</cp:coreProperties>
</file>