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ELISAs/"/>
    </mc:Choice>
  </mc:AlternateContent>
  <xr:revisionPtr revIDLastSave="31" documentId="8_{904309DD-9B80-44D1-B494-CE1FA357DFBA}" xr6:coauthVersionLast="47" xr6:coauthVersionMax="47" xr10:uidLastSave="{A90A0675-C25E-4F94-9DDF-C8D6BE6555FF}"/>
  <bookViews>
    <workbookView xWindow="19005" yWindow="1980" windowWidth="19035" windowHeight="14880" activeTab="1" xr2:uid="{D11ACC27-512E-41F5-9D81-B2DA06F47BD7}"/>
  </bookViews>
  <sheets>
    <sheet name="End poi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V3" i="2" s="1"/>
  <c r="W3" i="2" s="1"/>
  <c r="U3" i="2"/>
  <c r="T4" i="2"/>
  <c r="U4" i="2"/>
  <c r="V4" i="2" s="1"/>
  <c r="W4" i="2" s="1"/>
  <c r="T5" i="2"/>
  <c r="V5" i="2" s="1"/>
  <c r="W5" i="2" s="1"/>
  <c r="U5" i="2"/>
  <c r="T6" i="2"/>
  <c r="U6" i="2"/>
  <c r="V6" i="2"/>
  <c r="W6" i="2"/>
  <c r="T7" i="2"/>
  <c r="U7" i="2"/>
  <c r="V7" i="2"/>
  <c r="W7" i="2" s="1"/>
  <c r="T8" i="2"/>
  <c r="U8" i="2"/>
  <c r="V8" i="2"/>
  <c r="W8" i="2"/>
  <c r="T9" i="2"/>
  <c r="U9" i="2"/>
  <c r="V9" i="2"/>
  <c r="W9" i="2" s="1"/>
  <c r="T10" i="2"/>
  <c r="U10" i="2"/>
  <c r="V10" i="2"/>
  <c r="W10" i="2"/>
  <c r="T11" i="2"/>
  <c r="U11" i="2"/>
  <c r="V11" i="2"/>
  <c r="W11" i="2" s="1"/>
  <c r="T12" i="2"/>
  <c r="U12" i="2"/>
  <c r="V12" i="2"/>
  <c r="W12" i="2"/>
  <c r="G13" i="2"/>
  <c r="T13" i="2"/>
  <c r="U13" i="2"/>
  <c r="V13" i="2" s="1"/>
  <c r="W13" i="2" s="1"/>
  <c r="G14" i="2"/>
  <c r="H14" i="2" s="1"/>
  <c r="T14" i="2"/>
  <c r="V14" i="2" s="1"/>
  <c r="W14" i="2" s="1"/>
  <c r="U14" i="2"/>
  <c r="G15" i="2"/>
  <c r="H15" i="2" s="1"/>
  <c r="T15" i="2"/>
  <c r="U15" i="2"/>
  <c r="V15" i="2"/>
  <c r="W15" i="2" s="1"/>
  <c r="G16" i="2"/>
  <c r="H16" i="2"/>
  <c r="T16" i="2"/>
  <c r="U16" i="2"/>
  <c r="V16" i="2"/>
  <c r="W16" i="2" s="1"/>
  <c r="G17" i="2"/>
  <c r="H17" i="2" s="1"/>
  <c r="T17" i="2"/>
  <c r="U17" i="2"/>
  <c r="V17" i="2" s="1"/>
  <c r="W17" i="2" s="1"/>
  <c r="G18" i="2"/>
  <c r="H18" i="2" s="1"/>
  <c r="T18" i="2"/>
  <c r="V18" i="2" s="1"/>
  <c r="W18" i="2" s="1"/>
  <c r="U18" i="2"/>
  <c r="G19" i="2"/>
  <c r="H19" i="2" s="1"/>
  <c r="T19" i="2"/>
  <c r="U19" i="2"/>
  <c r="V19" i="2"/>
  <c r="W19" i="2" s="1"/>
  <c r="G20" i="2"/>
  <c r="H20" i="2"/>
  <c r="T20" i="2"/>
  <c r="U20" i="2"/>
  <c r="V20" i="2"/>
  <c r="W20" i="2" s="1"/>
</calcChain>
</file>

<file path=xl/sharedStrings.xml><?xml version="1.0" encoding="utf-8"?>
<sst xmlns="http://schemas.openxmlformats.org/spreadsheetml/2006/main" count="51" uniqueCount="47">
  <si>
    <t>User: USER</t>
  </si>
  <si>
    <t>Path: C:\Program Files (x86)\BMG\Omega\User\Data\</t>
  </si>
  <si>
    <t>Test ID: 1591</t>
  </si>
  <si>
    <t>Test Name: ELISA 450 AB</t>
  </si>
  <si>
    <t>Date: 21/09/2022</t>
  </si>
  <si>
    <t>Time: 17:30:53</t>
  </si>
  <si>
    <t>Absorbance</t>
  </si>
  <si>
    <t>Absorbance values are displayed as OD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</si>
  <si>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</si>
  <si>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</si>
  <si>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</si>
  <si>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</si>
  <si>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</si>
  <si>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</si>
  <si>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</si>
  <si>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</si>
  <si>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</si>
  <si>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>HP5</t>
  </si>
  <si>
    <t>HO5</t>
  </si>
  <si>
    <t>HC5</t>
  </si>
  <si>
    <t>LP5</t>
  </si>
  <si>
    <t>LO5</t>
  </si>
  <si>
    <t>LC5</t>
  </si>
  <si>
    <t>HP3</t>
  </si>
  <si>
    <t>c</t>
  </si>
  <si>
    <t>HO3</t>
  </si>
  <si>
    <t>b</t>
  </si>
  <si>
    <t>HC3</t>
  </si>
  <si>
    <t>a</t>
  </si>
  <si>
    <t>pg/mL IL-8</t>
  </si>
  <si>
    <t>avg - blank</t>
  </si>
  <si>
    <t>Avg</t>
  </si>
  <si>
    <t>STD</t>
  </si>
  <si>
    <t>LP3</t>
  </si>
  <si>
    <t>y = ax*x +bx+c</t>
  </si>
  <si>
    <t>LO3</t>
  </si>
  <si>
    <t>LC3</t>
  </si>
  <si>
    <t>HP1</t>
  </si>
  <si>
    <t>HO1</t>
  </si>
  <si>
    <t>HC1</t>
  </si>
  <si>
    <t>LP1</t>
  </si>
  <si>
    <t>LO1</t>
  </si>
  <si>
    <t>LC1</t>
  </si>
  <si>
    <t>Average Protein (mg/mL)</t>
  </si>
  <si>
    <t>Diluted Average Protein (mg/mL)</t>
  </si>
  <si>
    <t>protein mg/ml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</si>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</sst>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pg/mL IL-8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1">
                  <c:v>2.5315000000000003</c:v>
                </c:pt>
                <c:pt idx="2">
                  <c:v>2.5925000000000002</c:v>
                </c:pt>
                <c:pt idx="3">
                  <c:v>2.0605000000000002</c:v>
                </c:pt>
                <c:pt idx="4">
                  <c:v>2.3200000000000003</c:v>
                </c:pt>
                <c:pt idx="5">
                  <c:v>1.1535000000000002</c:v>
                </c:pt>
                <c:pt idx="6">
                  <c:v>0.34849999999999992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62.5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3-45EA-8A6D-BE064D19B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IL-8 (pg/mL)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20</xdr:row>
      <xdr:rowOff>180975</xdr:rowOff>
    </xdr:from>
    <xdr:to>
      <xdr:col>12</xdr:col>
      <xdr:colOff>361950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E5C2D-AD8D-4860-996A-E69626109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EBDD-F1C1-418C-85DC-0AABDFDC0AD4}">
  <dimension ref="A3:M22"/>
  <sheetViews>
    <sheetView workbookViewId="0">
      <selection activeCell="D29" sqref="D29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2.7130000000000001</v>
      </c>
      <c r="C15" s="4">
        <v>3.3239999999999998</v>
      </c>
      <c r="D15" s="4">
        <v>3.4849999999999999</v>
      </c>
      <c r="E15" s="4">
        <v>3.2530000000000001</v>
      </c>
      <c r="F15" s="4"/>
      <c r="G15" s="4"/>
      <c r="H15" s="4"/>
      <c r="I15" s="4"/>
      <c r="J15" s="4"/>
      <c r="K15" s="4"/>
      <c r="L15" s="4"/>
      <c r="M15" s="5"/>
    </row>
    <row r="16" spans="1:13" x14ac:dyDescent="0.25">
      <c r="A16" s="2" t="s">
        <v>10</v>
      </c>
      <c r="B16" s="6">
        <v>2.5</v>
      </c>
      <c r="C16" s="7">
        <v>2.8420000000000001</v>
      </c>
      <c r="D16" s="7">
        <v>3.5</v>
      </c>
      <c r="E16" s="7">
        <v>3.5</v>
      </c>
      <c r="F16" s="7"/>
      <c r="G16" s="7"/>
      <c r="H16" s="7"/>
      <c r="I16" s="7"/>
      <c r="J16" s="7"/>
      <c r="K16" s="7"/>
      <c r="L16" s="7"/>
      <c r="M16" s="8"/>
    </row>
    <row r="17" spans="1:13" x14ac:dyDescent="0.25">
      <c r="A17" s="2" t="s">
        <v>11</v>
      </c>
      <c r="B17" s="6">
        <v>3.4660000000000002</v>
      </c>
      <c r="C17" s="7">
        <v>1.8380000000000001</v>
      </c>
      <c r="D17" s="7">
        <v>2.86</v>
      </c>
      <c r="E17" s="7">
        <v>3.403</v>
      </c>
      <c r="F17" s="7"/>
      <c r="G17" s="7"/>
      <c r="H17" s="7"/>
      <c r="I17" s="7"/>
      <c r="J17" s="7"/>
      <c r="K17" s="7"/>
      <c r="L17" s="7"/>
      <c r="M17" s="8"/>
    </row>
    <row r="18" spans="1:13" x14ac:dyDescent="0.25">
      <c r="A18" s="2" t="s">
        <v>12</v>
      </c>
      <c r="B18" s="6">
        <v>3.1230000000000002</v>
      </c>
      <c r="C18" s="7">
        <v>1.9950000000000001</v>
      </c>
      <c r="D18" s="7">
        <v>3.3809999999999998</v>
      </c>
      <c r="E18" s="7">
        <v>3.3</v>
      </c>
      <c r="F18" s="7"/>
      <c r="G18" s="7"/>
      <c r="H18" s="7"/>
      <c r="I18" s="7"/>
      <c r="J18" s="7"/>
      <c r="K18" s="7"/>
      <c r="L18" s="7"/>
      <c r="M18" s="8"/>
    </row>
    <row r="19" spans="1:13" x14ac:dyDescent="0.25">
      <c r="A19" s="2" t="s">
        <v>13</v>
      </c>
      <c r="B19" s="6">
        <v>3.3620000000000001</v>
      </c>
      <c r="C19" s="7">
        <v>1.18</v>
      </c>
      <c r="D19" s="7">
        <v>3.355</v>
      </c>
      <c r="E19" s="7">
        <v>3.331</v>
      </c>
      <c r="F19" s="7"/>
      <c r="G19" s="7"/>
      <c r="H19" s="7"/>
      <c r="I19" s="7"/>
      <c r="J19" s="7"/>
      <c r="K19" s="7"/>
      <c r="L19" s="7"/>
      <c r="M19" s="8"/>
    </row>
    <row r="20" spans="1:13" x14ac:dyDescent="0.25">
      <c r="A20" s="2" t="s">
        <v>14</v>
      </c>
      <c r="B20" s="6">
        <v>3.3490000000000002</v>
      </c>
      <c r="C20" s="7">
        <v>1.0429999999999999</v>
      </c>
      <c r="D20" s="7">
        <v>3.254</v>
      </c>
      <c r="E20" s="7">
        <v>3.5</v>
      </c>
      <c r="F20" s="7"/>
      <c r="G20" s="7"/>
      <c r="H20" s="7"/>
      <c r="I20" s="7"/>
      <c r="J20" s="7"/>
      <c r="K20" s="7"/>
      <c r="L20" s="7"/>
      <c r="M20" s="8"/>
    </row>
    <row r="21" spans="1:13" x14ac:dyDescent="0.25">
      <c r="A21" s="2" t="s">
        <v>15</v>
      </c>
      <c r="B21" s="6">
        <v>2.9020000000000001</v>
      </c>
      <c r="C21" s="7">
        <v>0.85699999999999998</v>
      </c>
      <c r="D21" s="7">
        <v>3.4809999999999999</v>
      </c>
      <c r="E21" s="7">
        <v>3.5</v>
      </c>
      <c r="F21" s="7"/>
      <c r="G21" s="7"/>
      <c r="H21" s="7"/>
      <c r="I21" s="7"/>
      <c r="J21" s="7"/>
      <c r="K21" s="7"/>
      <c r="L21" s="7"/>
      <c r="M21" s="8"/>
    </row>
    <row r="22" spans="1:13" x14ac:dyDescent="0.25">
      <c r="A22" s="2" t="s">
        <v>16</v>
      </c>
      <c r="B22" s="9">
        <v>2.7450000000000001</v>
      </c>
      <c r="C22" s="10">
        <v>0.66900000000000004</v>
      </c>
      <c r="D22" s="10">
        <v>3.5</v>
      </c>
      <c r="E22" s="10">
        <v>3.5</v>
      </c>
      <c r="F22" s="10"/>
      <c r="G22" s="10"/>
      <c r="H22" s="10"/>
      <c r="I22" s="10"/>
      <c r="J22" s="10"/>
      <c r="K22" s="10"/>
      <c r="L22" s="10"/>
      <c r="M2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4EE0-4AEA-451B-85A5-D9F2A953AC78}">
  <dimension ref="C1:W20"/>
  <sheetViews>
    <sheetView tabSelected="1" workbookViewId="0">
      <selection activeCell="C30" sqref="C30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6" max="16" width="5.5703125" customWidth="1"/>
    <col min="17" max="17" width="13.5703125" customWidth="1"/>
    <col min="18" max="18" width="11.140625" customWidth="1"/>
    <col min="19" max="19" width="11" customWidth="1"/>
    <col min="20" max="20" width="14.140625" customWidth="1"/>
    <col min="21" max="21" width="13.7109375" customWidth="1"/>
    <col min="22" max="22" width="29.7109375" customWidth="1"/>
    <col min="23" max="23" width="29.42578125" customWidth="1"/>
  </cols>
  <sheetData>
    <row r="1" spans="3:23" x14ac:dyDescent="0.25">
      <c r="C1" t="s">
        <v>32</v>
      </c>
      <c r="D1" t="s">
        <v>32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3" x14ac:dyDescent="0.25">
      <c r="C2">
        <v>2.7130000000000001</v>
      </c>
      <c r="D2">
        <v>3.3239999999999998</v>
      </c>
      <c r="E2">
        <v>3.4849999999999999</v>
      </c>
      <c r="F2">
        <v>3.2530000000000001</v>
      </c>
      <c r="Q2" t="s">
        <v>46</v>
      </c>
      <c r="T2" t="s">
        <v>45</v>
      </c>
      <c r="U2" t="s">
        <v>45</v>
      </c>
      <c r="V2" t="s">
        <v>44</v>
      </c>
      <c r="W2" t="s">
        <v>43</v>
      </c>
    </row>
    <row r="3" spans="3:23" x14ac:dyDescent="0.25">
      <c r="C3">
        <v>2.5</v>
      </c>
      <c r="D3">
        <v>2.8420000000000001</v>
      </c>
      <c r="E3">
        <v>3.5</v>
      </c>
      <c r="F3">
        <v>3.5</v>
      </c>
      <c r="Q3" t="s">
        <v>42</v>
      </c>
      <c r="R3">
        <v>0.23499999999999999</v>
      </c>
      <c r="S3">
        <v>0.22</v>
      </c>
      <c r="T3">
        <f>$N$12*(R3*R3)+$N$13*(R3)+$N$14</f>
        <v>1.2761821824999999</v>
      </c>
      <c r="U3">
        <f>$N$12*(S3*S3)+$N$13*(S3)+$N$14</f>
        <v>1.18660948</v>
      </c>
      <c r="V3">
        <f>AVERAGE(T3:U3)</f>
        <v>1.23139583125</v>
      </c>
      <c r="W3">
        <f>V3*5</f>
        <v>6.1569791562499994</v>
      </c>
    </row>
    <row r="4" spans="3:23" x14ac:dyDescent="0.25">
      <c r="C4">
        <v>3.4660000000000002</v>
      </c>
      <c r="D4">
        <v>1.8380000000000001</v>
      </c>
      <c r="E4">
        <v>2.86</v>
      </c>
      <c r="F4">
        <v>3.403</v>
      </c>
      <c r="N4">
        <v>0.20599999999999999</v>
      </c>
      <c r="Q4" t="s">
        <v>41</v>
      </c>
      <c r="R4">
        <v>0.224</v>
      </c>
      <c r="S4">
        <v>0.23599999999999999</v>
      </c>
      <c r="T4">
        <f>$N$12*(R4*R4)+$N$13*(R4)+$N$14</f>
        <v>1.2103780672</v>
      </c>
      <c r="U4">
        <f>$N$12*(S4*S4)+$N$13*(S4)+$N$14</f>
        <v>1.2821964111999999</v>
      </c>
      <c r="V4">
        <f>AVERAGE(T4:U4)</f>
        <v>1.2462872392</v>
      </c>
      <c r="W4">
        <f>V4*5</f>
        <v>6.2314361959999998</v>
      </c>
    </row>
    <row r="5" spans="3:23" x14ac:dyDescent="0.25">
      <c r="C5">
        <v>3.1230000000000002</v>
      </c>
      <c r="D5">
        <v>1.9950000000000001</v>
      </c>
      <c r="E5">
        <v>3.3809999999999998</v>
      </c>
      <c r="F5">
        <v>3.3</v>
      </c>
      <c r="N5">
        <v>0.22800000000000001</v>
      </c>
      <c r="Q5" t="s">
        <v>40</v>
      </c>
      <c r="R5">
        <v>0.20599999999999999</v>
      </c>
      <c r="S5">
        <v>0.217</v>
      </c>
      <c r="T5">
        <f>$N$12*(R5*R5)+$N$13*(R5)+$N$14</f>
        <v>1.1040921892</v>
      </c>
      <c r="U5">
        <f>$N$12*(S5*S5)+$N$13*(S5)+$N$14</f>
        <v>1.1688391033000001</v>
      </c>
      <c r="V5">
        <f>AVERAGE(T5:U5)</f>
        <v>1.13646564625</v>
      </c>
      <c r="W5">
        <f>V5*5</f>
        <v>5.6823282312500005</v>
      </c>
    </row>
    <row r="6" spans="3:23" x14ac:dyDescent="0.25">
      <c r="C6">
        <v>3.3620000000000001</v>
      </c>
      <c r="D6">
        <v>1.18</v>
      </c>
      <c r="E6">
        <v>3.355</v>
      </c>
      <c r="F6">
        <v>3.331</v>
      </c>
      <c r="N6">
        <v>0.21</v>
      </c>
      <c r="Q6" t="s">
        <v>39</v>
      </c>
      <c r="R6">
        <v>0.22600000000000001</v>
      </c>
      <c r="S6">
        <v>0.22</v>
      </c>
      <c r="T6">
        <f>$N$12*(R6*R6)+$N$13*(R6)+$N$14</f>
        <v>1.2222943972</v>
      </c>
      <c r="U6">
        <f>$N$12*(S6*S6)+$N$13*(S6)+$N$14</f>
        <v>1.18660948</v>
      </c>
      <c r="V6">
        <f>AVERAGE(T6:U6)</f>
        <v>1.2044519386000001</v>
      </c>
      <c r="W6">
        <f>V6*5</f>
        <v>6.0222596930000005</v>
      </c>
    </row>
    <row r="7" spans="3:23" x14ac:dyDescent="0.25">
      <c r="C7">
        <v>3.3490000000000002</v>
      </c>
      <c r="D7">
        <v>1.0429999999999999</v>
      </c>
      <c r="E7">
        <v>3.254</v>
      </c>
      <c r="F7">
        <v>3.5</v>
      </c>
      <c r="N7">
        <v>0.219</v>
      </c>
      <c r="Q7" t="s">
        <v>38</v>
      </c>
      <c r="R7">
        <v>0.222</v>
      </c>
      <c r="S7">
        <v>0.23400000000000001</v>
      </c>
      <c r="T7">
        <f>$N$12*(R7*R7)+$N$13*(R7)+$N$14</f>
        <v>1.1984830948</v>
      </c>
      <c r="U7">
        <f>$N$12*(S7*S7)+$N$13*(S7)+$N$14</f>
        <v>1.2701732932000001</v>
      </c>
      <c r="V7">
        <f>AVERAGE(T7:U7)</f>
        <v>1.2343281940000002</v>
      </c>
      <c r="W7">
        <f>V7*5</f>
        <v>6.1716409700000003</v>
      </c>
    </row>
    <row r="8" spans="3:23" x14ac:dyDescent="0.25">
      <c r="C8">
        <v>2.9020000000000001</v>
      </c>
      <c r="D8">
        <v>0.85699999999999998</v>
      </c>
      <c r="E8">
        <v>3.4809999999999999</v>
      </c>
      <c r="F8">
        <v>3.5</v>
      </c>
      <c r="Q8" t="s">
        <v>37</v>
      </c>
      <c r="R8">
        <v>0.23400000000000001</v>
      </c>
      <c r="S8">
        <v>0.24299999999999999</v>
      </c>
      <c r="T8">
        <f>$N$12*(R8*R8)+$N$13*(R8)+$N$14</f>
        <v>1.2701732932000001</v>
      </c>
      <c r="U8">
        <f>$N$12*(S8*S8)+$N$13*(S8)+$N$14</f>
        <v>1.3244455152999999</v>
      </c>
      <c r="V8">
        <f>AVERAGE(T8:U8)</f>
        <v>1.29730940425</v>
      </c>
      <c r="W8">
        <f>V8*5</f>
        <v>6.4865470212499998</v>
      </c>
    </row>
    <row r="9" spans="3:23" x14ac:dyDescent="0.25">
      <c r="C9">
        <v>2.7450000000000001</v>
      </c>
      <c r="D9">
        <v>0.66900000000000004</v>
      </c>
      <c r="E9">
        <v>3.5</v>
      </c>
      <c r="F9">
        <v>3.5</v>
      </c>
      <c r="Q9" t="s">
        <v>36</v>
      </c>
      <c r="R9">
        <v>0.248</v>
      </c>
      <c r="S9">
        <v>0.24299999999999999</v>
      </c>
      <c r="T9">
        <f>$N$12*(R9*R9)+$N$13*(R9)+$N$14</f>
        <v>1.3547836287999999</v>
      </c>
      <c r="U9">
        <f>$N$12*(S9*S9)+$N$13*(S9)+$N$14</f>
        <v>1.3244455152999999</v>
      </c>
      <c r="V9">
        <f>AVERAGE(T9:U9)</f>
        <v>1.3396145720499999</v>
      </c>
      <c r="W9">
        <f>V9*5</f>
        <v>6.698072860249999</v>
      </c>
    </row>
    <row r="10" spans="3:23" x14ac:dyDescent="0.25">
      <c r="Q10" t="s">
        <v>35</v>
      </c>
      <c r="R10">
        <v>0.24299999999999999</v>
      </c>
      <c r="S10">
        <v>0.23799999999999999</v>
      </c>
      <c r="T10">
        <f>$N$12*(R10*R10)+$N$13*(R10)+$N$14</f>
        <v>1.3244455152999999</v>
      </c>
      <c r="U10">
        <f>$N$12*(S10*S10)+$N$13*(S10)+$N$14</f>
        <v>1.2942408867999999</v>
      </c>
      <c r="V10">
        <f>AVERAGE(T10:U10)</f>
        <v>1.3093432010499999</v>
      </c>
      <c r="W10">
        <f>V10*5</f>
        <v>6.5467160052499995</v>
      </c>
    </row>
    <row r="11" spans="3:23" x14ac:dyDescent="0.25">
      <c r="N11" t="s">
        <v>34</v>
      </c>
      <c r="Q11" t="s">
        <v>33</v>
      </c>
      <c r="R11">
        <v>0.20599999999999999</v>
      </c>
      <c r="S11">
        <v>0.22800000000000001</v>
      </c>
      <c r="T11">
        <f>$N$12*(R11*R11)+$N$13*(R11)+$N$14</f>
        <v>1.1040921892</v>
      </c>
      <c r="U11">
        <f>$N$12*(S11*S11)+$N$13*(S11)+$N$14</f>
        <v>1.2342320848000001</v>
      </c>
      <c r="V11">
        <f>AVERAGE(T11:U11)</f>
        <v>1.169162137</v>
      </c>
      <c r="W11">
        <f>V11*5</f>
        <v>5.845810685</v>
      </c>
    </row>
    <row r="12" spans="3:23" x14ac:dyDescent="0.25">
      <c r="E12" t="s">
        <v>32</v>
      </c>
      <c r="F12" t="s">
        <v>32</v>
      </c>
      <c r="G12" t="s">
        <v>31</v>
      </c>
      <c r="H12" t="s">
        <v>30</v>
      </c>
      <c r="I12" t="s">
        <v>29</v>
      </c>
      <c r="M12" t="s">
        <v>28</v>
      </c>
      <c r="N12">
        <v>2.6697000000000002</v>
      </c>
      <c r="Q12" t="s">
        <v>27</v>
      </c>
      <c r="R12">
        <v>0.23699999999999999</v>
      </c>
      <c r="S12">
        <v>0.27</v>
      </c>
      <c r="T12">
        <f>$N$12*(R12*R12)+$N$13*(R12)+$N$14</f>
        <v>1.2882159792999999</v>
      </c>
      <c r="U12">
        <f>$N$12*(S12*S12)+$N$13*(S12)+$N$14</f>
        <v>1.4898571300000001</v>
      </c>
      <c r="V12">
        <f>AVERAGE(T12:U12)</f>
        <v>1.3890365546500001</v>
      </c>
      <c r="W12">
        <f>V12*5</f>
        <v>6.94518277325</v>
      </c>
    </row>
    <row r="13" spans="3:23" x14ac:dyDescent="0.25">
      <c r="E13">
        <v>2.7130000000000001</v>
      </c>
      <c r="F13">
        <v>2.5</v>
      </c>
      <c r="G13">
        <f>AVERAGE(E13:F13)</f>
        <v>2.6065</v>
      </c>
      <c r="M13" t="s">
        <v>26</v>
      </c>
      <c r="N13">
        <v>4.7568000000000001</v>
      </c>
      <c r="Q13" t="s">
        <v>25</v>
      </c>
      <c r="R13">
        <v>0.245</v>
      </c>
      <c r="S13">
        <v>0.252</v>
      </c>
      <c r="T13">
        <f>$N$12*(R13*R13)+$N$13*(R13)+$N$14</f>
        <v>1.3365647424999998</v>
      </c>
      <c r="U13">
        <f>$N$12*(S13*S13)+$N$13*(S13)+$N$14</f>
        <v>1.3791502287999999</v>
      </c>
      <c r="V13">
        <f>AVERAGE(T13:U13)</f>
        <v>1.3578574856499999</v>
      </c>
      <c r="W13">
        <f>V13*5</f>
        <v>6.7892874282499989</v>
      </c>
    </row>
    <row r="14" spans="3:23" x14ac:dyDescent="0.25">
      <c r="E14">
        <v>3.4660000000000002</v>
      </c>
      <c r="F14">
        <v>3.1230000000000002</v>
      </c>
      <c r="G14">
        <f>AVERAGE(E14:F14)</f>
        <v>3.2945000000000002</v>
      </c>
      <c r="H14">
        <f>G14-$G$20</f>
        <v>2.5315000000000003</v>
      </c>
      <c r="I14">
        <v>2000</v>
      </c>
      <c r="M14" t="s">
        <v>24</v>
      </c>
      <c r="N14">
        <v>1.09E-2</v>
      </c>
      <c r="Q14" t="s">
        <v>23</v>
      </c>
      <c r="R14">
        <v>0.22700000000000001</v>
      </c>
      <c r="S14">
        <v>0.25</v>
      </c>
      <c r="T14">
        <f>$N$12*(R14*R14)+$N$13*(R14)+$N$14</f>
        <v>1.2282605713000001</v>
      </c>
      <c r="U14">
        <f>$N$12*(S14*S14)+$N$13*(S14)+$N$14</f>
        <v>1.3669562499999999</v>
      </c>
      <c r="V14">
        <f>AVERAGE(T14:U14)</f>
        <v>1.2976084106500001</v>
      </c>
      <c r="W14">
        <f>V14*5</f>
        <v>6.4880420532500001</v>
      </c>
    </row>
    <row r="15" spans="3:23" x14ac:dyDescent="0.25">
      <c r="E15">
        <v>3.3620000000000001</v>
      </c>
      <c r="F15">
        <v>3.3490000000000002</v>
      </c>
      <c r="G15">
        <f>AVERAGE(E15:F15)</f>
        <v>3.3555000000000001</v>
      </c>
      <c r="H15">
        <f>G15-$G$20</f>
        <v>2.5925000000000002</v>
      </c>
      <c r="I15">
        <v>1000</v>
      </c>
      <c r="Q15" t="s">
        <v>22</v>
      </c>
      <c r="R15">
        <v>0.24099999999999999</v>
      </c>
      <c r="S15">
        <v>0.23799999999999999</v>
      </c>
      <c r="T15">
        <f>$N$12*(R15*R15)+$N$13*(R15)+$N$14</f>
        <v>1.3123476456999998</v>
      </c>
      <c r="U15">
        <f>$N$12*(S15*S15)+$N$13*(S15)+$N$14</f>
        <v>1.2942408867999999</v>
      </c>
      <c r="V15">
        <f>AVERAGE(T15:U15)</f>
        <v>1.30329426625</v>
      </c>
      <c r="W15">
        <f>V15*5</f>
        <v>6.51647133125</v>
      </c>
    </row>
    <row r="16" spans="3:23" x14ac:dyDescent="0.25">
      <c r="E16">
        <v>2.9020000000000001</v>
      </c>
      <c r="F16">
        <v>2.7450000000000001</v>
      </c>
      <c r="G16">
        <f>AVERAGE(E16:F16)</f>
        <v>2.8235000000000001</v>
      </c>
      <c r="H16">
        <f>G16-$G$20</f>
        <v>2.0605000000000002</v>
      </c>
      <c r="I16">
        <v>500</v>
      </c>
      <c r="Q16" t="s">
        <v>21</v>
      </c>
      <c r="R16">
        <v>0.22800000000000001</v>
      </c>
      <c r="S16">
        <v>0.219</v>
      </c>
      <c r="T16">
        <f>$N$12*(R16*R16)+$N$13*(R16)+$N$14</f>
        <v>1.2342320848000001</v>
      </c>
      <c r="U16">
        <f>$N$12*(S16*S16)+$N$13*(S16)+$N$14</f>
        <v>1.1806806817</v>
      </c>
      <c r="V16">
        <f>AVERAGE(T16:U16)</f>
        <v>1.20745638325</v>
      </c>
      <c r="W16">
        <f>V16*5</f>
        <v>6.0372819162500004</v>
      </c>
    </row>
    <row r="17" spans="5:23" x14ac:dyDescent="0.25">
      <c r="E17">
        <v>3.3239999999999998</v>
      </c>
      <c r="F17">
        <v>2.8420000000000001</v>
      </c>
      <c r="G17">
        <f>AVERAGE(E17:F17)</f>
        <v>3.0830000000000002</v>
      </c>
      <c r="H17">
        <f>G17-$G$20</f>
        <v>2.3200000000000003</v>
      </c>
      <c r="I17">
        <v>250</v>
      </c>
      <c r="Q17" t="s">
        <v>20</v>
      </c>
      <c r="R17">
        <v>0.21199999999999999</v>
      </c>
      <c r="S17">
        <v>0.22800000000000001</v>
      </c>
      <c r="T17">
        <f>$N$12*(R17*R17)+$N$13*(R17)+$N$14</f>
        <v>1.1393285968</v>
      </c>
      <c r="U17">
        <f>$N$12*(S17*S17)+$N$13*(S17)+$N$14</f>
        <v>1.2342320848000001</v>
      </c>
      <c r="V17">
        <f>AVERAGE(T17:U17)</f>
        <v>1.1867803407999999</v>
      </c>
      <c r="W17">
        <f>V17*5</f>
        <v>5.9339017040000002</v>
      </c>
    </row>
    <row r="18" spans="5:23" x14ac:dyDescent="0.25">
      <c r="E18">
        <v>1.8380000000000001</v>
      </c>
      <c r="F18">
        <v>1.9950000000000001</v>
      </c>
      <c r="G18">
        <f>AVERAGE(E18:F18)</f>
        <v>1.9165000000000001</v>
      </c>
      <c r="H18">
        <f>G18-$G$20</f>
        <v>1.1535000000000002</v>
      </c>
      <c r="I18">
        <v>125</v>
      </c>
      <c r="Q18" t="s">
        <v>19</v>
      </c>
      <c r="R18">
        <v>0.24399999999999999</v>
      </c>
      <c r="S18">
        <v>0.224</v>
      </c>
      <c r="T18">
        <f>$N$12*(R18*R18)+$N$13*(R18)+$N$14</f>
        <v>1.3305024591999999</v>
      </c>
      <c r="U18">
        <f>$N$12*(S18*S18)+$N$13*(S18)+$N$14</f>
        <v>1.2103780672</v>
      </c>
      <c r="V18">
        <f>AVERAGE(T18:U18)</f>
        <v>1.2704402631999998</v>
      </c>
      <c r="W18">
        <f>V18*5</f>
        <v>6.3522013159999986</v>
      </c>
    </row>
    <row r="19" spans="5:23" x14ac:dyDescent="0.25">
      <c r="E19">
        <v>1.18</v>
      </c>
      <c r="F19">
        <v>1.0429999999999999</v>
      </c>
      <c r="G19">
        <f>AVERAGE(E19:F19)</f>
        <v>1.1114999999999999</v>
      </c>
      <c r="H19">
        <f>G19-$G$20</f>
        <v>0.34849999999999992</v>
      </c>
      <c r="I19">
        <v>62.5</v>
      </c>
      <c r="Q19" t="s">
        <v>18</v>
      </c>
      <c r="R19">
        <v>0.24199999999999999</v>
      </c>
      <c r="S19">
        <v>0.24299999999999999</v>
      </c>
      <c r="T19">
        <f>$N$12*(R19*R19)+$N$13*(R19)+$N$14</f>
        <v>1.3183939107999998</v>
      </c>
      <c r="U19">
        <f>$N$12*(S19*S19)+$N$13*(S19)+$N$14</f>
        <v>1.3244455152999999</v>
      </c>
      <c r="V19">
        <f>AVERAGE(T19:U19)</f>
        <v>1.3214197130499998</v>
      </c>
      <c r="W19">
        <f>V19*5</f>
        <v>6.6070985652499994</v>
      </c>
    </row>
    <row r="20" spans="5:23" x14ac:dyDescent="0.25">
      <c r="E20">
        <v>0.85699999999999998</v>
      </c>
      <c r="F20">
        <v>0.66900000000000004</v>
      </c>
      <c r="G20">
        <f>AVERAGE(E20:F20)</f>
        <v>0.76300000000000001</v>
      </c>
      <c r="H20">
        <f>G20-$G$20</f>
        <v>0</v>
      </c>
      <c r="I20">
        <v>0</v>
      </c>
      <c r="Q20" t="s">
        <v>17</v>
      </c>
      <c r="R20">
        <v>0.21</v>
      </c>
      <c r="S20">
        <v>0.219</v>
      </c>
      <c r="T20">
        <f>$N$12*(R20*R20)+$N$13*(R20)+$N$14</f>
        <v>1.12756177</v>
      </c>
      <c r="U20">
        <f>$N$12*(S20*S20)+$N$13*(S20)+$N$14</f>
        <v>1.1806806817</v>
      </c>
      <c r="V20">
        <f>AVERAGE(T20:U20)</f>
        <v>1.15412122585</v>
      </c>
      <c r="W20">
        <f>V20*5</f>
        <v>5.7706061292499999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2022-09-21T16:33:31Z</dcterms:created>
  <dcterms:modified xsi:type="dcterms:W3CDTF">2022-09-22T10:01:29Z</dcterms:modified>
</cp:coreProperties>
</file>