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Protein Assays/"/>
    </mc:Choice>
  </mc:AlternateContent>
  <xr:revisionPtr revIDLastSave="178" documentId="8_{A366A24B-99D9-49E4-B71B-B0956D72CEB2}" xr6:coauthVersionLast="47" xr6:coauthVersionMax="47" xr10:uidLastSave="{35612BDE-38F9-4FAB-9546-3FDE03DEE4E6}"/>
  <bookViews>
    <workbookView xWindow="2925" yWindow="375" windowWidth="19035" windowHeight="14880" xr2:uid="{A72CBACF-C73F-4B89-8D80-3E38C5F68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3" i="1"/>
  <c r="T4" i="1"/>
  <c r="T5" i="1"/>
  <c r="U5" i="1" s="1"/>
  <c r="V5" i="1" s="1"/>
  <c r="T6" i="1"/>
  <c r="U6" i="1" s="1"/>
  <c r="V6" i="1" s="1"/>
  <c r="T7" i="1"/>
  <c r="T8" i="1"/>
  <c r="T9" i="1"/>
  <c r="T10" i="1"/>
  <c r="U10" i="1" s="1"/>
  <c r="V10" i="1" s="1"/>
  <c r="T11" i="1"/>
  <c r="U11" i="1" s="1"/>
  <c r="V11" i="1" s="1"/>
  <c r="T12" i="1"/>
  <c r="T13" i="1"/>
  <c r="U13" i="1" s="1"/>
  <c r="V13" i="1" s="1"/>
  <c r="T14" i="1"/>
  <c r="U14" i="1" s="1"/>
  <c r="V14" i="1" s="1"/>
  <c r="T15" i="1"/>
  <c r="T16" i="1"/>
  <c r="T17" i="1"/>
  <c r="T18" i="1"/>
  <c r="U18" i="1" s="1"/>
  <c r="V18" i="1" s="1"/>
  <c r="T19" i="1"/>
  <c r="U19" i="1" s="1"/>
  <c r="V19" i="1" s="1"/>
  <c r="T20" i="1"/>
  <c r="T3" i="1"/>
  <c r="U3" i="1" s="1"/>
  <c r="V3" i="1" s="1"/>
  <c r="F14" i="1"/>
  <c r="F15" i="1"/>
  <c r="F16" i="1"/>
  <c r="F17" i="1"/>
  <c r="F18" i="1"/>
  <c r="F19" i="1"/>
  <c r="F20" i="1"/>
  <c r="F13" i="1"/>
  <c r="E14" i="1"/>
  <c r="G14" i="1" s="1"/>
  <c r="E15" i="1"/>
  <c r="G15" i="1" s="1"/>
  <c r="E16" i="1"/>
  <c r="G16" i="1" s="1"/>
  <c r="E17" i="1"/>
  <c r="G17" i="1" s="1"/>
  <c r="E18" i="1"/>
  <c r="E19" i="1"/>
  <c r="G19" i="1" s="1"/>
  <c r="E20" i="1"/>
  <c r="G20" i="1" s="1"/>
  <c r="H20" i="1" s="1"/>
  <c r="E13" i="1"/>
  <c r="G13" i="1" s="1"/>
  <c r="H13" i="1" s="1"/>
  <c r="U4" i="1" l="1"/>
  <c r="V4" i="1" s="1"/>
  <c r="U12" i="1"/>
  <c r="V12" i="1" s="1"/>
  <c r="U17" i="1"/>
  <c r="V17" i="1" s="1"/>
  <c r="U9" i="1"/>
  <c r="V9" i="1" s="1"/>
  <c r="U16" i="1"/>
  <c r="V16" i="1" s="1"/>
  <c r="U8" i="1"/>
  <c r="V8" i="1" s="1"/>
  <c r="U20" i="1"/>
  <c r="V20" i="1" s="1"/>
  <c r="U15" i="1"/>
  <c r="V15" i="1" s="1"/>
  <c r="U7" i="1"/>
  <c r="V7" i="1" s="1"/>
  <c r="G18" i="1"/>
  <c r="H14" i="1"/>
  <c r="H15" i="1"/>
  <c r="H18" i="1"/>
  <c r="H16" i="1"/>
  <c r="H19" i="1"/>
  <c r="H17" i="1"/>
</calcChain>
</file>

<file path=xl/sharedStrings.xml><?xml version="1.0" encoding="utf-8"?>
<sst xmlns="http://schemas.openxmlformats.org/spreadsheetml/2006/main" count="34" uniqueCount="30">
  <si>
    <t>STD</t>
  </si>
  <si>
    <t>mg/mL Protein</t>
  </si>
  <si>
    <t>Avg</t>
  </si>
  <si>
    <t>avg - blank</t>
  </si>
  <si>
    <t>Sample ID</t>
  </si>
  <si>
    <t>protein mg/ml</t>
  </si>
  <si>
    <t>Average Protein (mg/mL)</t>
  </si>
  <si>
    <t>y = ax*x +bx+c</t>
  </si>
  <si>
    <t>a</t>
  </si>
  <si>
    <t>b</t>
  </si>
  <si>
    <t>c</t>
  </si>
  <si>
    <t>LC1</t>
  </si>
  <si>
    <t>LO1</t>
  </si>
  <si>
    <t>LP1</t>
  </si>
  <si>
    <t>HC1</t>
  </si>
  <si>
    <t>HO1</t>
  </si>
  <si>
    <t>HP1</t>
  </si>
  <si>
    <t>LC3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</si>
  <si>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</si>
  <si>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</si>
  <si>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</si>
  <si>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</si>
  <si>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</si>
  <si>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</si>
  <si>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</si>
  <si>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</si>
  <si>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</si>
  <si>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</si>
  <si>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</si>
  <si>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Avg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</si>
</sst>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mg/mL Protein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0.62699999999999989</c:v>
                </c:pt>
                <c:pt idx="1">
                  <c:v>0.48999999999999988</c:v>
                </c:pt>
                <c:pt idx="2">
                  <c:v>0.34699999999999998</c:v>
                </c:pt>
                <c:pt idx="3">
                  <c:v>0.30099999999999993</c:v>
                </c:pt>
                <c:pt idx="4">
                  <c:v>0.1575</c:v>
                </c:pt>
                <c:pt idx="5">
                  <c:v>8.1499999999999989E-2</c:v>
                </c:pt>
                <c:pt idx="6">
                  <c:v>4.4499999999999984E-2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1.6</c:v>
                </c:pt>
                <c:pt idx="4">
                  <c:v>0.8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D-4EBE-9258-9FDD95B2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20</xdr:row>
      <xdr:rowOff>180975</xdr:rowOff>
    </xdr:from>
    <xdr:to>
      <xdr:col>12</xdr:col>
      <xdr:colOff>361950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30260-0716-420E-8190-DC7B0E79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D150-E62F-4196-A9DA-D891FF606EAF}">
  <dimension ref="C1:W20"/>
  <sheetViews>
    <sheetView tabSelected="1" topLeftCell="M1" workbookViewId="0">
      <selection activeCell="W3" sqref="W3:W20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9" width="13.5703125" customWidth="1"/>
    <col min="20" max="20" width="11.140625" customWidth="1"/>
    <col min="21" max="21" width="11" customWidth="1"/>
    <col min="22" max="22" width="13.7109375" customWidth="1"/>
    <col min="23" max="23" width="29.42578125" customWidth="1"/>
  </cols>
  <sheetData>
    <row r="1" spans="3:23" x14ac:dyDescent="0.25">
      <c r="C1" t="s">
        <v>0</v>
      </c>
      <c r="D1" t="s">
        <v>0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3" x14ac:dyDescent="0.25">
      <c r="C2">
        <v>0.74099999999999999</v>
      </c>
      <c r="D2">
        <v>0.72</v>
      </c>
      <c r="Q2" t="s">
        <v>4</v>
      </c>
      <c r="T2" t="s">
        <v>2</v>
      </c>
      <c r="U2" t="s">
        <v>29</v>
      </c>
      <c r="V2" t="s">
        <v>5</v>
      </c>
      <c r="W2" t="s">
        <v>6</v>
      </c>
    </row>
    <row r="3" spans="3:23" x14ac:dyDescent="0.25">
      <c r="C3">
        <v>0.58599999999999997</v>
      </c>
      <c r="D3">
        <v>0.60099999999999998</v>
      </c>
      <c r="Q3" t="s">
        <v>11</v>
      </c>
      <c r="R3">
        <v>0.23499999999999999</v>
      </c>
      <c r="S3">
        <v>0.22</v>
      </c>
      <c r="T3">
        <f>AVERAGE(R3:S3)</f>
        <v>0.22749999999999998</v>
      </c>
      <c r="U3">
        <f>T3-$G$20</f>
        <v>0.12399999999999997</v>
      </c>
      <c r="V3">
        <f>$N$12*(U3*U3)+$N$13*(U3)+$N$14</f>
        <v>0.64179250719999992</v>
      </c>
      <c r="W3">
        <f>V3*5</f>
        <v>3.2089625359999996</v>
      </c>
    </row>
    <row r="4" spans="3:23" x14ac:dyDescent="0.25">
      <c r="C4">
        <v>0.44500000000000001</v>
      </c>
      <c r="D4">
        <v>0.45600000000000002</v>
      </c>
      <c r="F4">
        <v>0.23499999999999999</v>
      </c>
      <c r="G4">
        <v>0.224</v>
      </c>
      <c r="H4">
        <v>0.20599999999999999</v>
      </c>
      <c r="I4">
        <v>0.22600000000000001</v>
      </c>
      <c r="J4">
        <v>0.222</v>
      </c>
      <c r="K4">
        <v>0.23400000000000001</v>
      </c>
      <c r="L4">
        <v>0.248</v>
      </c>
      <c r="M4">
        <v>0.24299999999999999</v>
      </c>
      <c r="N4">
        <v>0.20599999999999999</v>
      </c>
      <c r="Q4" t="s">
        <v>12</v>
      </c>
      <c r="R4">
        <v>0.224</v>
      </c>
      <c r="S4">
        <v>0.23599999999999999</v>
      </c>
      <c r="T4">
        <f t="shared" ref="T4:T20" si="0">AVERAGE(R4:S4)</f>
        <v>0.22999999999999998</v>
      </c>
      <c r="U4">
        <f t="shared" ref="U4:U20" si="1">T4-$G$20</f>
        <v>0.12649999999999997</v>
      </c>
      <c r="V4">
        <f>$N$12*(U4*U4)+$N$13*(U4)+$N$14</f>
        <v>0.65535640682499996</v>
      </c>
      <c r="W4">
        <f t="shared" ref="W4:W20" si="2">V4*5</f>
        <v>3.2767820341249996</v>
      </c>
    </row>
    <row r="5" spans="3:23" x14ac:dyDescent="0.25">
      <c r="C5">
        <v>0.39100000000000001</v>
      </c>
      <c r="D5">
        <v>0.41799999999999998</v>
      </c>
      <c r="F5">
        <v>0.22</v>
      </c>
      <c r="G5">
        <v>0.23599999999999999</v>
      </c>
      <c r="H5">
        <v>0.217</v>
      </c>
      <c r="I5">
        <v>0.22</v>
      </c>
      <c r="J5">
        <v>0.23400000000000001</v>
      </c>
      <c r="K5">
        <v>0.24299999999999999</v>
      </c>
      <c r="L5">
        <v>0.24299999999999999</v>
      </c>
      <c r="M5">
        <v>0.23799999999999999</v>
      </c>
      <c r="N5">
        <v>0.22800000000000001</v>
      </c>
      <c r="Q5" t="s">
        <v>13</v>
      </c>
      <c r="R5">
        <v>0.20599999999999999</v>
      </c>
      <c r="S5">
        <v>0.217</v>
      </c>
      <c r="T5">
        <f t="shared" si="0"/>
        <v>0.21149999999999999</v>
      </c>
      <c r="U5">
        <f t="shared" si="1"/>
        <v>0.10799999999999998</v>
      </c>
      <c r="V5">
        <f>$N$12*(U5*U5)+$N$13*(U5)+$N$14</f>
        <v>0.55577378079999995</v>
      </c>
      <c r="W5">
        <f t="shared" si="2"/>
        <v>2.7788689039999999</v>
      </c>
    </row>
    <row r="6" spans="3:23" x14ac:dyDescent="0.25">
      <c r="C6">
        <v>0.26300000000000001</v>
      </c>
      <c r="D6">
        <v>0.25900000000000001</v>
      </c>
      <c r="F6">
        <v>0.23699999999999999</v>
      </c>
      <c r="G6">
        <v>0.245</v>
      </c>
      <c r="H6">
        <v>0.22700000000000001</v>
      </c>
      <c r="I6">
        <v>0.24099999999999999</v>
      </c>
      <c r="J6">
        <v>0.22800000000000001</v>
      </c>
      <c r="K6">
        <v>0.21199999999999999</v>
      </c>
      <c r="L6">
        <v>0.24399999999999999</v>
      </c>
      <c r="M6">
        <v>0.24199999999999999</v>
      </c>
      <c r="N6">
        <v>0.21</v>
      </c>
      <c r="Q6" t="s">
        <v>14</v>
      </c>
      <c r="R6">
        <v>0.22600000000000001</v>
      </c>
      <c r="S6">
        <v>0.22</v>
      </c>
      <c r="T6">
        <f t="shared" si="0"/>
        <v>0.223</v>
      </c>
      <c r="U6">
        <f t="shared" si="1"/>
        <v>0.1195</v>
      </c>
      <c r="V6">
        <f>$N$12*(U6*U6)+$N$13*(U6)+$N$14</f>
        <v>0.61746158342500002</v>
      </c>
      <c r="W6">
        <f t="shared" si="2"/>
        <v>3.087307917125</v>
      </c>
    </row>
    <row r="7" spans="3:23" x14ac:dyDescent="0.25">
      <c r="C7">
        <v>0.17899999999999999</v>
      </c>
      <c r="D7">
        <v>0.191</v>
      </c>
      <c r="F7">
        <v>0.27</v>
      </c>
      <c r="G7">
        <v>0.252</v>
      </c>
      <c r="H7">
        <v>0.25</v>
      </c>
      <c r="I7">
        <v>0.23799999999999999</v>
      </c>
      <c r="J7">
        <v>0.219</v>
      </c>
      <c r="K7">
        <v>0.22800000000000001</v>
      </c>
      <c r="L7">
        <v>0.224</v>
      </c>
      <c r="M7">
        <v>0.24299999999999999</v>
      </c>
      <c r="N7">
        <v>0.219</v>
      </c>
      <c r="Q7" t="s">
        <v>15</v>
      </c>
      <c r="R7">
        <v>0.222</v>
      </c>
      <c r="S7">
        <v>0.23400000000000001</v>
      </c>
      <c r="T7">
        <f t="shared" si="0"/>
        <v>0.22800000000000001</v>
      </c>
      <c r="U7">
        <f t="shared" si="1"/>
        <v>0.1245</v>
      </c>
      <c r="V7">
        <f>$N$12*(U7*U7)+$N$13*(U7)+$N$14</f>
        <v>0.64450261742500004</v>
      </c>
      <c r="W7">
        <f t="shared" si="2"/>
        <v>3.2225130871250003</v>
      </c>
    </row>
    <row r="8" spans="3:23" x14ac:dyDescent="0.25">
      <c r="C8">
        <v>0.14699999999999999</v>
      </c>
      <c r="D8">
        <v>0.14899999999999999</v>
      </c>
      <c r="Q8" t="s">
        <v>16</v>
      </c>
      <c r="R8">
        <v>0.23400000000000001</v>
      </c>
      <c r="S8">
        <v>0.24299999999999999</v>
      </c>
      <c r="T8">
        <f t="shared" si="0"/>
        <v>0.23849999999999999</v>
      </c>
      <c r="U8">
        <f t="shared" si="1"/>
        <v>0.13499999999999998</v>
      </c>
      <c r="V8">
        <f>$N$12*(U8*U8)+$N$13*(U8)+$N$14</f>
        <v>0.70172328249999993</v>
      </c>
      <c r="W8">
        <f t="shared" si="2"/>
        <v>3.5086164124999994</v>
      </c>
    </row>
    <row r="9" spans="3:23" x14ac:dyDescent="0.25">
      <c r="C9">
        <v>0.112</v>
      </c>
      <c r="D9">
        <v>9.5000000000000001E-2</v>
      </c>
      <c r="Q9" t="s">
        <v>17</v>
      </c>
      <c r="R9">
        <v>0.248</v>
      </c>
      <c r="S9">
        <v>0.24299999999999999</v>
      </c>
      <c r="T9">
        <f t="shared" si="0"/>
        <v>0.2455</v>
      </c>
      <c r="U9">
        <f t="shared" si="1"/>
        <v>0.14199999999999999</v>
      </c>
      <c r="V9">
        <f>$N$12*(U9*U9)+$N$13*(U9)+$N$14</f>
        <v>0.7401974308</v>
      </c>
      <c r="W9">
        <f t="shared" si="2"/>
        <v>3.7009871539999999</v>
      </c>
    </row>
    <row r="10" spans="3:23" x14ac:dyDescent="0.25">
      <c r="Q10" t="s">
        <v>18</v>
      </c>
      <c r="R10">
        <v>0.24299999999999999</v>
      </c>
      <c r="S10">
        <v>0.23799999999999999</v>
      </c>
      <c r="T10">
        <f t="shared" si="0"/>
        <v>0.24049999999999999</v>
      </c>
      <c r="U10">
        <f t="shared" si="1"/>
        <v>0.13699999999999998</v>
      </c>
      <c r="V10">
        <f>$N$12*(U10*U10)+$N$13*(U10)+$N$14</f>
        <v>0.71268919929999996</v>
      </c>
      <c r="W10">
        <f t="shared" si="2"/>
        <v>3.5634459964999996</v>
      </c>
    </row>
    <row r="11" spans="3:23" x14ac:dyDescent="0.25">
      <c r="N11" t="s">
        <v>7</v>
      </c>
      <c r="Q11" t="s">
        <v>19</v>
      </c>
      <c r="R11">
        <v>0.20599999999999999</v>
      </c>
      <c r="S11">
        <v>0.22800000000000001</v>
      </c>
      <c r="T11">
        <f t="shared" si="0"/>
        <v>0.217</v>
      </c>
      <c r="U11">
        <f t="shared" si="1"/>
        <v>0.11349999999999999</v>
      </c>
      <c r="V11">
        <f>$N$12*(U11*U11)+$N$13*(U11)+$N$14</f>
        <v>0.58518854282499999</v>
      </c>
      <c r="W11">
        <f t="shared" si="2"/>
        <v>2.9259427141250001</v>
      </c>
    </row>
    <row r="12" spans="3:23" x14ac:dyDescent="0.25">
      <c r="E12" t="s">
        <v>0</v>
      </c>
      <c r="F12" t="s">
        <v>0</v>
      </c>
      <c r="G12" t="s">
        <v>2</v>
      </c>
      <c r="H12" t="s">
        <v>3</v>
      </c>
      <c r="I12" t="s">
        <v>1</v>
      </c>
      <c r="M12" t="s">
        <v>8</v>
      </c>
      <c r="N12">
        <v>2.6697000000000002</v>
      </c>
      <c r="Q12" t="s">
        <v>20</v>
      </c>
      <c r="R12">
        <v>0.23699999999999999</v>
      </c>
      <c r="S12">
        <v>0.27</v>
      </c>
      <c r="T12">
        <f t="shared" si="0"/>
        <v>0.2535</v>
      </c>
      <c r="U12">
        <f t="shared" si="1"/>
        <v>0.15</v>
      </c>
      <c r="V12">
        <f>$N$12*(U12*U12)+$N$13*(U12)+$N$14</f>
        <v>0.78448825000000011</v>
      </c>
      <c r="W12">
        <f t="shared" si="2"/>
        <v>3.9224412500000003</v>
      </c>
    </row>
    <row r="13" spans="3:23" x14ac:dyDescent="0.25">
      <c r="E13">
        <f>C2</f>
        <v>0.74099999999999999</v>
      </c>
      <c r="F13">
        <f>D2</f>
        <v>0.72</v>
      </c>
      <c r="G13">
        <f>AVERAGE(E13:F13)</f>
        <v>0.73049999999999993</v>
      </c>
      <c r="H13">
        <f>G13-$G$20</f>
        <v>0.62699999999999989</v>
      </c>
      <c r="I13">
        <v>4</v>
      </c>
      <c r="M13" t="s">
        <v>9</v>
      </c>
      <c r="N13">
        <v>4.7568000000000001</v>
      </c>
      <c r="Q13" t="s">
        <v>21</v>
      </c>
      <c r="R13">
        <v>0.245</v>
      </c>
      <c r="S13">
        <v>0.252</v>
      </c>
      <c r="T13">
        <f t="shared" si="0"/>
        <v>0.2485</v>
      </c>
      <c r="U13">
        <f t="shared" si="1"/>
        <v>0.14499999999999999</v>
      </c>
      <c r="V13">
        <f>$N$12*(U13*U13)+$N$13*(U13)+$N$14</f>
        <v>0.75676644250000003</v>
      </c>
      <c r="W13">
        <f t="shared" si="2"/>
        <v>3.7838322125000001</v>
      </c>
    </row>
    <row r="14" spans="3:23" x14ac:dyDescent="0.25">
      <c r="E14">
        <f t="shared" ref="E14:E20" si="3">C3</f>
        <v>0.58599999999999997</v>
      </c>
      <c r="F14">
        <f t="shared" ref="F14:F20" si="4">D3</f>
        <v>0.60099999999999998</v>
      </c>
      <c r="G14">
        <f t="shared" ref="G14:G20" si="5">AVERAGE(E14:F14)</f>
        <v>0.59349999999999992</v>
      </c>
      <c r="H14">
        <f t="shared" ref="H14:H20" si="6">G14-$G$20</f>
        <v>0.48999999999999988</v>
      </c>
      <c r="I14">
        <v>3</v>
      </c>
      <c r="M14" t="s">
        <v>10</v>
      </c>
      <c r="N14">
        <v>1.09E-2</v>
      </c>
      <c r="Q14" t="s">
        <v>22</v>
      </c>
      <c r="R14">
        <v>0.22700000000000001</v>
      </c>
      <c r="S14">
        <v>0.25</v>
      </c>
      <c r="T14">
        <f t="shared" si="0"/>
        <v>0.23849999999999999</v>
      </c>
      <c r="U14">
        <f t="shared" si="1"/>
        <v>0.13499999999999998</v>
      </c>
      <c r="V14">
        <f>$N$12*(U14*U14)+$N$13*(U14)+$N$14</f>
        <v>0.70172328249999993</v>
      </c>
      <c r="W14">
        <f t="shared" si="2"/>
        <v>3.5086164124999994</v>
      </c>
    </row>
    <row r="15" spans="3:23" x14ac:dyDescent="0.25">
      <c r="E15">
        <f t="shared" si="3"/>
        <v>0.44500000000000001</v>
      </c>
      <c r="F15">
        <f t="shared" si="4"/>
        <v>0.45600000000000002</v>
      </c>
      <c r="G15">
        <f t="shared" si="5"/>
        <v>0.45050000000000001</v>
      </c>
      <c r="H15">
        <f t="shared" si="6"/>
        <v>0.34699999999999998</v>
      </c>
      <c r="I15">
        <v>2</v>
      </c>
      <c r="Q15" t="s">
        <v>23</v>
      </c>
      <c r="R15">
        <v>0.24099999999999999</v>
      </c>
      <c r="S15">
        <v>0.23799999999999999</v>
      </c>
      <c r="T15">
        <f t="shared" si="0"/>
        <v>0.23949999999999999</v>
      </c>
      <c r="U15">
        <f t="shared" si="1"/>
        <v>0.13599999999999998</v>
      </c>
      <c r="V15">
        <f>$N$12*(U15*U15)+$N$13*(U15)+$N$14</f>
        <v>0.70720357119999999</v>
      </c>
      <c r="W15">
        <f t="shared" si="2"/>
        <v>3.536017856</v>
      </c>
    </row>
    <row r="16" spans="3:23" x14ac:dyDescent="0.25">
      <c r="E16">
        <f t="shared" si="3"/>
        <v>0.39100000000000001</v>
      </c>
      <c r="F16">
        <f t="shared" si="4"/>
        <v>0.41799999999999998</v>
      </c>
      <c r="G16">
        <f t="shared" si="5"/>
        <v>0.40449999999999997</v>
      </c>
      <c r="H16">
        <f t="shared" si="6"/>
        <v>0.30099999999999993</v>
      </c>
      <c r="I16">
        <v>1.6</v>
      </c>
      <c r="Q16" t="s">
        <v>24</v>
      </c>
      <c r="R16">
        <v>0.22800000000000001</v>
      </c>
      <c r="S16">
        <v>0.219</v>
      </c>
      <c r="T16">
        <f t="shared" si="0"/>
        <v>0.2235</v>
      </c>
      <c r="U16">
        <f t="shared" si="1"/>
        <v>0.12</v>
      </c>
      <c r="V16">
        <f>$N$12*(U16*U16)+$N$13*(U16)+$N$14</f>
        <v>0.62015967999999999</v>
      </c>
      <c r="W16">
        <f t="shared" si="2"/>
        <v>3.1007984</v>
      </c>
    </row>
    <row r="17" spans="5:23" x14ac:dyDescent="0.25">
      <c r="E17">
        <f t="shared" si="3"/>
        <v>0.26300000000000001</v>
      </c>
      <c r="F17">
        <f t="shared" si="4"/>
        <v>0.25900000000000001</v>
      </c>
      <c r="G17">
        <f t="shared" si="5"/>
        <v>0.26100000000000001</v>
      </c>
      <c r="H17">
        <f t="shared" si="6"/>
        <v>0.1575</v>
      </c>
      <c r="I17">
        <v>0.8</v>
      </c>
      <c r="Q17" t="s">
        <v>25</v>
      </c>
      <c r="R17">
        <v>0.21199999999999999</v>
      </c>
      <c r="S17">
        <v>0.22800000000000001</v>
      </c>
      <c r="T17">
        <f t="shared" si="0"/>
        <v>0.22</v>
      </c>
      <c r="U17">
        <f t="shared" si="1"/>
        <v>0.11649999999999999</v>
      </c>
      <c r="V17">
        <f>$N$12*(U17*U17)+$N$13*(U17)+$N$14</f>
        <v>0.60130103582499994</v>
      </c>
      <c r="W17">
        <f t="shared" si="2"/>
        <v>3.0065051791249999</v>
      </c>
    </row>
    <row r="18" spans="5:23" x14ac:dyDescent="0.25">
      <c r="E18">
        <f t="shared" si="3"/>
        <v>0.17899999999999999</v>
      </c>
      <c r="F18">
        <f t="shared" si="4"/>
        <v>0.191</v>
      </c>
      <c r="G18">
        <f t="shared" si="5"/>
        <v>0.185</v>
      </c>
      <c r="H18">
        <f t="shared" si="6"/>
        <v>8.1499999999999989E-2</v>
      </c>
      <c r="I18">
        <v>0.4</v>
      </c>
      <c r="Q18" t="s">
        <v>26</v>
      </c>
      <c r="R18">
        <v>0.24399999999999999</v>
      </c>
      <c r="S18">
        <v>0.224</v>
      </c>
      <c r="T18">
        <f t="shared" si="0"/>
        <v>0.23399999999999999</v>
      </c>
      <c r="U18">
        <f t="shared" si="1"/>
        <v>0.13049999999999998</v>
      </c>
      <c r="V18">
        <f>$N$12*(U18*U18)+$N$13*(U18)+$N$14</f>
        <v>0.6771280584249999</v>
      </c>
      <c r="W18">
        <f t="shared" si="2"/>
        <v>3.3856402921249993</v>
      </c>
    </row>
    <row r="19" spans="5:23" x14ac:dyDescent="0.25">
      <c r="E19">
        <f t="shared" si="3"/>
        <v>0.14699999999999999</v>
      </c>
      <c r="F19">
        <f t="shared" si="4"/>
        <v>0.14899999999999999</v>
      </c>
      <c r="G19">
        <f t="shared" si="5"/>
        <v>0.14799999999999999</v>
      </c>
      <c r="H19">
        <f t="shared" si="6"/>
        <v>4.4499999999999984E-2</v>
      </c>
      <c r="I19">
        <v>0.2</v>
      </c>
      <c r="Q19" t="s">
        <v>27</v>
      </c>
      <c r="R19">
        <v>0.24199999999999999</v>
      </c>
      <c r="S19">
        <v>0.24299999999999999</v>
      </c>
      <c r="T19">
        <f t="shared" si="0"/>
        <v>0.24249999999999999</v>
      </c>
      <c r="U19">
        <f t="shared" si="1"/>
        <v>0.13899999999999998</v>
      </c>
      <c r="V19">
        <f>$N$12*(U19*U19)+$N$13*(U19)+$N$14</f>
        <v>0.72367647369999999</v>
      </c>
      <c r="W19">
        <f t="shared" si="2"/>
        <v>3.6183823684999998</v>
      </c>
    </row>
    <row r="20" spans="5:23" x14ac:dyDescent="0.25">
      <c r="E20">
        <f t="shared" si="3"/>
        <v>0.112</v>
      </c>
      <c r="F20">
        <f t="shared" si="4"/>
        <v>9.5000000000000001E-2</v>
      </c>
      <c r="G20">
        <f t="shared" si="5"/>
        <v>0.10350000000000001</v>
      </c>
      <c r="H20">
        <f t="shared" si="6"/>
        <v>0</v>
      </c>
      <c r="I20">
        <v>0</v>
      </c>
      <c r="Q20" t="s">
        <v>28</v>
      </c>
      <c r="R20">
        <v>0.21</v>
      </c>
      <c r="S20">
        <v>0.219</v>
      </c>
      <c r="T20">
        <f t="shared" si="0"/>
        <v>0.2145</v>
      </c>
      <c r="U20">
        <f t="shared" si="1"/>
        <v>0.11099999999999999</v>
      </c>
      <c r="V20">
        <f>$N$12*(U20*U20)+$N$13*(U20)+$N$14</f>
        <v>0.57179817369999997</v>
      </c>
      <c r="W20">
        <f t="shared" si="2"/>
        <v>2.8589908684999998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2021-12-01T12:53:40Z</dcterms:created>
  <dcterms:modified xsi:type="dcterms:W3CDTF">2022-09-22T10:36:32Z</dcterms:modified>
</cp:coreProperties>
</file>