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ELISAs/"/>
    </mc:Choice>
  </mc:AlternateContent>
  <xr:revisionPtr revIDLastSave="211" documentId="8_{5ABBE3D3-7BFC-476F-BE64-96A676EE1152}" xr6:coauthVersionLast="47" xr6:coauthVersionMax="47" xr10:uidLastSave="{E378404F-96B5-425D-8C84-44D77A5F0D84}"/>
  <bookViews>
    <workbookView xWindow="9765" yWindow="720" windowWidth="19035" windowHeight="14880" xr2:uid="{8C54BBE6-F77F-4E24-AAA9-5884BF66CF97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3" i="3"/>
  <c r="T24" i="3"/>
  <c r="U24" i="3" s="1"/>
  <c r="V24" i="3" s="1"/>
  <c r="T25" i="3"/>
  <c r="U25" i="3" s="1"/>
  <c r="V25" i="3" s="1"/>
  <c r="T7" i="3"/>
  <c r="T8" i="3"/>
  <c r="T9" i="3"/>
  <c r="T10" i="3"/>
  <c r="T11" i="3"/>
  <c r="T12" i="3"/>
  <c r="T13" i="3"/>
  <c r="T14" i="3"/>
  <c r="U14" i="3" s="1"/>
  <c r="V14" i="3" s="1"/>
  <c r="T15" i="3"/>
  <c r="T16" i="3"/>
  <c r="T17" i="3"/>
  <c r="T18" i="3"/>
  <c r="T19" i="3"/>
  <c r="T20" i="3"/>
  <c r="T21" i="3"/>
  <c r="T22" i="3"/>
  <c r="U22" i="3" s="1"/>
  <c r="V22" i="3" s="1"/>
  <c r="T23" i="3"/>
  <c r="T4" i="3"/>
  <c r="T5" i="3"/>
  <c r="T6" i="3"/>
  <c r="T3" i="3"/>
  <c r="G20" i="3"/>
  <c r="H20" i="3" s="1"/>
  <c r="G19" i="3"/>
  <c r="G18" i="3"/>
  <c r="G17" i="3"/>
  <c r="G16" i="3"/>
  <c r="G15" i="3"/>
  <c r="G14" i="3"/>
  <c r="G13" i="3"/>
  <c r="U16" i="3" l="1"/>
  <c r="V16" i="3" s="1"/>
  <c r="U23" i="3"/>
  <c r="V23" i="3" s="1"/>
  <c r="U15" i="3"/>
  <c r="V15" i="3" s="1"/>
  <c r="U21" i="3"/>
  <c r="V21" i="3" s="1"/>
  <c r="U13" i="3"/>
  <c r="V13" i="3" s="1"/>
  <c r="U20" i="3"/>
  <c r="V20" i="3" s="1"/>
  <c r="U12" i="3"/>
  <c r="V12" i="3" s="1"/>
  <c r="U19" i="3"/>
  <c r="V19" i="3" s="1"/>
  <c r="U11" i="3"/>
  <c r="V11" i="3" s="1"/>
  <c r="U18" i="3"/>
  <c r="V18" i="3" s="1"/>
  <c r="U10" i="3"/>
  <c r="V10" i="3" s="1"/>
  <c r="U17" i="3"/>
  <c r="V17" i="3" s="1"/>
  <c r="H17" i="3"/>
  <c r="U9" i="3"/>
  <c r="V9" i="3" s="1"/>
  <c r="U8" i="3"/>
  <c r="V8" i="3" s="1"/>
  <c r="U7" i="3"/>
  <c r="V7" i="3" s="1"/>
  <c r="U5" i="3"/>
  <c r="V5" i="3" s="1"/>
  <c r="U4" i="3"/>
  <c r="V4" i="3" s="1"/>
  <c r="U3" i="3"/>
  <c r="V3" i="3" s="1"/>
  <c r="U6" i="3"/>
  <c r="V6" i="3" s="1"/>
  <c r="H13" i="3"/>
  <c r="H15" i="3"/>
  <c r="H18" i="3"/>
  <c r="H14" i="3"/>
  <c r="H19" i="3"/>
  <c r="H16" i="3"/>
</calcChain>
</file>

<file path=xl/sharedStrings.xml><?xml version="1.0" encoding="utf-8"?>
<sst xmlns="http://schemas.openxmlformats.org/spreadsheetml/2006/main" count="39" uniqueCount="35">
  <si>
    <t>c</t>
  </si>
  <si>
    <t>b</t>
  </si>
  <si>
    <t>a</t>
  </si>
  <si>
    <t>avg - blank</t>
  </si>
  <si>
    <t>Avg</t>
  </si>
  <si>
    <t>STD</t>
  </si>
  <si>
    <t>LP3</t>
  </si>
  <si>
    <t>y = ax*x +bx+c</t>
  </si>
  <si>
    <t>LC1</t>
  </si>
  <si>
    <t>Sample ID</t>
  </si>
  <si>
    <t>LPS2</t>
  </si>
  <si>
    <t>Avg-blank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</si>
  <si>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</si>
  <si>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</si>
  <si>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</si>
  <si>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</si>
  <si>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</si>
  <si>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</si>
  <si>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</si>
  <si>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</si>
  <si>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</si>
  <si>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</si>
  <si>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</si>
  <si>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LC3</t>
  </si>
  <si>
    <t>LO3</t>
  </si>
  <si>
    <t>HC3</t>
  </si>
  <si>
    <t>HO3</t>
  </si>
  <si>
    <t>HP3</t>
  </si>
  <si>
    <t>LPS1</t>
  </si>
  <si>
    <t>LPS3</t>
  </si>
  <si>
    <t>pg/mL IL-1B</t>
  </si>
  <si>
    <t>Media 1</t>
  </si>
  <si>
    <t>Media 2</t>
  </si>
  <si>
    <t>Diluted average IL-1B pg/ml</t>
  </si>
  <si>
    <t>Average IL-1B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</si>
</sst>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pg/mL IL-1B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1.8895499999999996</c:v>
                </c:pt>
                <c:pt idx="1">
                  <c:v>0.82484999999999997</c:v>
                </c:pt>
                <c:pt idx="2">
                  <c:v>0.41675000000000001</c:v>
                </c:pt>
                <c:pt idx="3">
                  <c:v>0.21554999999999996</c:v>
                </c:pt>
                <c:pt idx="4">
                  <c:v>8.3500000000000005E-2</c:v>
                </c:pt>
                <c:pt idx="5">
                  <c:v>7.4000000000000024E-2</c:v>
                </c:pt>
                <c:pt idx="6">
                  <c:v>5.6199999999999986E-2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900</c:v>
                </c:pt>
                <c:pt idx="1">
                  <c:v>450</c:v>
                </c:pt>
                <c:pt idx="2">
                  <c:v>225</c:v>
                </c:pt>
                <c:pt idx="3">
                  <c:v>112.5</c:v>
                </c:pt>
                <c:pt idx="4">
                  <c:v>56.25</c:v>
                </c:pt>
                <c:pt idx="5">
                  <c:v>28.13</c:v>
                </c:pt>
                <c:pt idx="6">
                  <c:v>14.06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67D-8B89-77B6BD53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CK-18 (pg/mL)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23</xdr:row>
      <xdr:rowOff>123825</xdr:rowOff>
    </xdr:from>
    <xdr:to>
      <xdr:col>13</xdr:col>
      <xdr:colOff>923925</xdr:colOff>
      <xdr:row>46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75715-6587-4CF9-9B60-92A339CE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A463-2987-49C9-AD26-2B7B15662C94}">
  <dimension ref="C1:W25"/>
  <sheetViews>
    <sheetView tabSelected="1" topLeftCell="R1" workbookViewId="0">
      <selection activeCell="W32" sqref="W32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9" width="13.5703125" customWidth="1"/>
    <col min="20" max="20" width="11.140625" customWidth="1"/>
    <col min="21" max="21" width="11" customWidth="1"/>
    <col min="22" max="22" width="20.7109375" customWidth="1"/>
    <col min="23" max="23" width="29.42578125" customWidth="1"/>
    <col min="24" max="24" width="13.28515625" customWidth="1"/>
    <col min="25" max="25" width="14.140625" customWidth="1"/>
  </cols>
  <sheetData>
    <row r="1" spans="3:23" x14ac:dyDescent="0.25">
      <c r="C1" t="s">
        <v>5</v>
      </c>
      <c r="D1" t="s">
        <v>5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3" x14ac:dyDescent="0.25">
      <c r="C2">
        <v>2.004</v>
      </c>
      <c r="D2">
        <v>2.0198999999999998</v>
      </c>
      <c r="E2">
        <v>0.19539999999999999</v>
      </c>
      <c r="F2">
        <v>0.1263</v>
      </c>
      <c r="G2">
        <v>0.1229</v>
      </c>
      <c r="H2">
        <v>0.1867</v>
      </c>
      <c r="I2">
        <v>0.1221</v>
      </c>
      <c r="J2">
        <v>0.14410000000000001</v>
      </c>
      <c r="Q2" t="s">
        <v>9</v>
      </c>
      <c r="T2" t="s">
        <v>4</v>
      </c>
      <c r="U2" t="s">
        <v>11</v>
      </c>
      <c r="V2" t="s">
        <v>33</v>
      </c>
      <c r="W2" t="s">
        <v>34</v>
      </c>
    </row>
    <row r="3" spans="3:23" x14ac:dyDescent="0.25">
      <c r="C3">
        <v>0.95089999999999997</v>
      </c>
      <c r="D3">
        <v>0.94359999999999999</v>
      </c>
      <c r="E3">
        <v>0.1923</v>
      </c>
      <c r="F3">
        <v>0.1265</v>
      </c>
      <c r="G3">
        <v>0.19259999999999999</v>
      </c>
      <c r="H3">
        <v>0.22289999999999999</v>
      </c>
      <c r="I3">
        <v>0.34849999999999998</v>
      </c>
      <c r="J3">
        <v>0.14560000000000001</v>
      </c>
      <c r="Q3" t="s">
        <v>8</v>
      </c>
      <c r="R3">
        <v>0.19539999999999999</v>
      </c>
      <c r="S3">
        <v>0.1923</v>
      </c>
      <c r="T3">
        <f>AVERAGE(R3:S3)</f>
        <v>0.19384999999999999</v>
      </c>
      <c r="U3">
        <f>T3-$G$20</f>
        <v>7.145E-2</v>
      </c>
      <c r="V3">
        <f t="shared" ref="V3:V23" si="0">$N$12*(U3*U3)+$N$13*(U3)+$N$14</f>
        <v>33.879676030064992</v>
      </c>
      <c r="W3">
        <f>V3*4</f>
        <v>135.51870412025997</v>
      </c>
    </row>
    <row r="4" spans="3:23" x14ac:dyDescent="0.25">
      <c r="C4">
        <v>0.54159999999999997</v>
      </c>
      <c r="D4">
        <v>0.53669999999999995</v>
      </c>
      <c r="E4">
        <v>0.1676</v>
      </c>
      <c r="F4">
        <v>0.1371</v>
      </c>
      <c r="G4">
        <v>0.14580000000000001</v>
      </c>
      <c r="H4">
        <v>0.12039999999999999</v>
      </c>
      <c r="I4">
        <v>0.17699999999999999</v>
      </c>
      <c r="J4">
        <v>0.2397</v>
      </c>
      <c r="Q4" t="s">
        <v>12</v>
      </c>
      <c r="R4">
        <v>0.1263</v>
      </c>
      <c r="S4">
        <v>0.1265</v>
      </c>
      <c r="T4">
        <f t="shared" ref="T4:T23" si="1">AVERAGE(R4:S4)</f>
        <v>0.12640000000000001</v>
      </c>
      <c r="U4">
        <f t="shared" ref="U4:U23" si="2">T4-$G$20</f>
        <v>4.0000000000000174E-3</v>
      </c>
      <c r="V4">
        <f t="shared" si="0"/>
        <v>-6.3471946239999895</v>
      </c>
      <c r="W4">
        <f t="shared" ref="W4:W25" si="3">V4*4</f>
        <v>-25.388778495999958</v>
      </c>
    </row>
    <row r="5" spans="3:23" x14ac:dyDescent="0.25">
      <c r="C5">
        <v>0.36059999999999998</v>
      </c>
      <c r="D5">
        <v>0.31530000000000002</v>
      </c>
      <c r="E5">
        <v>0.10050000000000001</v>
      </c>
      <c r="F5">
        <v>0.1661</v>
      </c>
      <c r="G5">
        <v>0.1658</v>
      </c>
      <c r="H5">
        <v>0.19450000000000001</v>
      </c>
      <c r="I5">
        <v>0.17349999999999999</v>
      </c>
      <c r="J5">
        <v>0.42670000000000002</v>
      </c>
      <c r="Q5" t="s">
        <v>13</v>
      </c>
      <c r="R5">
        <v>0.1229</v>
      </c>
      <c r="S5">
        <v>0.19259999999999999</v>
      </c>
      <c r="T5">
        <f t="shared" si="1"/>
        <v>0.15775</v>
      </c>
      <c r="U5">
        <f t="shared" si="2"/>
        <v>3.5350000000000006E-2</v>
      </c>
      <c r="V5">
        <f t="shared" si="0"/>
        <v>12.421569438785001</v>
      </c>
      <c r="W5">
        <f t="shared" si="3"/>
        <v>49.686277755140004</v>
      </c>
    </row>
    <row r="6" spans="3:23" x14ac:dyDescent="0.25">
      <c r="C6">
        <v>0.2165</v>
      </c>
      <c r="D6">
        <v>0.1953</v>
      </c>
      <c r="E6">
        <v>0.12809999999999999</v>
      </c>
      <c r="F6">
        <v>0.12609999999999999</v>
      </c>
      <c r="G6">
        <v>0.22689999999999999</v>
      </c>
      <c r="H6">
        <v>0.13619999999999999</v>
      </c>
      <c r="I6">
        <v>0.1348</v>
      </c>
      <c r="J6">
        <v>0.17649999999999999</v>
      </c>
      <c r="Q6" t="s">
        <v>14</v>
      </c>
      <c r="R6">
        <v>0.1867</v>
      </c>
      <c r="S6">
        <v>0.22289999999999999</v>
      </c>
      <c r="T6">
        <f t="shared" si="1"/>
        <v>0.20479999999999998</v>
      </c>
      <c r="U6">
        <f t="shared" si="2"/>
        <v>8.2399999999999987E-2</v>
      </c>
      <c r="V6">
        <f t="shared" si="0"/>
        <v>40.355766159359987</v>
      </c>
      <c r="W6">
        <f t="shared" si="3"/>
        <v>161.42306463743995</v>
      </c>
    </row>
    <row r="7" spans="3:23" x14ac:dyDescent="0.25">
      <c r="C7">
        <v>0.1603</v>
      </c>
      <c r="D7">
        <v>0.23250000000000001</v>
      </c>
      <c r="E7">
        <v>0.1283</v>
      </c>
      <c r="F7">
        <v>0.1434</v>
      </c>
      <c r="G7">
        <v>0.17979999999999999</v>
      </c>
      <c r="H7">
        <v>0.1739</v>
      </c>
      <c r="I7">
        <v>0.1368</v>
      </c>
      <c r="J7">
        <v>0.13320000000000001</v>
      </c>
      <c r="Q7" t="s">
        <v>15</v>
      </c>
      <c r="R7">
        <v>0.1221</v>
      </c>
      <c r="S7">
        <v>0.34849999999999998</v>
      </c>
      <c r="T7">
        <f t="shared" si="1"/>
        <v>0.23529999999999998</v>
      </c>
      <c r="U7">
        <f t="shared" si="2"/>
        <v>0.11289999999999999</v>
      </c>
      <c r="V7">
        <f t="shared" si="0"/>
        <v>58.314021156259983</v>
      </c>
      <c r="W7">
        <f t="shared" si="3"/>
        <v>233.25608462503993</v>
      </c>
    </row>
    <row r="8" spans="3:23" x14ac:dyDescent="0.25">
      <c r="C8">
        <v>0.1323</v>
      </c>
      <c r="D8">
        <v>0.22489999999999999</v>
      </c>
      <c r="E8">
        <v>0.19239999999999999</v>
      </c>
      <c r="F8">
        <v>0.16339999999999999</v>
      </c>
      <c r="G8">
        <v>0.186</v>
      </c>
      <c r="H8">
        <v>0.2286</v>
      </c>
      <c r="I8">
        <v>0.16539999999999999</v>
      </c>
      <c r="Q8" t="s">
        <v>16</v>
      </c>
      <c r="R8">
        <v>0.14410000000000001</v>
      </c>
      <c r="S8">
        <v>0.14560000000000001</v>
      </c>
      <c r="T8">
        <f t="shared" si="1"/>
        <v>0.14485000000000001</v>
      </c>
      <c r="U8">
        <f t="shared" si="2"/>
        <v>2.2450000000000012E-2</v>
      </c>
      <c r="V8">
        <f t="shared" si="0"/>
        <v>4.7136301854650071</v>
      </c>
      <c r="W8">
        <f t="shared" si="3"/>
        <v>18.854520741860028</v>
      </c>
    </row>
    <row r="9" spans="3:23" x14ac:dyDescent="0.25">
      <c r="C9">
        <v>0.1139</v>
      </c>
      <c r="D9">
        <v>0.13089999999999999</v>
      </c>
      <c r="E9">
        <v>0.11550000000000001</v>
      </c>
      <c r="F9">
        <v>0.14119999999999999</v>
      </c>
      <c r="G9">
        <v>0.1807</v>
      </c>
      <c r="H9">
        <v>0.1109</v>
      </c>
      <c r="I9">
        <v>0.15890000000000001</v>
      </c>
      <c r="Q9" t="s">
        <v>17</v>
      </c>
      <c r="R9">
        <v>0.1676</v>
      </c>
      <c r="S9">
        <v>0.10050000000000001</v>
      </c>
      <c r="T9">
        <f t="shared" si="1"/>
        <v>0.13405</v>
      </c>
      <c r="U9">
        <f t="shared" si="2"/>
        <v>1.1650000000000008E-2</v>
      </c>
      <c r="V9">
        <f t="shared" si="0"/>
        <v>-1.7557597066149953</v>
      </c>
      <c r="W9">
        <f t="shared" si="3"/>
        <v>-7.023038826459981</v>
      </c>
    </row>
    <row r="10" spans="3:23" x14ac:dyDescent="0.25">
      <c r="Q10" t="s">
        <v>18</v>
      </c>
      <c r="R10">
        <v>0.1371</v>
      </c>
      <c r="S10">
        <v>0.1661</v>
      </c>
      <c r="T10">
        <f t="shared" si="1"/>
        <v>0.15160000000000001</v>
      </c>
      <c r="U10">
        <f t="shared" si="2"/>
        <v>2.9200000000000018E-2</v>
      </c>
      <c r="V10">
        <f t="shared" si="0"/>
        <v>8.7494866870400099</v>
      </c>
      <c r="W10">
        <f t="shared" si="3"/>
        <v>34.997946748160039</v>
      </c>
    </row>
    <row r="11" spans="3:23" x14ac:dyDescent="0.25">
      <c r="N11" t="s">
        <v>7</v>
      </c>
      <c r="Q11" t="s">
        <v>19</v>
      </c>
      <c r="R11">
        <v>0.14580000000000001</v>
      </c>
      <c r="S11">
        <v>0.1658</v>
      </c>
      <c r="T11">
        <f t="shared" si="1"/>
        <v>0.15579999999999999</v>
      </c>
      <c r="U11">
        <f t="shared" si="2"/>
        <v>3.3399999999999999E-2</v>
      </c>
      <c r="V11">
        <f t="shared" si="0"/>
        <v>11.25776987816</v>
      </c>
      <c r="W11">
        <f t="shared" si="3"/>
        <v>45.031079512639998</v>
      </c>
    </row>
    <row r="12" spans="3:23" x14ac:dyDescent="0.25">
      <c r="E12" t="s">
        <v>5</v>
      </c>
      <c r="F12" t="s">
        <v>5</v>
      </c>
      <c r="G12" t="s">
        <v>4</v>
      </c>
      <c r="H12" t="s">
        <v>3</v>
      </c>
      <c r="I12" t="s">
        <v>30</v>
      </c>
      <c r="M12" t="s">
        <v>2</v>
      </c>
      <c r="N12">
        <v>-63.414000000000001</v>
      </c>
      <c r="Q12" t="s">
        <v>20</v>
      </c>
      <c r="R12">
        <v>0.12039999999999999</v>
      </c>
      <c r="S12">
        <v>0.19450000000000001</v>
      </c>
      <c r="T12">
        <f t="shared" si="1"/>
        <v>0.15745000000000001</v>
      </c>
      <c r="U12">
        <f t="shared" si="2"/>
        <v>3.5050000000000012E-2</v>
      </c>
      <c r="V12">
        <f t="shared" si="0"/>
        <v>12.242554742465005</v>
      </c>
      <c r="W12">
        <f t="shared" si="3"/>
        <v>48.970218969860021</v>
      </c>
    </row>
    <row r="13" spans="3:23" x14ac:dyDescent="0.25">
      <c r="E13">
        <v>2.004</v>
      </c>
      <c r="F13">
        <v>2.0198999999999998</v>
      </c>
      <c r="G13">
        <f t="shared" ref="G13:G20" si="4">AVERAGE(E13:F13)</f>
        <v>2.0119499999999997</v>
      </c>
      <c r="H13">
        <f t="shared" ref="H13:H20" si="5">G13-$G$20</f>
        <v>1.8895499999999996</v>
      </c>
      <c r="I13">
        <v>900</v>
      </c>
      <c r="M13" t="s">
        <v>1</v>
      </c>
      <c r="N13">
        <v>601.17999999999995</v>
      </c>
      <c r="Q13" t="s">
        <v>21</v>
      </c>
      <c r="R13">
        <v>0.17699999999999999</v>
      </c>
      <c r="S13">
        <v>0.17349999999999999</v>
      </c>
      <c r="T13">
        <f t="shared" si="1"/>
        <v>0.17524999999999999</v>
      </c>
      <c r="U13">
        <f t="shared" si="2"/>
        <v>5.2849999999999994E-2</v>
      </c>
      <c r="V13">
        <f t="shared" si="0"/>
        <v>22.844339929784994</v>
      </c>
      <c r="W13">
        <f t="shared" si="3"/>
        <v>91.377359719139974</v>
      </c>
    </row>
    <row r="14" spans="3:23" x14ac:dyDescent="0.25">
      <c r="E14">
        <v>0.95089999999999997</v>
      </c>
      <c r="F14">
        <v>0.94359999999999999</v>
      </c>
      <c r="G14">
        <f t="shared" si="4"/>
        <v>0.94724999999999993</v>
      </c>
      <c r="H14">
        <f t="shared" si="5"/>
        <v>0.82484999999999997</v>
      </c>
      <c r="I14">
        <v>450</v>
      </c>
      <c r="M14" t="s">
        <v>0</v>
      </c>
      <c r="N14">
        <v>-8.7508999999999997</v>
      </c>
      <c r="Q14" t="s">
        <v>22</v>
      </c>
      <c r="R14">
        <v>0.2397</v>
      </c>
      <c r="S14">
        <v>0.42670000000000002</v>
      </c>
      <c r="T14">
        <f t="shared" si="1"/>
        <v>0.3332</v>
      </c>
      <c r="U14">
        <f t="shared" si="2"/>
        <v>0.21079999999999999</v>
      </c>
      <c r="V14">
        <f t="shared" si="0"/>
        <v>115.15993891103997</v>
      </c>
      <c r="W14">
        <f t="shared" si="3"/>
        <v>460.63975564415989</v>
      </c>
    </row>
    <row r="15" spans="3:23" x14ac:dyDescent="0.25">
      <c r="E15">
        <v>0.54159999999999997</v>
      </c>
      <c r="F15">
        <v>0.53669999999999995</v>
      </c>
      <c r="G15">
        <f t="shared" si="4"/>
        <v>0.53915000000000002</v>
      </c>
      <c r="H15">
        <f t="shared" si="5"/>
        <v>0.41675000000000001</v>
      </c>
      <c r="I15">
        <v>225</v>
      </c>
      <c r="Q15" t="s">
        <v>23</v>
      </c>
      <c r="R15">
        <v>0.12809999999999999</v>
      </c>
      <c r="S15">
        <v>0.1283</v>
      </c>
      <c r="T15">
        <f t="shared" si="1"/>
        <v>0.12819999999999998</v>
      </c>
      <c r="U15">
        <f t="shared" si="2"/>
        <v>5.7999999999999857E-3</v>
      </c>
      <c r="V15">
        <f t="shared" si="0"/>
        <v>-5.2661892469600087</v>
      </c>
      <c r="W15">
        <f t="shared" si="3"/>
        <v>-21.064756987840035</v>
      </c>
    </row>
    <row r="16" spans="3:23" x14ac:dyDescent="0.25">
      <c r="E16">
        <v>0.36059999999999998</v>
      </c>
      <c r="F16">
        <v>0.31530000000000002</v>
      </c>
      <c r="G16">
        <f t="shared" si="4"/>
        <v>0.33794999999999997</v>
      </c>
      <c r="H16">
        <f t="shared" si="5"/>
        <v>0.21554999999999996</v>
      </c>
      <c r="I16">
        <v>112.5</v>
      </c>
      <c r="Q16" t="s">
        <v>24</v>
      </c>
      <c r="R16">
        <v>0.12609999999999999</v>
      </c>
      <c r="S16">
        <v>0.1434</v>
      </c>
      <c r="T16">
        <f t="shared" si="1"/>
        <v>0.13474999999999998</v>
      </c>
      <c r="U16">
        <f t="shared" si="2"/>
        <v>1.2349999999999986E-2</v>
      </c>
      <c r="V16">
        <f t="shared" si="0"/>
        <v>-1.3359990618150093</v>
      </c>
      <c r="W16">
        <f t="shared" si="3"/>
        <v>-5.3439962472600371</v>
      </c>
    </row>
    <row r="17" spans="5:23" x14ac:dyDescent="0.25">
      <c r="E17">
        <v>0.2165</v>
      </c>
      <c r="F17">
        <v>0.1953</v>
      </c>
      <c r="G17">
        <f t="shared" si="4"/>
        <v>0.2059</v>
      </c>
      <c r="H17">
        <f t="shared" si="5"/>
        <v>8.3500000000000005E-2</v>
      </c>
      <c r="I17">
        <v>56.25</v>
      </c>
      <c r="Q17" t="s">
        <v>6</v>
      </c>
      <c r="R17">
        <v>0.22689999999999999</v>
      </c>
      <c r="S17">
        <v>0.17979999999999999</v>
      </c>
      <c r="T17">
        <f t="shared" si="1"/>
        <v>0.20334999999999998</v>
      </c>
      <c r="U17">
        <f t="shared" si="2"/>
        <v>8.094999999999998E-2</v>
      </c>
      <c r="V17">
        <f t="shared" si="0"/>
        <v>39.499075240864983</v>
      </c>
      <c r="W17">
        <f t="shared" si="3"/>
        <v>157.99630096345993</v>
      </c>
    </row>
    <row r="18" spans="5:23" x14ac:dyDescent="0.25">
      <c r="E18">
        <v>0.1603</v>
      </c>
      <c r="F18">
        <v>0.23250000000000001</v>
      </c>
      <c r="G18">
        <f t="shared" si="4"/>
        <v>0.19640000000000002</v>
      </c>
      <c r="H18">
        <f t="shared" si="5"/>
        <v>7.4000000000000024E-2</v>
      </c>
      <c r="I18">
        <v>28.13</v>
      </c>
      <c r="Q18" t="s">
        <v>25</v>
      </c>
      <c r="R18">
        <v>0.13619999999999999</v>
      </c>
      <c r="S18">
        <v>0.1739</v>
      </c>
      <c r="T18">
        <f t="shared" si="1"/>
        <v>0.15504999999999999</v>
      </c>
      <c r="U18">
        <f t="shared" si="2"/>
        <v>3.2649999999999998E-2</v>
      </c>
      <c r="V18">
        <f t="shared" si="0"/>
        <v>10.810026249184999</v>
      </c>
      <c r="W18">
        <f t="shared" si="3"/>
        <v>43.240104996739994</v>
      </c>
    </row>
    <row r="19" spans="5:23" x14ac:dyDescent="0.25">
      <c r="E19">
        <v>0.1323</v>
      </c>
      <c r="F19">
        <v>0.22489999999999999</v>
      </c>
      <c r="G19">
        <f t="shared" si="4"/>
        <v>0.17859999999999998</v>
      </c>
      <c r="H19">
        <f t="shared" si="5"/>
        <v>5.6199999999999986E-2</v>
      </c>
      <c r="I19">
        <v>14.06</v>
      </c>
      <c r="Q19" t="s">
        <v>26</v>
      </c>
      <c r="R19">
        <v>0.1348</v>
      </c>
      <c r="S19">
        <v>0.1368</v>
      </c>
      <c r="T19">
        <f t="shared" si="1"/>
        <v>0.1358</v>
      </c>
      <c r="U19">
        <f t="shared" si="2"/>
        <v>1.3400000000000009E-2</v>
      </c>
      <c r="V19">
        <f t="shared" si="0"/>
        <v>-0.70647461783999432</v>
      </c>
      <c r="W19">
        <f t="shared" si="3"/>
        <v>-2.8258984713599773</v>
      </c>
    </row>
    <row r="20" spans="5:23" x14ac:dyDescent="0.25">
      <c r="E20">
        <v>0.1139</v>
      </c>
      <c r="F20">
        <v>0.13089999999999999</v>
      </c>
      <c r="G20">
        <f t="shared" si="4"/>
        <v>0.12239999999999999</v>
      </c>
      <c r="H20">
        <f t="shared" si="5"/>
        <v>0</v>
      </c>
      <c r="I20">
        <v>0</v>
      </c>
      <c r="Q20" t="s">
        <v>27</v>
      </c>
      <c r="R20">
        <v>0.17649999999999999</v>
      </c>
      <c r="S20">
        <v>0.13320000000000001</v>
      </c>
      <c r="T20">
        <f t="shared" si="1"/>
        <v>0.15484999999999999</v>
      </c>
      <c r="U20">
        <f t="shared" si="2"/>
        <v>3.2449999999999993E-2</v>
      </c>
      <c r="V20">
        <f t="shared" si="0"/>
        <v>10.690615899464992</v>
      </c>
      <c r="W20">
        <f t="shared" si="3"/>
        <v>42.76246359785997</v>
      </c>
    </row>
    <row r="21" spans="5:23" x14ac:dyDescent="0.25">
      <c r="Q21" t="s">
        <v>28</v>
      </c>
      <c r="R21">
        <v>0.19239999999999999</v>
      </c>
      <c r="S21">
        <v>0.11550000000000001</v>
      </c>
      <c r="T21">
        <f t="shared" si="1"/>
        <v>0.15395</v>
      </c>
      <c r="U21">
        <f t="shared" si="2"/>
        <v>3.1550000000000009E-2</v>
      </c>
      <c r="V21">
        <f t="shared" si="0"/>
        <v>10.153206545865002</v>
      </c>
      <c r="W21">
        <f t="shared" si="3"/>
        <v>40.612826183460008</v>
      </c>
    </row>
    <row r="22" spans="5:23" x14ac:dyDescent="0.25">
      <c r="Q22" t="s">
        <v>10</v>
      </c>
      <c r="R22">
        <v>0.16339999999999999</v>
      </c>
      <c r="S22">
        <v>0.14119999999999999</v>
      </c>
      <c r="T22">
        <f t="shared" si="1"/>
        <v>0.15229999999999999</v>
      </c>
      <c r="U22">
        <f t="shared" si="2"/>
        <v>2.9899999999999996E-2</v>
      </c>
      <c r="V22">
        <f t="shared" si="0"/>
        <v>9.1676892498599951</v>
      </c>
      <c r="W22">
        <f t="shared" si="3"/>
        <v>36.67075699943998</v>
      </c>
    </row>
    <row r="23" spans="5:23" x14ac:dyDescent="0.25">
      <c r="Q23" t="s">
        <v>29</v>
      </c>
      <c r="R23">
        <v>0.186</v>
      </c>
      <c r="S23">
        <v>0.1807</v>
      </c>
      <c r="T23">
        <f t="shared" si="1"/>
        <v>0.18335000000000001</v>
      </c>
      <c r="U23">
        <f t="shared" si="2"/>
        <v>6.0950000000000018E-2</v>
      </c>
      <c r="V23">
        <f t="shared" si="0"/>
        <v>27.65544417286501</v>
      </c>
      <c r="W23">
        <f t="shared" si="3"/>
        <v>110.62177669146004</v>
      </c>
    </row>
    <row r="24" spans="5:23" x14ac:dyDescent="0.25">
      <c r="Q24" t="s">
        <v>31</v>
      </c>
      <c r="R24">
        <v>0.2286</v>
      </c>
      <c r="S24">
        <v>0.1109</v>
      </c>
      <c r="T24">
        <f t="shared" ref="T24:T25" si="6">AVERAGE(R24:S24)</f>
        <v>0.16975000000000001</v>
      </c>
      <c r="U24">
        <f t="shared" ref="U24:U25" si="7">T24-$G$20</f>
        <v>4.7350000000000017E-2</v>
      </c>
      <c r="V24">
        <f t="shared" ref="V24:V25" si="8">$N$12*(U24*U24)+$N$13*(U24)+$N$14</f>
        <v>19.572797385185012</v>
      </c>
      <c r="W24">
        <f t="shared" si="3"/>
        <v>78.291189540740049</v>
      </c>
    </row>
    <row r="25" spans="5:23" x14ac:dyDescent="0.25">
      <c r="Q25" t="s">
        <v>32</v>
      </c>
      <c r="R25">
        <v>0.16539999999999999</v>
      </c>
      <c r="S25">
        <v>0.15890000000000001</v>
      </c>
      <c r="T25">
        <f t="shared" si="6"/>
        <v>0.16215000000000002</v>
      </c>
      <c r="U25">
        <f t="shared" si="7"/>
        <v>3.9750000000000021E-2</v>
      </c>
      <c r="V25">
        <f t="shared" si="8"/>
        <v>15.045806916625009</v>
      </c>
      <c r="W25">
        <f t="shared" si="3"/>
        <v>60.183227666500038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2022-09-21T16:30:13Z</dcterms:created>
  <dcterms:modified xsi:type="dcterms:W3CDTF">2022-10-12T15:33:50Z</dcterms:modified>
</cp:coreProperties>
</file>