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830" documentId="11_F25DC773A252ABDACC1048A9519B73345BDE58ED" xr6:coauthVersionLast="47" xr6:coauthVersionMax="47" xr10:uidLastSave="{34D65AF7-C15C-42A8-B6CB-B02041483A94}"/>
  <bookViews>
    <workbookView xWindow="-120" yWindow="-120" windowWidth="29040" windowHeight="15840" firstSheet="1" activeTab="1" xr2:uid="{00000000-000D-0000-FFFF-FFFF00000000}"/>
  </bookViews>
  <sheets>
    <sheet name="Unlabelled total TG data" sheetId="6" r:id="rId1"/>
    <sheet name="Labelled data" sheetId="1" r:id="rId2"/>
    <sheet name="Unlabelled PA data" sheetId="3" r:id="rId3"/>
    <sheet name="Labelled BAF-Basal" sheetId="2" r:id="rId4"/>
    <sheet name="Unlabelled BAF-Basal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10" i="2"/>
  <c r="N11" i="2"/>
  <c r="N12" i="2"/>
  <c r="N13" i="2"/>
  <c r="N14" i="2"/>
  <c r="N15" i="2"/>
  <c r="N16" i="2"/>
  <c r="N17" i="2"/>
  <c r="N20" i="2"/>
  <c r="N21" i="2"/>
  <c r="N22" i="2"/>
  <c r="N23" i="2"/>
  <c r="N24" i="2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K17" i="2" l="1"/>
  <c r="K18" i="2"/>
  <c r="K19" i="2"/>
  <c r="K20" i="2"/>
  <c r="K21" i="2"/>
  <c r="K22" i="2"/>
  <c r="K23" i="2"/>
  <c r="K24" i="2"/>
  <c r="K25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0" i="1"/>
  <c r="N21" i="1"/>
  <c r="N22" i="1"/>
  <c r="N23" i="1"/>
  <c r="N24" i="1"/>
  <c r="N25" i="1"/>
  <c r="N26" i="1"/>
  <c r="N27" i="1"/>
  <c r="N28" i="1"/>
  <c r="N29" i="1"/>
  <c r="N30" i="1"/>
  <c r="N31" i="1"/>
  <c r="K3" i="2"/>
  <c r="K4" i="2"/>
  <c r="K5" i="2"/>
  <c r="K6" i="2"/>
  <c r="K7" i="2"/>
  <c r="K11" i="2"/>
  <c r="K12" i="2"/>
  <c r="K13" i="2"/>
  <c r="K14" i="2"/>
  <c r="K15" i="2"/>
  <c r="K16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2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N2" i="2" l="1"/>
  <c r="J51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50" i="6"/>
  <c r="J52" i="6"/>
  <c r="J53" i="6"/>
  <c r="J54" i="6"/>
  <c r="J55" i="6"/>
  <c r="J56" i="6"/>
  <c r="J57" i="6"/>
  <c r="J58" i="6"/>
  <c r="J59" i="6"/>
  <c r="J60" i="6"/>
  <c r="J61" i="6"/>
  <c r="J2" i="6"/>
  <c r="K2" i="2" l="1"/>
</calcChain>
</file>

<file path=xl/sharedStrings.xml><?xml version="1.0" encoding="utf-8"?>
<sst xmlns="http://schemas.openxmlformats.org/spreadsheetml/2006/main" count="1434" uniqueCount="141">
  <si>
    <t>SAMPLE_ID</t>
  </si>
  <si>
    <t>Round</t>
  </si>
  <si>
    <t>Media2</t>
  </si>
  <si>
    <t>Media</t>
  </si>
  <si>
    <t>BAF</t>
  </si>
  <si>
    <t>TRL</t>
  </si>
  <si>
    <t>Time (hours)</t>
  </si>
  <si>
    <t>Protein (mg/mL)</t>
  </si>
  <si>
    <t>Uncorrected TG</t>
  </si>
  <si>
    <t>TG</t>
  </si>
  <si>
    <t>PA</t>
  </si>
  <si>
    <t>OA</t>
  </si>
  <si>
    <t>LA</t>
  </si>
  <si>
    <t>TRL_01</t>
  </si>
  <si>
    <t>Control</t>
  </si>
  <si>
    <t>LFLS</t>
  </si>
  <si>
    <t>-</t>
  </si>
  <si>
    <t>S</t>
  </si>
  <si>
    <t>TRL_02</t>
  </si>
  <si>
    <t>OPLA</t>
  </si>
  <si>
    <t>HFHS-OPLA</t>
  </si>
  <si>
    <t>TRL_03</t>
  </si>
  <si>
    <t>POLA</t>
  </si>
  <si>
    <t>HFHS-POLA</t>
  </si>
  <si>
    <t>TRL_04</t>
  </si>
  <si>
    <t>T</t>
  </si>
  <si>
    <t>TRL_05</t>
  </si>
  <si>
    <t>TRL_06</t>
  </si>
  <si>
    <t>TRL_07</t>
  </si>
  <si>
    <t>+</t>
  </si>
  <si>
    <t>TRL_08</t>
  </si>
  <si>
    <t>TRL_09</t>
  </si>
  <si>
    <t>TRL_10</t>
  </si>
  <si>
    <t>TRL_11</t>
  </si>
  <si>
    <t>TRL_12</t>
  </si>
  <si>
    <t>TRL_13</t>
  </si>
  <si>
    <t>TRL_14</t>
  </si>
  <si>
    <t>TRL_15</t>
  </si>
  <si>
    <t>TRL_16</t>
  </si>
  <si>
    <t>TRL_17</t>
  </si>
  <si>
    <t>TRL_18</t>
  </si>
  <si>
    <t>TRL_19</t>
  </si>
  <si>
    <t>TRL_20</t>
  </si>
  <si>
    <t>TRL_21</t>
  </si>
  <si>
    <t>TRL_22</t>
  </si>
  <si>
    <t>TRL_23</t>
  </si>
  <si>
    <t>TRL_24</t>
  </si>
  <si>
    <t>TRL_25</t>
  </si>
  <si>
    <t>TRL_26</t>
  </si>
  <si>
    <t>TRL_27</t>
  </si>
  <si>
    <t>TRL_28</t>
  </si>
  <si>
    <t>TRL_29</t>
  </si>
  <si>
    <t>TRL_30</t>
  </si>
  <si>
    <t>TRL_31</t>
  </si>
  <si>
    <t>TRL_32</t>
  </si>
  <si>
    <t>TRL_33</t>
  </si>
  <si>
    <t>TRL_34</t>
  </si>
  <si>
    <t>TRL_35</t>
  </si>
  <si>
    <t>TRL_36</t>
  </si>
  <si>
    <t>TRL_37</t>
  </si>
  <si>
    <t>TRL_38</t>
  </si>
  <si>
    <t>TRL_39</t>
  </si>
  <si>
    <t>TRL_40</t>
  </si>
  <si>
    <t>TRL_41</t>
  </si>
  <si>
    <t>TRL_42</t>
  </si>
  <si>
    <t>TRL_43</t>
  </si>
  <si>
    <t>TRL_44</t>
  </si>
  <si>
    <t>TRL_45</t>
  </si>
  <si>
    <t>TRL_46</t>
  </si>
  <si>
    <t>TRL_47</t>
  </si>
  <si>
    <t>TRL_48</t>
  </si>
  <si>
    <t>TRL_49</t>
  </si>
  <si>
    <t>TRL_50</t>
  </si>
  <si>
    <t>TRL_51</t>
  </si>
  <si>
    <t>TRL_52</t>
  </si>
  <si>
    <t>TRL_53</t>
  </si>
  <si>
    <t>TRL_54</t>
  </si>
  <si>
    <t>TRL_55</t>
  </si>
  <si>
    <t>TRL_56</t>
  </si>
  <si>
    <t>TRL_57</t>
  </si>
  <si>
    <t>TRL_58</t>
  </si>
  <si>
    <t>TRL_59</t>
  </si>
  <si>
    <t>TRL_60</t>
  </si>
  <si>
    <t>TRL_61</t>
  </si>
  <si>
    <t>TRL_62</t>
  </si>
  <si>
    <t>TRL_63</t>
  </si>
  <si>
    <t>TRL_64</t>
  </si>
  <si>
    <t>TRL_65</t>
  </si>
  <si>
    <t>TRL_66</t>
  </si>
  <si>
    <t>TRL_67</t>
  </si>
  <si>
    <t>TRL_68</t>
  </si>
  <si>
    <t>TRL_69</t>
  </si>
  <si>
    <t>TRL_70</t>
  </si>
  <si>
    <t>TRL_71</t>
  </si>
  <si>
    <t>TRL_72</t>
  </si>
  <si>
    <t>TRL_73</t>
  </si>
  <si>
    <t>TRL_74</t>
  </si>
  <si>
    <t>TRL_75</t>
  </si>
  <si>
    <t>TRL_76</t>
  </si>
  <si>
    <t>TRL_77</t>
  </si>
  <si>
    <t>TRL_78</t>
  </si>
  <si>
    <t>TRL_79</t>
  </si>
  <si>
    <t>TRL_80</t>
  </si>
  <si>
    <t>TRL_81</t>
  </si>
  <si>
    <t>TRL_82</t>
  </si>
  <si>
    <t>TRL_83</t>
  </si>
  <si>
    <t>TRL_84</t>
  </si>
  <si>
    <t>TRL_85</t>
  </si>
  <si>
    <t>TRL_86</t>
  </si>
  <si>
    <t>TRL_87</t>
  </si>
  <si>
    <t>TRL_88</t>
  </si>
  <si>
    <t>TRL_89</t>
  </si>
  <si>
    <t>TRL_90</t>
  </si>
  <si>
    <t>TRL_91</t>
  </si>
  <si>
    <t>TRL_92</t>
  </si>
  <si>
    <t>TRL_93</t>
  </si>
  <si>
    <t>TRL_94</t>
  </si>
  <si>
    <t>TRL_95</t>
  </si>
  <si>
    <t>TRL_96</t>
  </si>
  <si>
    <t>Sample Type</t>
  </si>
  <si>
    <t>IHCTG conc</t>
  </si>
  <si>
    <t>TRL disappearance</t>
  </si>
  <si>
    <t>EHCFA conc</t>
  </si>
  <si>
    <t>IHCFA conc</t>
  </si>
  <si>
    <t>TRL disappearance conc</t>
  </si>
  <si>
    <t>Tracer recovery</t>
  </si>
  <si>
    <t>Cell</t>
  </si>
  <si>
    <t>Veh</t>
  </si>
  <si>
    <t>Basal EHCFA</t>
  </si>
  <si>
    <t>Inhibited EHCFA</t>
  </si>
  <si>
    <t>Lipophagy EHCFA</t>
  </si>
  <si>
    <t>Basal IHCFA</t>
  </si>
  <si>
    <t>Inhibited IHCFA</t>
  </si>
  <si>
    <t>Lipophagy IHCFA</t>
  </si>
  <si>
    <t>IHCTG</t>
  </si>
  <si>
    <t>IHCFA</t>
  </si>
  <si>
    <t>EHCFA</t>
  </si>
  <si>
    <t>Basal IHCTG</t>
  </si>
  <si>
    <t>Inhibited IHCTG</t>
  </si>
  <si>
    <t>Lipophagy IHCTG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</si>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</sst>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164" fontId="2" fillId="0" borderId="0" xfId="1" applyNumberFormat="1"/>
  </cellXfs>
  <cellStyles count="2">
    <cellStyle name="Normal" xfId="0" builtinId="0"/>
    <cellStyle name="Normal 2" xfId="1" xr:uid="{67B246D3-62A9-4556-A434-57825D617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2D26E-1176-43EC-89C9-92EF14210DB0}" name="Table37" displayName="Table37" ref="A1:M97" totalsRowShown="0">
  <autoFilter ref="A1:M97" xr:uid="{E13CE539-CF60-4095-9985-D1D8280AE130}"/>
  <sortState xmlns:xlrd2="http://schemas.microsoft.com/office/spreadsheetml/2017/richdata2" ref="A2:I97">
    <sortCondition ref="A1:A97"/>
  </sortState>
  <tableColumns count="13">
    <tableColumn id="1" xr3:uid="{45A45EC8-3771-4109-A84B-7CBBDB5A982D}" name="SAMPLE_ID"/>
    <tableColumn id="2" xr3:uid="{3D3B337A-652E-414D-A929-401D185A1A09}" name="Round"/>
    <tableColumn id="3" xr3:uid="{566E9229-7A43-41BE-9D03-56344F6B6E4E}" name="Media2"/>
    <tableColumn id="4" xr3:uid="{A9828958-72A5-4C2A-A6F7-0F581DF401D8}" name="Media"/>
    <tableColumn id="5" xr3:uid="{137631FA-8244-4C56-9D5F-F66DDBA1968A}" name="BAF"/>
    <tableColumn id="6" xr3:uid="{AAFA0C7B-CCF0-49A2-869C-3369AB55C3D0}" name="TRL"/>
    <tableColumn id="7" xr3:uid="{F216F542-1D61-4C8B-BC26-66B069F935CC}" name="Time (hours)"/>
    <tableColumn id="8" xr3:uid="{9F1309AC-DDD3-458A-8D0D-E76AD2C4277A}" name="Protein (mg/mL)"/>
    <tableColumn id="9" xr3:uid="{031268B7-6274-4291-B4A7-0CA08B017005}" name="Uncorrected TG"/>
    <tableColumn id="13" xr3:uid="{F4C4FC7B-F59B-4C42-8168-AA5FE24E79BF}" name="TG"/>
    <tableColumn id="14" xr3:uid="{78F4C847-0A50-44F9-9438-158C4669E8FE}" name="PA"/>
    <tableColumn id="15" xr3:uid="{3816352F-4925-4F99-B537-3E2DA6543D54}" name="OA"/>
    <tableColumn id="16" xr3:uid="{44548AAC-0D62-476E-9EAB-4B87C5FC76D1}" name="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F37F4-C747-480B-BC7C-1B032847E400}" name="Table1" displayName="Table1" ref="A1:N49" totalsRowShown="0">
  <autoFilter ref="A1:N49" xr:uid="{718F37F4-C747-480B-BC7C-1B032847E400}"/>
  <sortState xmlns:xlrd2="http://schemas.microsoft.com/office/spreadsheetml/2017/richdata2" ref="A2:N49">
    <sortCondition ref="A1:A49"/>
  </sortState>
  <tableColumns count="14">
    <tableColumn id="1" xr3:uid="{6A4A04E1-8CA1-41B6-BD4E-5B0A03A30272}" name="SAMPLE_ID"/>
    <tableColumn id="2" xr3:uid="{23F7E3F4-97E1-4FEA-B6B2-0A72EDD3F076}" name="Round"/>
    <tableColumn id="3" xr3:uid="{507B92CC-C6FB-4C67-BC29-EBB21B46B55D}" name="Sample Type"/>
    <tableColumn id="28" xr3:uid="{7BBD2D3F-B5FF-44C0-A7FA-E0B1C7B4455C}" name="Media2"/>
    <tableColumn id="4" xr3:uid="{9FD7F1F8-BC96-4CA7-900F-E173BBF872F8}" name="Media"/>
    <tableColumn id="5" xr3:uid="{72B9D063-B9B8-4358-AE32-A65E153DE44E}" name="BAF"/>
    <tableColumn id="6" xr3:uid="{E082558D-4E1D-4EC5-ABE4-D931A107A236}" name="TRL"/>
    <tableColumn id="7" xr3:uid="{D7F8CF2F-1715-4113-B290-5168773743A1}" name="Time"/>
    <tableColumn id="12" xr3:uid="{4A23AAF6-E3C1-4E6C-BE42-17295CF8EFA9}" name="IHCTG conc"/>
    <tableColumn id="14" xr3:uid="{2DB8F7F4-62BD-4DBE-8222-7718040A04F7}" name="TRL disappearance"/>
    <tableColumn id="17" xr3:uid="{7A425B34-C484-4716-BA6A-8D3D71DD8B36}" name="EHCFA conc"/>
    <tableColumn id="20" xr3:uid="{8C02710B-744A-4ECA-B29B-494D02228A31}" name="IHCFA conc"/>
    <tableColumn id="26" xr3:uid="{0AE3CDA2-97E0-4EB8-A0A7-A5BC8DD87ABE}" name="TRL disappearance conc"/>
    <tableColumn id="27" xr3:uid="{1B76E406-E403-4A14-AFAF-83039C31B977}" name="Tracer recove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3CE539-CF60-4095-9985-D1D8280AE130}" name="Table3" displayName="Table3" ref="A1:J97" totalsRowShown="0">
  <autoFilter ref="A1:J97" xr:uid="{E13CE539-CF60-4095-9985-D1D8280AE130}"/>
  <sortState xmlns:xlrd2="http://schemas.microsoft.com/office/spreadsheetml/2017/richdata2" ref="A2:J97">
    <sortCondition ref="E1:E97"/>
  </sortState>
  <tableColumns count="10">
    <tableColumn id="1" xr3:uid="{652F6812-AAD2-428F-9522-E9302F2E5E3A}" name="SAMPLE_ID"/>
    <tableColumn id="2" xr3:uid="{E06D97BA-B037-4AFF-AC88-1B6EFD727E9E}" name="Round"/>
    <tableColumn id="4" xr3:uid="{D2F84D48-24B3-4990-889A-FC98ACF037BE}" name="Media"/>
    <tableColumn id="5" xr3:uid="{69B6961E-9718-4182-BE91-9D825CCAAF46}" name="BAF"/>
    <tableColumn id="6" xr3:uid="{44DBECB6-CD9A-4D6C-9A4F-C34BDC20E779}" name="TRL"/>
    <tableColumn id="7" xr3:uid="{188BB2F7-BAD4-47D9-B27C-9D73E6650037}" name="Time (hours)"/>
    <tableColumn id="8" xr3:uid="{2F018072-7361-4F2F-AD68-7662D6023DD8}" name="Protein (mg/mL)"/>
    <tableColumn id="9" xr3:uid="{6A483845-AB52-40A2-ABDE-640772AEA98F}" name="IHCTG"/>
    <tableColumn id="10" xr3:uid="{69D993FA-E622-4BC4-AE7C-5F5D337DC0A5}" name="IHCFA"/>
    <tableColumn id="11" xr3:uid="{C68DD059-54F1-45BC-856A-6BF673DF32B9}" name="EHCF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D6097-509B-4C6C-AE00-E60DC130906B}" name="Table2" displayName="Table2" ref="A1:N1048552" totalsRowShown="0">
  <autoFilter ref="A1:N1048552" xr:uid="{CC4D6097-509B-4C6C-AE00-E60DC130906B}"/>
  <sortState xmlns:xlrd2="http://schemas.microsoft.com/office/spreadsheetml/2017/richdata2" ref="A2:K25">
    <sortCondition ref="F1:F1048552"/>
  </sortState>
  <tableColumns count="14">
    <tableColumn id="1" xr3:uid="{51B61C16-0D34-4A4D-8D60-010A2EA33EA3}" name="SAMPLE_ID"/>
    <tableColumn id="2" xr3:uid="{61A3FC00-8247-442B-9DB2-6C848F06C0D3}" name="Round"/>
    <tableColumn id="3" xr3:uid="{91CF9DB9-3D51-48CF-8401-90493051EF21}" name="Sample Type"/>
    <tableColumn id="4" xr3:uid="{9172D4B8-87A6-4C2A-9983-78E59C4218DE}" name="Media"/>
    <tableColumn id="14" xr3:uid="{C98D6252-86F7-4D9B-837F-222BF452080C}" name="Media2"/>
    <tableColumn id="5" xr3:uid="{0C97A413-CBDB-46D9-97FB-1A7605E456D0}" name="BAF"/>
    <tableColumn id="6" xr3:uid="{CCFA6FB2-76DF-4DE1-85AB-143B38DE93FD}" name="TRL"/>
    <tableColumn id="7" xr3:uid="{4D2E4D5C-3EC9-4F09-8A47-923F3B7C9E2D}" name="Time (hours)"/>
    <tableColumn id="8" xr3:uid="{025F6607-983E-4EF7-8599-89A5B2FBBC96}" name="Basal EHCFA"/>
    <tableColumn id="9" xr3:uid="{8E14BD90-E932-4188-878A-68EECEAF5734}" name="Inhibited EHCFA"/>
    <tableColumn id="10" xr3:uid="{339F07A5-24AE-4938-8F4F-2FAC13D13B90}" name="Lipophagy EHCFA"/>
    <tableColumn id="11" xr3:uid="{6D6624B1-142C-48F2-913E-3849D9733A68}" name="Basal IHCFA"/>
    <tableColumn id="12" xr3:uid="{D6DAD69A-E074-4F9F-B8A0-20AC452DBC8B}" name="Inhibited IHCFA"/>
    <tableColumn id="13" xr3:uid="{FA3FB560-902D-4718-BCB7-5942711A0652}" name="Lipophagy IHCF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3B135-8C86-4D92-8865-EB6B0E66D47D}" name="Table4" displayName="Table4" ref="A1:O19" totalsRowShown="0">
  <autoFilter ref="A1:O19" xr:uid="{0EF3B135-8C86-4D92-8865-EB6B0E66D47D}"/>
  <tableColumns count="15">
    <tableColumn id="1" xr3:uid="{F173BE22-E017-4ECF-9753-B22875F5DCF6}" name="SAMPLE_ID"/>
    <tableColumn id="2" xr3:uid="{3AFFE857-4203-441A-8B2B-49956F4C2C12}" name="Round"/>
    <tableColumn id="3" xr3:uid="{10682EFC-9121-4730-AEC3-1D162AF658B0}" name="Media"/>
    <tableColumn id="4" xr3:uid="{17537418-8020-4989-A9C8-A3285FE70CAD}" name="BAF"/>
    <tableColumn id="5" xr3:uid="{E1D53B15-049C-41FA-AD7F-21650F00DE05}" name="TRL"/>
    <tableColumn id="6" xr3:uid="{4171E4E1-123F-4DA0-89FB-D750E4790DD9}" name="Time (hours)"/>
    <tableColumn id="8" xr3:uid="{A7F6C655-730C-4B92-8E95-D58B90BB302B}" name="Basal IHCTG"/>
    <tableColumn id="9" xr3:uid="{2E9CD524-3D00-47A9-B816-5CDC7E34B8B3}" name="Inhibited IHCTG"/>
    <tableColumn id="7" xr3:uid="{8D9264D3-272E-433A-A988-E16E058BFEE6}" name="Lipophagy IHCTG"/>
    <tableColumn id="10" xr3:uid="{7BC283CF-2A92-483C-9C9D-B3118A9B62EC}" name="Basal IHCFA"/>
    <tableColumn id="11" xr3:uid="{5ADC21C1-2317-407E-B6C6-788C3F6A8DB8}" name="Inhibited IHCFA"/>
    <tableColumn id="12" xr3:uid="{08C301EB-EBE5-40FF-92B1-2302DAD151EC}" name="Lipophagy IHCFA"/>
    <tableColumn id="13" xr3:uid="{C6F82F40-B5CE-4280-A019-21A932D9A243}" name="Basal EHCFA"/>
    <tableColumn id="14" xr3:uid="{FFACAC70-E111-48D4-A525-59F876D5B341}" name="Inhibited EHCFA"/>
    <tableColumn id="15" xr3:uid="{5E3D28DE-BF39-4EEE-A42B-4622E4476964}" name="Lipophagy EHC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C855-E3BD-4A86-B059-4BF12FD49329}">
  <dimension ref="A1:M97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7" max="7" width="14.42578125" customWidth="1"/>
    <col min="8" max="8" width="17.7109375" customWidth="1"/>
    <col min="9" max="9" width="37" customWidth="1"/>
    <col min="10" max="10" width="27.85546875" customWidth="1"/>
    <col min="11" max="11" width="39.28515625" customWidth="1"/>
    <col min="12" max="12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>
        <v>2</v>
      </c>
      <c r="H2">
        <v>1.6105425179999999</v>
      </c>
      <c r="I2" s="1">
        <v>308.11429969114283</v>
      </c>
      <c r="J2">
        <f>Table37[[#This Row],[Uncorrected TG]]/$H2</f>
        <v>191.31087583689788</v>
      </c>
      <c r="K2" s="2">
        <v>30.14539707960952</v>
      </c>
      <c r="L2" s="1">
        <v>51.054236929822792</v>
      </c>
      <c r="M2" s="1">
        <v>11.338013558477908</v>
      </c>
    </row>
    <row r="3" spans="1:13" x14ac:dyDescent="0.25">
      <c r="A3" t="s">
        <v>18</v>
      </c>
      <c r="B3">
        <v>1</v>
      </c>
      <c r="C3" t="s">
        <v>19</v>
      </c>
      <c r="D3" t="s">
        <v>20</v>
      </c>
      <c r="E3" t="s">
        <v>16</v>
      </c>
      <c r="F3" t="s">
        <v>17</v>
      </c>
      <c r="G3">
        <v>2</v>
      </c>
      <c r="H3">
        <v>1.8536911395000002</v>
      </c>
      <c r="I3" s="1">
        <v>822.50894195078638</v>
      </c>
      <c r="J3">
        <f>Table37[[#This Row],[Uncorrected TG]]/$H3</f>
        <v>443.71412498235458</v>
      </c>
      <c r="K3" s="2">
        <v>40.064633641049589</v>
      </c>
      <c r="L3" s="1">
        <v>36.526209646368713</v>
      </c>
      <c r="M3" s="1">
        <v>11.342052436357985</v>
      </c>
    </row>
    <row r="4" spans="1:13" x14ac:dyDescent="0.25">
      <c r="A4" t="s">
        <v>21</v>
      </c>
      <c r="B4">
        <v>1</v>
      </c>
      <c r="C4" t="s">
        <v>22</v>
      </c>
      <c r="D4" t="s">
        <v>23</v>
      </c>
      <c r="E4" t="s">
        <v>16</v>
      </c>
      <c r="F4" t="s">
        <v>17</v>
      </c>
      <c r="G4">
        <v>2</v>
      </c>
      <c r="H4">
        <v>1.1077408155000004</v>
      </c>
      <c r="I4" s="1">
        <v>962.21557139869947</v>
      </c>
      <c r="J4">
        <f>Table37[[#This Row],[Uncorrected TG]]/$H4</f>
        <v>868.62879649729689</v>
      </c>
      <c r="K4" s="2">
        <v>52.16905760948957</v>
      </c>
      <c r="L4" s="1">
        <v>30.00322706792198</v>
      </c>
      <c r="M4" s="1">
        <v>2.6887631364553291</v>
      </c>
    </row>
    <row r="5" spans="1:13" x14ac:dyDescent="0.25">
      <c r="A5" t="s">
        <v>24</v>
      </c>
      <c r="B5">
        <v>1</v>
      </c>
      <c r="C5" t="s">
        <v>14</v>
      </c>
      <c r="D5" t="s">
        <v>15</v>
      </c>
      <c r="E5" t="s">
        <v>16</v>
      </c>
      <c r="F5" t="s">
        <v>25</v>
      </c>
      <c r="G5">
        <v>2</v>
      </c>
      <c r="H5">
        <v>1.4236399874999996</v>
      </c>
      <c r="I5" s="1">
        <v>433.415596060268</v>
      </c>
      <c r="J5">
        <f>Table37[[#This Row],[Uncorrected TG]]/$H5</f>
        <v>304.44185318324247</v>
      </c>
      <c r="K5" s="2">
        <v>24.742977120258548</v>
      </c>
      <c r="L5" s="1">
        <v>47.703974351900364</v>
      </c>
      <c r="M5" s="1">
        <v>10.572400726458955</v>
      </c>
    </row>
    <row r="6" spans="1:13" x14ac:dyDescent="0.25">
      <c r="A6" t="s">
        <v>26</v>
      </c>
      <c r="B6">
        <v>1</v>
      </c>
      <c r="C6" t="s">
        <v>19</v>
      </c>
      <c r="D6" t="s">
        <v>20</v>
      </c>
      <c r="E6" t="s">
        <v>16</v>
      </c>
      <c r="F6" t="s">
        <v>25</v>
      </c>
      <c r="G6">
        <v>2</v>
      </c>
      <c r="H6">
        <v>1.2781464648750005</v>
      </c>
      <c r="I6" s="1">
        <v>1040.762554730029</v>
      </c>
      <c r="J6">
        <f>Table37[[#This Row],[Uncorrected TG]]/$H6</f>
        <v>814.27487641787047</v>
      </c>
      <c r="K6" s="2">
        <v>36.66218108018834</v>
      </c>
      <c r="L6" s="1">
        <v>39.0485692381977</v>
      </c>
      <c r="M6" s="1">
        <v>14.867864902297709</v>
      </c>
    </row>
    <row r="7" spans="1:13" x14ac:dyDescent="0.25">
      <c r="A7" t="s">
        <v>27</v>
      </c>
      <c r="B7">
        <v>1</v>
      </c>
      <c r="C7" t="s">
        <v>22</v>
      </c>
      <c r="D7" t="s">
        <v>23</v>
      </c>
      <c r="E7" t="s">
        <v>16</v>
      </c>
      <c r="F7" t="s">
        <v>25</v>
      </c>
      <c r="G7">
        <v>2</v>
      </c>
      <c r="H7">
        <v>1.4635275138749999</v>
      </c>
      <c r="I7" s="1">
        <v>1124.9029265019719</v>
      </c>
      <c r="J7">
        <f>Table37[[#This Row],[Uncorrected TG]]/$H7</f>
        <v>768.62437900026396</v>
      </c>
      <c r="K7" s="2">
        <v>49.387961353887988</v>
      </c>
      <c r="L7" s="1">
        <v>32.557295861024336</v>
      </c>
      <c r="M7" s="1">
        <v>3.990530175523991</v>
      </c>
    </row>
    <row r="8" spans="1:13" x14ac:dyDescent="0.25">
      <c r="A8" t="s">
        <v>28</v>
      </c>
      <c r="B8">
        <v>1</v>
      </c>
      <c r="C8" t="s">
        <v>14</v>
      </c>
      <c r="D8" t="s">
        <v>15</v>
      </c>
      <c r="E8" t="s">
        <v>29</v>
      </c>
      <c r="F8" t="s">
        <v>17</v>
      </c>
      <c r="G8">
        <v>2</v>
      </c>
      <c r="H8">
        <v>1.6508449938750001</v>
      </c>
      <c r="I8" s="1">
        <v>294.05463991888212</v>
      </c>
      <c r="J8">
        <f>Table37[[#This Row],[Uncorrected TG]]/$H8</f>
        <v>178.12371301357175</v>
      </c>
      <c r="K8" s="2">
        <v>28.464124743544279</v>
      </c>
      <c r="L8" s="1">
        <v>51.301677116137149</v>
      </c>
      <c r="M8" s="1">
        <v>12.733126526612121</v>
      </c>
    </row>
    <row r="9" spans="1:13" x14ac:dyDescent="0.25">
      <c r="A9" t="s">
        <v>30</v>
      </c>
      <c r="B9">
        <v>1</v>
      </c>
      <c r="C9" t="s">
        <v>19</v>
      </c>
      <c r="D9" t="s">
        <v>20</v>
      </c>
      <c r="E9" t="s">
        <v>29</v>
      </c>
      <c r="F9" t="s">
        <v>17</v>
      </c>
      <c r="G9">
        <v>2</v>
      </c>
      <c r="H9">
        <v>1.2124082355000003</v>
      </c>
      <c r="I9" s="1">
        <v>927.81778862715259</v>
      </c>
      <c r="J9">
        <f>Table37[[#This Row],[Uncorrected TG]]/$H9</f>
        <v>765.26846441662292</v>
      </c>
      <c r="K9" s="2">
        <v>37.543964617350383</v>
      </c>
      <c r="L9" s="1">
        <v>38.101388917215601</v>
      </c>
      <c r="M9" s="1">
        <v>14.694885190628547</v>
      </c>
    </row>
    <row r="10" spans="1:13" x14ac:dyDescent="0.25">
      <c r="A10" t="s">
        <v>31</v>
      </c>
      <c r="B10">
        <v>1</v>
      </c>
      <c r="C10" t="s">
        <v>22</v>
      </c>
      <c r="D10" t="s">
        <v>23</v>
      </c>
      <c r="E10" t="s">
        <v>29</v>
      </c>
      <c r="F10" t="s">
        <v>17</v>
      </c>
      <c r="G10">
        <v>2</v>
      </c>
      <c r="H10">
        <v>1.3177079594999996</v>
      </c>
      <c r="I10" s="1">
        <v>1169.5803750410248</v>
      </c>
      <c r="J10">
        <f>Table37[[#This Row],[Uncorrected TG]]/$H10</f>
        <v>887.58693958623326</v>
      </c>
      <c r="K10" s="2">
        <v>51.57173692789457</v>
      </c>
      <c r="L10" s="1">
        <v>33.640278465273404</v>
      </c>
      <c r="M10" s="1">
        <v>3.9240382481030669</v>
      </c>
    </row>
    <row r="11" spans="1:13" x14ac:dyDescent="0.25">
      <c r="A11" t="s">
        <v>32</v>
      </c>
      <c r="B11">
        <v>1</v>
      </c>
      <c r="C11" t="s">
        <v>14</v>
      </c>
      <c r="D11" t="s">
        <v>15</v>
      </c>
      <c r="E11" t="s">
        <v>29</v>
      </c>
      <c r="F11" t="s">
        <v>25</v>
      </c>
      <c r="G11">
        <v>2</v>
      </c>
      <c r="H11">
        <v>1.0296552000000001</v>
      </c>
      <c r="I11" s="1">
        <v>391.98792009854083</v>
      </c>
      <c r="J11">
        <f>Table37[[#This Row],[Uncorrected TG]]/$H11</f>
        <v>380.69823771932658</v>
      </c>
      <c r="K11" s="2">
        <v>26.924161347180512</v>
      </c>
      <c r="L11" s="1">
        <v>53.588856669179123</v>
      </c>
      <c r="M11" s="1">
        <v>11.972545141611461</v>
      </c>
    </row>
    <row r="12" spans="1:13" x14ac:dyDescent="0.25">
      <c r="A12" t="s">
        <v>33</v>
      </c>
      <c r="B12">
        <v>1</v>
      </c>
      <c r="C12" t="s">
        <v>19</v>
      </c>
      <c r="D12" t="s">
        <v>20</v>
      </c>
      <c r="E12" t="s">
        <v>29</v>
      </c>
      <c r="F12" t="s">
        <v>25</v>
      </c>
      <c r="G12">
        <v>2</v>
      </c>
      <c r="H12">
        <v>1.3970977019999997</v>
      </c>
      <c r="I12" s="1">
        <v>1077.413118073418</v>
      </c>
      <c r="J12">
        <f>Table37[[#This Row],[Uncorrected TG]]/$H12</f>
        <v>771.17950772595157</v>
      </c>
      <c r="K12" s="2">
        <v>38.894820073890735</v>
      </c>
      <c r="L12" s="1">
        <v>40.776677403256571</v>
      </c>
      <c r="M12" s="1">
        <v>14.21790366447296</v>
      </c>
    </row>
    <row r="13" spans="1:13" x14ac:dyDescent="0.25">
      <c r="A13" t="s">
        <v>34</v>
      </c>
      <c r="B13">
        <v>1</v>
      </c>
      <c r="C13" t="s">
        <v>22</v>
      </c>
      <c r="D13" t="s">
        <v>23</v>
      </c>
      <c r="E13" t="s">
        <v>29</v>
      </c>
      <c r="F13" t="s">
        <v>25</v>
      </c>
      <c r="G13">
        <v>2</v>
      </c>
      <c r="H13">
        <v>1.5168491988749999</v>
      </c>
      <c r="I13" s="1">
        <v>1175.8675944831375</v>
      </c>
      <c r="J13">
        <f>Table37[[#This Row],[Uncorrected TG]]/$H13</f>
        <v>775.20401853740111</v>
      </c>
      <c r="K13" s="2">
        <v>49.989987145434434</v>
      </c>
      <c r="L13" s="1">
        <v>32.171223262247743</v>
      </c>
      <c r="M13" s="1">
        <v>3.5456382748870676</v>
      </c>
    </row>
    <row r="14" spans="1:13" x14ac:dyDescent="0.25">
      <c r="A14" t="s">
        <v>35</v>
      </c>
      <c r="B14">
        <v>2</v>
      </c>
      <c r="C14" t="s">
        <v>14</v>
      </c>
      <c r="D14" t="s">
        <v>15</v>
      </c>
      <c r="E14" t="s">
        <v>16</v>
      </c>
      <c r="F14" t="s">
        <v>17</v>
      </c>
      <c r="G14">
        <v>2</v>
      </c>
      <c r="H14">
        <v>1.1599954875000005</v>
      </c>
      <c r="I14" s="1">
        <v>322.1404922389703</v>
      </c>
      <c r="J14">
        <f>Table37[[#This Row],[Uncorrected TG]]/$H14</f>
        <v>277.70840120528499</v>
      </c>
      <c r="K14" s="2">
        <v>27.695244757500376</v>
      </c>
      <c r="L14" s="1">
        <v>52.011686817007195</v>
      </c>
      <c r="M14" s="1">
        <v>11.868339998086107</v>
      </c>
    </row>
    <row r="15" spans="1:13" x14ac:dyDescent="0.25">
      <c r="A15" t="s">
        <v>36</v>
      </c>
      <c r="B15">
        <v>2</v>
      </c>
      <c r="C15" t="s">
        <v>19</v>
      </c>
      <c r="D15" t="s">
        <v>20</v>
      </c>
      <c r="E15" t="s">
        <v>16</v>
      </c>
      <c r="F15" t="s">
        <v>17</v>
      </c>
      <c r="G15">
        <v>2</v>
      </c>
      <c r="H15">
        <v>1.0816727580000003</v>
      </c>
      <c r="I15" s="1">
        <v>1180.02951730052</v>
      </c>
      <c r="J15">
        <f>Table37[[#This Row],[Uncorrected TG]]/$H15</f>
        <v>1090.9302361301768</v>
      </c>
      <c r="K15" s="2">
        <v>36.110991148813781</v>
      </c>
      <c r="L15" s="1">
        <v>40.589800474048424</v>
      </c>
      <c r="M15" s="1">
        <v>13.094122785130706</v>
      </c>
    </row>
    <row r="16" spans="1:13" x14ac:dyDescent="0.25">
      <c r="A16" t="s">
        <v>37</v>
      </c>
      <c r="B16">
        <v>2</v>
      </c>
      <c r="C16" t="s">
        <v>22</v>
      </c>
      <c r="D16" t="s">
        <v>23</v>
      </c>
      <c r="E16" t="s">
        <v>16</v>
      </c>
      <c r="F16" t="s">
        <v>17</v>
      </c>
      <c r="G16">
        <v>2</v>
      </c>
      <c r="H16">
        <v>1.7182133820000001</v>
      </c>
      <c r="I16" s="1">
        <v>1111.3977480199403</v>
      </c>
      <c r="J16">
        <f>Table37[[#This Row],[Uncorrected TG]]/$H16</f>
        <v>646.83336753335811</v>
      </c>
      <c r="K16" s="2">
        <v>48.790692366744771</v>
      </c>
      <c r="L16" s="1">
        <v>33.447067121795065</v>
      </c>
      <c r="M16" s="1">
        <v>2.0990386641935355</v>
      </c>
    </row>
    <row r="17" spans="1:13" x14ac:dyDescent="0.25">
      <c r="A17" t="s">
        <v>38</v>
      </c>
      <c r="B17">
        <v>2</v>
      </c>
      <c r="C17" t="s">
        <v>14</v>
      </c>
      <c r="D17" t="s">
        <v>15</v>
      </c>
      <c r="E17" t="s">
        <v>16</v>
      </c>
      <c r="F17" t="s">
        <v>25</v>
      </c>
      <c r="G17">
        <v>2</v>
      </c>
      <c r="H17">
        <v>1.1469169998750004</v>
      </c>
      <c r="I17" s="1">
        <v>458.82536554016383</v>
      </c>
      <c r="J17">
        <f>Table37[[#This Row],[Uncorrected TG]]/$H17</f>
        <v>400.05106349471674</v>
      </c>
      <c r="K17" s="2">
        <v>23.513084098431133</v>
      </c>
      <c r="L17" s="1">
        <v>56.800462920614144</v>
      </c>
      <c r="M17" s="1">
        <v>11.744118123523009</v>
      </c>
    </row>
    <row r="18" spans="1:13" x14ac:dyDescent="0.25">
      <c r="A18" t="s">
        <v>39</v>
      </c>
      <c r="B18">
        <v>2</v>
      </c>
      <c r="C18" t="s">
        <v>19</v>
      </c>
      <c r="D18" t="s">
        <v>20</v>
      </c>
      <c r="E18" t="s">
        <v>16</v>
      </c>
      <c r="F18" t="s">
        <v>25</v>
      </c>
      <c r="G18">
        <v>2</v>
      </c>
      <c r="H18">
        <v>1.3705949355</v>
      </c>
      <c r="I18" s="1">
        <v>1204.5275593881572</v>
      </c>
      <c r="J18">
        <f>Table37[[#This Row],[Uncorrected TG]]/$H18</f>
        <v>878.83555395507096</v>
      </c>
      <c r="K18" s="2">
        <v>38.736436207163216</v>
      </c>
      <c r="L18" s="1">
        <v>40.329812000360214</v>
      </c>
      <c r="M18" s="1">
        <v>8.5353180584189783</v>
      </c>
    </row>
    <row r="19" spans="1:13" x14ac:dyDescent="0.25">
      <c r="A19" t="s">
        <v>40</v>
      </c>
      <c r="B19">
        <v>2</v>
      </c>
      <c r="C19" t="s">
        <v>22</v>
      </c>
      <c r="D19" t="s">
        <v>23</v>
      </c>
      <c r="E19" t="s">
        <v>16</v>
      </c>
      <c r="F19" t="s">
        <v>25</v>
      </c>
      <c r="G19">
        <v>2</v>
      </c>
      <c r="H19">
        <v>1.0947018468750003</v>
      </c>
      <c r="I19" s="1">
        <v>1134.7843381446489</v>
      </c>
      <c r="J19">
        <f>Table37[[#This Row],[Uncorrected TG]]/$H19</f>
        <v>1036.6149846043199</v>
      </c>
      <c r="K19" s="2">
        <v>50.438304965552526</v>
      </c>
      <c r="L19" s="1">
        <v>35.957356021450636</v>
      </c>
      <c r="M19" s="1">
        <v>2.0507520493230458</v>
      </c>
    </row>
    <row r="20" spans="1:13" x14ac:dyDescent="0.25">
      <c r="A20" t="s">
        <v>41</v>
      </c>
      <c r="B20">
        <v>2</v>
      </c>
      <c r="C20" t="s">
        <v>14</v>
      </c>
      <c r="D20" t="s">
        <v>15</v>
      </c>
      <c r="E20" t="s">
        <v>29</v>
      </c>
      <c r="F20" t="s">
        <v>17</v>
      </c>
      <c r="G20">
        <v>2</v>
      </c>
      <c r="H20">
        <v>1.4369259498750007</v>
      </c>
      <c r="I20" s="1">
        <v>412.9277399840787</v>
      </c>
      <c r="J20">
        <f>Table37[[#This Row],[Uncorrected TG]]/$H20</f>
        <v>287.36883763564828</v>
      </c>
      <c r="K20" s="2">
        <v>22.776041352794039</v>
      </c>
      <c r="L20" s="1">
        <v>58.205111279544361</v>
      </c>
      <c r="M20" s="1">
        <v>11.746221843485765</v>
      </c>
    </row>
    <row r="21" spans="1:13" x14ac:dyDescent="0.25">
      <c r="A21" t="s">
        <v>42</v>
      </c>
      <c r="B21">
        <v>2</v>
      </c>
      <c r="C21" t="s">
        <v>19</v>
      </c>
      <c r="D21" t="s">
        <v>20</v>
      </c>
      <c r="E21" t="s">
        <v>29</v>
      </c>
      <c r="F21" t="s">
        <v>17</v>
      </c>
      <c r="G21">
        <v>2</v>
      </c>
      <c r="H21">
        <v>1.7317166988749999</v>
      </c>
      <c r="I21" s="1">
        <v>1033.0031794153399</v>
      </c>
      <c r="J21">
        <f>Table37[[#This Row],[Uncorrected TG]]/$H21</f>
        <v>596.51973101975898</v>
      </c>
      <c r="K21" s="2">
        <v>38.131598686377345</v>
      </c>
      <c r="L21" s="1">
        <v>40.37609124653914</v>
      </c>
      <c r="M21" s="1">
        <v>8.7329101349055804</v>
      </c>
    </row>
    <row r="22" spans="1:13" x14ac:dyDescent="0.25">
      <c r="A22" t="s">
        <v>43</v>
      </c>
      <c r="B22">
        <v>2</v>
      </c>
      <c r="C22" t="s">
        <v>22</v>
      </c>
      <c r="D22" t="s">
        <v>23</v>
      </c>
      <c r="E22" t="s">
        <v>29</v>
      </c>
      <c r="F22" t="s">
        <v>17</v>
      </c>
      <c r="G22">
        <v>2</v>
      </c>
      <c r="H22">
        <v>1.7587529718750003</v>
      </c>
      <c r="I22" s="1">
        <v>1270.7482773832228</v>
      </c>
      <c r="J22">
        <f>Table37[[#This Row],[Uncorrected TG]]/$H22</f>
        <v>722.52800575426033</v>
      </c>
      <c r="K22" s="2">
        <v>51.683333336757698</v>
      </c>
      <c r="L22" s="1">
        <v>35.84504064561721</v>
      </c>
      <c r="M22" s="1">
        <v>3.9129942116373635</v>
      </c>
    </row>
    <row r="23" spans="1:13" x14ac:dyDescent="0.25">
      <c r="A23" t="s">
        <v>44</v>
      </c>
      <c r="B23">
        <v>2</v>
      </c>
      <c r="C23" t="s">
        <v>14</v>
      </c>
      <c r="D23" t="s">
        <v>15</v>
      </c>
      <c r="E23" t="s">
        <v>29</v>
      </c>
      <c r="F23" t="s">
        <v>25</v>
      </c>
      <c r="G23">
        <v>2</v>
      </c>
      <c r="H23">
        <v>1.4236399874999996</v>
      </c>
      <c r="I23" s="1">
        <v>361.73103681110263</v>
      </c>
      <c r="J23">
        <f>Table37[[#This Row],[Uncorrected TG]]/$H23</f>
        <v>254.0888426759667</v>
      </c>
      <c r="K23" s="2">
        <v>25.225051775906017</v>
      </c>
      <c r="L23" s="1">
        <v>53.726694139835772</v>
      </c>
      <c r="M23" s="1">
        <v>12.975142768201286</v>
      </c>
    </row>
    <row r="24" spans="1:13" x14ac:dyDescent="0.25">
      <c r="A24" t="s">
        <v>45</v>
      </c>
      <c r="B24">
        <v>2</v>
      </c>
      <c r="C24" t="s">
        <v>19</v>
      </c>
      <c r="D24" t="s">
        <v>20</v>
      </c>
      <c r="E24" t="s">
        <v>29</v>
      </c>
      <c r="F24" t="s">
        <v>25</v>
      </c>
      <c r="G24">
        <v>2</v>
      </c>
      <c r="H24">
        <v>1.1992902288750005</v>
      </c>
      <c r="I24" s="1">
        <v>1160.3241599454154</v>
      </c>
      <c r="J24">
        <f>Table37[[#This Row],[Uncorrected TG]]/$H24</f>
        <v>967.50905828179941</v>
      </c>
      <c r="K24" s="2">
        <v>36.817901889213168</v>
      </c>
      <c r="L24" s="1">
        <v>42.640163898051767</v>
      </c>
      <c r="M24" s="1">
        <v>13.938073709455281</v>
      </c>
    </row>
    <row r="25" spans="1:13" x14ac:dyDescent="0.25">
      <c r="A25" t="s">
        <v>46</v>
      </c>
      <c r="B25">
        <v>2</v>
      </c>
      <c r="C25" t="s">
        <v>22</v>
      </c>
      <c r="D25" t="s">
        <v>23</v>
      </c>
      <c r="E25" t="s">
        <v>29</v>
      </c>
      <c r="F25" t="s">
        <v>25</v>
      </c>
      <c r="G25">
        <v>2</v>
      </c>
      <c r="H25">
        <v>1.1992902288750005</v>
      </c>
      <c r="I25" s="1">
        <v>1086.8330096226362</v>
      </c>
      <c r="J25">
        <f>Table37[[#This Row],[Uncorrected TG]]/$H25</f>
        <v>906.23018803558887</v>
      </c>
      <c r="K25" s="2">
        <v>51.432696054065282</v>
      </c>
      <c r="L25" s="1">
        <v>36.089754922507545</v>
      </c>
      <c r="M25" s="1">
        <v>3.4018820895629762</v>
      </c>
    </row>
    <row r="26" spans="1:13" x14ac:dyDescent="0.25">
      <c r="A26" t="s">
        <v>47</v>
      </c>
      <c r="B26">
        <v>3</v>
      </c>
      <c r="C26" t="s">
        <v>14</v>
      </c>
      <c r="D26" t="s">
        <v>15</v>
      </c>
      <c r="E26" t="s">
        <v>16</v>
      </c>
      <c r="F26" t="s">
        <v>17</v>
      </c>
      <c r="G26">
        <v>2</v>
      </c>
      <c r="H26">
        <v>1.9218005088749992</v>
      </c>
    </row>
    <row r="27" spans="1:13" x14ac:dyDescent="0.25">
      <c r="A27" t="s">
        <v>48</v>
      </c>
      <c r="B27">
        <v>3</v>
      </c>
      <c r="C27" t="s">
        <v>19</v>
      </c>
      <c r="D27" t="s">
        <v>20</v>
      </c>
      <c r="E27" t="s">
        <v>16</v>
      </c>
      <c r="F27" t="s">
        <v>17</v>
      </c>
      <c r="G27">
        <v>2</v>
      </c>
      <c r="H27">
        <v>2.4615304155</v>
      </c>
    </row>
    <row r="28" spans="1:13" x14ac:dyDescent="0.25">
      <c r="A28" t="s">
        <v>49</v>
      </c>
      <c r="B28">
        <v>3</v>
      </c>
      <c r="C28" t="s">
        <v>22</v>
      </c>
      <c r="D28" t="s">
        <v>23</v>
      </c>
      <c r="E28" t="s">
        <v>16</v>
      </c>
      <c r="F28" t="s">
        <v>17</v>
      </c>
      <c r="G28">
        <v>2</v>
      </c>
      <c r="H28">
        <v>2.0038577838749996</v>
      </c>
    </row>
    <row r="29" spans="1:13" x14ac:dyDescent="0.25">
      <c r="A29" t="s">
        <v>50</v>
      </c>
      <c r="B29">
        <v>3</v>
      </c>
      <c r="C29" t="s">
        <v>14</v>
      </c>
      <c r="D29" t="s">
        <v>15</v>
      </c>
      <c r="E29" t="s">
        <v>16</v>
      </c>
      <c r="F29" t="s">
        <v>25</v>
      </c>
      <c r="G29">
        <v>2</v>
      </c>
      <c r="H29">
        <v>2.0038577838749996</v>
      </c>
    </row>
    <row r="30" spans="1:13" x14ac:dyDescent="0.25">
      <c r="A30" t="s">
        <v>51</v>
      </c>
      <c r="B30">
        <v>3</v>
      </c>
      <c r="C30" t="s">
        <v>19</v>
      </c>
      <c r="D30" t="s">
        <v>20</v>
      </c>
      <c r="E30" t="s">
        <v>16</v>
      </c>
      <c r="F30" t="s">
        <v>25</v>
      </c>
      <c r="G30">
        <v>2</v>
      </c>
      <c r="H30">
        <v>2.2938591554999999</v>
      </c>
    </row>
    <row r="31" spans="1:13" x14ac:dyDescent="0.25">
      <c r="A31" t="s">
        <v>52</v>
      </c>
      <c r="B31">
        <v>3</v>
      </c>
      <c r="C31" t="s">
        <v>22</v>
      </c>
      <c r="D31" t="s">
        <v>23</v>
      </c>
      <c r="E31" t="s">
        <v>16</v>
      </c>
      <c r="F31" t="s">
        <v>25</v>
      </c>
      <c r="G31">
        <v>2</v>
      </c>
      <c r="H31">
        <v>2.2660522619999997</v>
      </c>
    </row>
    <row r="32" spans="1:13" x14ac:dyDescent="0.25">
      <c r="A32" t="s">
        <v>53</v>
      </c>
      <c r="B32">
        <v>3</v>
      </c>
      <c r="C32" t="s">
        <v>14</v>
      </c>
      <c r="D32" t="s">
        <v>15</v>
      </c>
      <c r="E32" t="s">
        <v>29</v>
      </c>
      <c r="F32" t="s">
        <v>17</v>
      </c>
      <c r="G32">
        <v>2</v>
      </c>
      <c r="H32">
        <v>1.8536911395000002</v>
      </c>
    </row>
    <row r="33" spans="1:8" x14ac:dyDescent="0.25">
      <c r="A33" t="s">
        <v>54</v>
      </c>
      <c r="B33">
        <v>3</v>
      </c>
      <c r="C33" t="s">
        <v>19</v>
      </c>
      <c r="D33" t="s">
        <v>20</v>
      </c>
      <c r="E33" t="s">
        <v>29</v>
      </c>
      <c r="F33" t="s">
        <v>17</v>
      </c>
      <c r="G33">
        <v>2</v>
      </c>
      <c r="H33">
        <v>2.5599956538749997</v>
      </c>
    </row>
    <row r="34" spans="1:8" x14ac:dyDescent="0.25">
      <c r="A34" t="s">
        <v>55</v>
      </c>
      <c r="B34">
        <v>3</v>
      </c>
      <c r="C34" t="s">
        <v>22</v>
      </c>
      <c r="D34" t="s">
        <v>23</v>
      </c>
      <c r="E34" t="s">
        <v>29</v>
      </c>
      <c r="F34" t="s">
        <v>17</v>
      </c>
      <c r="G34">
        <v>2</v>
      </c>
      <c r="H34">
        <v>2.7015000588749998</v>
      </c>
    </row>
    <row r="35" spans="1:8" x14ac:dyDescent="0.25">
      <c r="A35" t="s">
        <v>56</v>
      </c>
      <c r="B35">
        <v>3</v>
      </c>
      <c r="C35" t="s">
        <v>14</v>
      </c>
      <c r="D35" t="s">
        <v>15</v>
      </c>
      <c r="E35" t="s">
        <v>29</v>
      </c>
      <c r="F35" t="s">
        <v>25</v>
      </c>
      <c r="G35">
        <v>2</v>
      </c>
      <c r="H35">
        <v>3.2190963498749996</v>
      </c>
    </row>
    <row r="36" spans="1:8" x14ac:dyDescent="0.25">
      <c r="A36" t="s">
        <v>57</v>
      </c>
      <c r="B36">
        <v>3</v>
      </c>
      <c r="C36" t="s">
        <v>19</v>
      </c>
      <c r="D36" t="s">
        <v>20</v>
      </c>
      <c r="E36" t="s">
        <v>29</v>
      </c>
      <c r="F36" t="s">
        <v>25</v>
      </c>
      <c r="G36">
        <v>2</v>
      </c>
      <c r="H36">
        <v>2.673120139875</v>
      </c>
    </row>
    <row r="37" spans="1:8" x14ac:dyDescent="0.25">
      <c r="A37" t="s">
        <v>58</v>
      </c>
      <c r="B37">
        <v>3</v>
      </c>
      <c r="C37" t="s">
        <v>22</v>
      </c>
      <c r="D37" t="s">
        <v>23</v>
      </c>
      <c r="E37" t="s">
        <v>29</v>
      </c>
      <c r="F37" t="s">
        <v>25</v>
      </c>
      <c r="G37">
        <v>2</v>
      </c>
      <c r="H37">
        <v>2.7015000588749998</v>
      </c>
    </row>
    <row r="38" spans="1:8" x14ac:dyDescent="0.25">
      <c r="A38" t="s">
        <v>59</v>
      </c>
      <c r="B38">
        <v>4</v>
      </c>
      <c r="C38" t="s">
        <v>14</v>
      </c>
      <c r="D38" t="s">
        <v>15</v>
      </c>
      <c r="E38" t="s">
        <v>16</v>
      </c>
      <c r="F38" t="s">
        <v>17</v>
      </c>
      <c r="G38">
        <v>2</v>
      </c>
      <c r="H38">
        <v>3.059583462</v>
      </c>
    </row>
    <row r="39" spans="1:8" x14ac:dyDescent="0.25">
      <c r="A39" t="s">
        <v>60</v>
      </c>
      <c r="B39">
        <v>4</v>
      </c>
      <c r="C39" t="s">
        <v>19</v>
      </c>
      <c r="D39" t="s">
        <v>20</v>
      </c>
      <c r="E39" t="s">
        <v>16</v>
      </c>
      <c r="F39" t="s">
        <v>17</v>
      </c>
      <c r="G39">
        <v>2</v>
      </c>
      <c r="H39">
        <v>2.3914944948749999</v>
      </c>
    </row>
    <row r="40" spans="1:8" x14ac:dyDescent="0.25">
      <c r="A40" t="s">
        <v>61</v>
      </c>
      <c r="B40">
        <v>4</v>
      </c>
      <c r="C40" t="s">
        <v>22</v>
      </c>
      <c r="D40" t="s">
        <v>23</v>
      </c>
      <c r="E40" t="s">
        <v>16</v>
      </c>
      <c r="F40" t="s">
        <v>17</v>
      </c>
      <c r="G40">
        <v>2</v>
      </c>
      <c r="H40">
        <v>1.7993814795</v>
      </c>
    </row>
    <row r="41" spans="1:8" x14ac:dyDescent="0.25">
      <c r="A41" t="s">
        <v>62</v>
      </c>
      <c r="B41">
        <v>4</v>
      </c>
      <c r="C41" t="s">
        <v>14</v>
      </c>
      <c r="D41" t="s">
        <v>15</v>
      </c>
      <c r="E41" t="s">
        <v>16</v>
      </c>
      <c r="F41" t="s">
        <v>25</v>
      </c>
      <c r="G41">
        <v>2</v>
      </c>
      <c r="H41">
        <v>1.7317166988749999</v>
      </c>
    </row>
    <row r="42" spans="1:8" x14ac:dyDescent="0.25">
      <c r="A42" t="s">
        <v>63</v>
      </c>
      <c r="B42">
        <v>4</v>
      </c>
      <c r="C42" t="s">
        <v>19</v>
      </c>
      <c r="D42" t="s">
        <v>20</v>
      </c>
      <c r="E42" t="s">
        <v>16</v>
      </c>
      <c r="F42" t="s">
        <v>25</v>
      </c>
      <c r="G42">
        <v>2</v>
      </c>
      <c r="H42">
        <v>1.6692833600000001</v>
      </c>
    </row>
    <row r="43" spans="1:8" x14ac:dyDescent="0.25">
      <c r="A43" t="s">
        <v>64</v>
      </c>
      <c r="B43">
        <v>4</v>
      </c>
      <c r="C43" t="s">
        <v>22</v>
      </c>
      <c r="D43" t="s">
        <v>23</v>
      </c>
      <c r="E43" t="s">
        <v>16</v>
      </c>
      <c r="F43" t="s">
        <v>25</v>
      </c>
      <c r="G43">
        <v>2</v>
      </c>
      <c r="H43">
        <v>1.6938577850000003</v>
      </c>
    </row>
    <row r="44" spans="1:8" x14ac:dyDescent="0.25">
      <c r="A44" t="s">
        <v>65</v>
      </c>
      <c r="B44">
        <v>4</v>
      </c>
      <c r="C44" t="s">
        <v>14</v>
      </c>
      <c r="D44" t="s">
        <v>15</v>
      </c>
      <c r="E44" t="s">
        <v>29</v>
      </c>
      <c r="F44" t="s">
        <v>17</v>
      </c>
      <c r="G44">
        <v>2</v>
      </c>
      <c r="H44">
        <v>1.5241747399999999</v>
      </c>
    </row>
    <row r="45" spans="1:8" x14ac:dyDescent="0.25">
      <c r="A45" t="s">
        <v>66</v>
      </c>
      <c r="B45">
        <v>4</v>
      </c>
      <c r="C45" t="s">
        <v>19</v>
      </c>
      <c r="D45" t="s">
        <v>20</v>
      </c>
      <c r="E45" t="s">
        <v>29</v>
      </c>
      <c r="F45" t="s">
        <v>17</v>
      </c>
      <c r="G45">
        <v>2</v>
      </c>
      <c r="H45">
        <v>1.7433406249999994</v>
      </c>
    </row>
    <row r="46" spans="1:8" x14ac:dyDescent="0.25">
      <c r="A46" t="s">
        <v>67</v>
      </c>
      <c r="B46">
        <v>4</v>
      </c>
      <c r="C46" t="s">
        <v>22</v>
      </c>
      <c r="D46" t="s">
        <v>23</v>
      </c>
      <c r="E46" t="s">
        <v>29</v>
      </c>
      <c r="F46" t="s">
        <v>17</v>
      </c>
      <c r="G46">
        <v>2</v>
      </c>
      <c r="H46">
        <v>2.0758337600000001</v>
      </c>
    </row>
    <row r="47" spans="1:8" x14ac:dyDescent="0.25">
      <c r="A47" t="s">
        <v>68</v>
      </c>
      <c r="B47">
        <v>4</v>
      </c>
      <c r="C47" t="s">
        <v>14</v>
      </c>
      <c r="D47" t="s">
        <v>15</v>
      </c>
      <c r="E47" t="s">
        <v>29</v>
      </c>
      <c r="F47" t="s">
        <v>25</v>
      </c>
      <c r="G47">
        <v>2</v>
      </c>
      <c r="H47">
        <v>1.6326304662499993</v>
      </c>
    </row>
    <row r="48" spans="1:8" x14ac:dyDescent="0.25">
      <c r="A48" t="s">
        <v>69</v>
      </c>
      <c r="B48">
        <v>4</v>
      </c>
      <c r="C48" t="s">
        <v>19</v>
      </c>
      <c r="D48" t="s">
        <v>20</v>
      </c>
      <c r="E48" t="s">
        <v>29</v>
      </c>
      <c r="F48" t="s">
        <v>25</v>
      </c>
      <c r="G48">
        <v>2</v>
      </c>
      <c r="H48">
        <v>1.7433406250000003</v>
      </c>
    </row>
    <row r="49" spans="1:13" x14ac:dyDescent="0.25">
      <c r="A49" t="s">
        <v>70</v>
      </c>
      <c r="B49">
        <v>4</v>
      </c>
      <c r="C49" t="s">
        <v>22</v>
      </c>
      <c r="D49" t="s">
        <v>23</v>
      </c>
      <c r="E49" t="s">
        <v>29</v>
      </c>
      <c r="F49" t="s">
        <v>25</v>
      </c>
      <c r="G49">
        <v>2</v>
      </c>
      <c r="H49">
        <v>1.6938577850000003</v>
      </c>
    </row>
    <row r="50" spans="1:13" x14ac:dyDescent="0.25">
      <c r="A50" t="s">
        <v>71</v>
      </c>
      <c r="B50">
        <v>5</v>
      </c>
      <c r="C50" t="s">
        <v>14</v>
      </c>
      <c r="D50" t="s">
        <v>15</v>
      </c>
      <c r="E50" t="s">
        <v>16</v>
      </c>
      <c r="F50" t="s">
        <v>17</v>
      </c>
      <c r="G50">
        <v>2</v>
      </c>
      <c r="H50">
        <v>1.7932687849999995</v>
      </c>
      <c r="I50" s="1">
        <v>358.61788116873248</v>
      </c>
      <c r="J50">
        <f>Table37[[#This Row],[Uncorrected TG]]/$H50</f>
        <v>199.97999416954809</v>
      </c>
      <c r="K50" s="2">
        <v>25.442252929498082</v>
      </c>
      <c r="L50" s="1">
        <v>55.241113225906886</v>
      </c>
      <c r="M50" s="1">
        <v>10.701532287706707</v>
      </c>
    </row>
    <row r="51" spans="1:13" x14ac:dyDescent="0.25">
      <c r="A51" t="s">
        <v>72</v>
      </c>
      <c r="B51">
        <v>5</v>
      </c>
      <c r="C51" t="s">
        <v>19</v>
      </c>
      <c r="D51" t="s">
        <v>20</v>
      </c>
      <c r="E51" t="s">
        <v>16</v>
      </c>
      <c r="F51" t="s">
        <v>17</v>
      </c>
      <c r="G51">
        <v>2</v>
      </c>
      <c r="H51">
        <v>1.3254649062499999</v>
      </c>
      <c r="I51" s="1">
        <v>919.17156603481146</v>
      </c>
      <c r="J51">
        <f>Table37[[#This Row],[Uncorrected TG]]/$H51</f>
        <v>693.4710694342923</v>
      </c>
      <c r="K51" s="2">
        <v>39.468801302169958</v>
      </c>
      <c r="L51" s="1">
        <v>40.924989671327047</v>
      </c>
      <c r="M51" s="1">
        <v>12.619236575154549</v>
      </c>
    </row>
    <row r="52" spans="1:13" x14ac:dyDescent="0.25">
      <c r="A52" t="s">
        <v>73</v>
      </c>
      <c r="B52">
        <v>5</v>
      </c>
      <c r="C52" t="s">
        <v>22</v>
      </c>
      <c r="D52" t="s">
        <v>23</v>
      </c>
      <c r="E52" t="s">
        <v>16</v>
      </c>
      <c r="F52" t="s">
        <v>17</v>
      </c>
      <c r="G52">
        <v>2</v>
      </c>
      <c r="H52">
        <v>1.1238334962500003</v>
      </c>
      <c r="I52" s="1">
        <v>949.66845336854442</v>
      </c>
      <c r="J52">
        <f>Table37[[#This Row],[Uncorrected TG]]/$H52</f>
        <v>845.0259371494011</v>
      </c>
      <c r="K52" s="2">
        <v>52.370815577740998</v>
      </c>
      <c r="L52" s="1">
        <v>31.901836908023153</v>
      </c>
      <c r="M52" s="1">
        <v>3.0745909409573993</v>
      </c>
    </row>
    <row r="53" spans="1:13" x14ac:dyDescent="0.25">
      <c r="A53" t="s">
        <v>74</v>
      </c>
      <c r="B53">
        <v>5</v>
      </c>
      <c r="C53" t="s">
        <v>14</v>
      </c>
      <c r="D53" t="s">
        <v>15</v>
      </c>
      <c r="E53" t="s">
        <v>16</v>
      </c>
      <c r="F53" t="s">
        <v>25</v>
      </c>
      <c r="G53">
        <v>2</v>
      </c>
      <c r="H53">
        <v>1.5841495962500001</v>
      </c>
      <c r="I53" s="1">
        <v>302.01846494313321</v>
      </c>
      <c r="J53">
        <f>Table37[[#This Row],[Uncorrected TG]]/$H53</f>
        <v>190.65021741511757</v>
      </c>
      <c r="K53" s="2">
        <v>32.574051332902357</v>
      </c>
      <c r="L53" s="1">
        <v>49.685887639525646</v>
      </c>
      <c r="M53" s="1">
        <v>8.3291614784647177</v>
      </c>
    </row>
    <row r="54" spans="1:13" x14ac:dyDescent="0.25">
      <c r="A54" t="s">
        <v>75</v>
      </c>
      <c r="B54">
        <v>5</v>
      </c>
      <c r="C54" t="s">
        <v>19</v>
      </c>
      <c r="D54" t="s">
        <v>20</v>
      </c>
      <c r="E54" t="s">
        <v>16</v>
      </c>
      <c r="F54" t="s">
        <v>25</v>
      </c>
      <c r="G54">
        <v>2</v>
      </c>
      <c r="H54">
        <v>1.8817146162499998</v>
      </c>
      <c r="I54" s="1">
        <v>1271.2709909380608</v>
      </c>
      <c r="J54">
        <f>Table37[[#This Row],[Uncorrected TG]]/$H54</f>
        <v>675.59181395504606</v>
      </c>
      <c r="K54" s="2">
        <v>37.617734010205858</v>
      </c>
      <c r="L54" s="1">
        <v>42.851087349351189</v>
      </c>
      <c r="M54" s="1">
        <v>12.595568882096835</v>
      </c>
    </row>
    <row r="55" spans="1:13" x14ac:dyDescent="0.25">
      <c r="A55" t="s">
        <v>76</v>
      </c>
      <c r="B55">
        <v>5</v>
      </c>
      <c r="C55" t="s">
        <v>22</v>
      </c>
      <c r="D55" t="s">
        <v>23</v>
      </c>
      <c r="E55" t="s">
        <v>16</v>
      </c>
      <c r="F55" t="s">
        <v>25</v>
      </c>
      <c r="G55">
        <v>2</v>
      </c>
      <c r="H55">
        <v>1.2685516249999997</v>
      </c>
      <c r="I55" s="1">
        <v>1227.6710554132078</v>
      </c>
      <c r="J55">
        <f>Table37[[#This Row],[Uncorrected TG]]/$H55</f>
        <v>967.77382269579141</v>
      </c>
      <c r="K55" s="2">
        <v>48.923055436869895</v>
      </c>
      <c r="L55" s="1">
        <v>31.946237800021848</v>
      </c>
      <c r="M55" s="1">
        <v>2.5546507017523887</v>
      </c>
    </row>
    <row r="56" spans="1:13" x14ac:dyDescent="0.25">
      <c r="A56" t="s">
        <v>77</v>
      </c>
      <c r="B56">
        <v>5</v>
      </c>
      <c r="C56" t="s">
        <v>14</v>
      </c>
      <c r="D56" t="s">
        <v>15</v>
      </c>
      <c r="E56" t="s">
        <v>29</v>
      </c>
      <c r="F56" t="s">
        <v>17</v>
      </c>
      <c r="G56">
        <v>2</v>
      </c>
      <c r="H56">
        <v>1.5003796249999999</v>
      </c>
      <c r="I56" s="1">
        <v>185.25102930812591</v>
      </c>
      <c r="J56">
        <f>Table37[[#This Row],[Uncorrected TG]]/$H56</f>
        <v>123.46943814844587</v>
      </c>
      <c r="K56" s="2">
        <v>31.603469697613505</v>
      </c>
      <c r="L56" s="1">
        <v>44.040995841404794</v>
      </c>
      <c r="M56" s="1">
        <v>12.315522950467626</v>
      </c>
    </row>
    <row r="57" spans="1:13" x14ac:dyDescent="0.25">
      <c r="A57" t="s">
        <v>78</v>
      </c>
      <c r="B57">
        <v>5</v>
      </c>
      <c r="C57" t="s">
        <v>19</v>
      </c>
      <c r="D57" t="s">
        <v>20</v>
      </c>
      <c r="E57" t="s">
        <v>29</v>
      </c>
      <c r="F57" t="s">
        <v>17</v>
      </c>
      <c r="G57">
        <v>2</v>
      </c>
      <c r="H57">
        <v>1.4766958399999999</v>
      </c>
      <c r="I57" s="1">
        <v>986.79033044668495</v>
      </c>
      <c r="J57">
        <f>Table37[[#This Row],[Uncorrected TG]]/$H57</f>
        <v>668.24210085584389</v>
      </c>
      <c r="K57" s="2">
        <v>38.179233787275621</v>
      </c>
      <c r="L57" s="1">
        <v>39.928626692931999</v>
      </c>
      <c r="M57" s="1">
        <v>11.877187214254839</v>
      </c>
    </row>
    <row r="58" spans="1:13" x14ac:dyDescent="0.25">
      <c r="A58" t="s">
        <v>79</v>
      </c>
      <c r="B58">
        <v>5</v>
      </c>
      <c r="C58" t="s">
        <v>22</v>
      </c>
      <c r="D58" t="s">
        <v>23</v>
      </c>
      <c r="E58" t="s">
        <v>29</v>
      </c>
      <c r="F58" t="s">
        <v>17</v>
      </c>
      <c r="G58">
        <v>2</v>
      </c>
      <c r="H58">
        <v>1.5480811849999991</v>
      </c>
      <c r="I58" s="1">
        <v>1113.5246970400055</v>
      </c>
      <c r="J58">
        <f>Table37[[#This Row],[Uncorrected TG]]/$H58</f>
        <v>719.29347622683383</v>
      </c>
      <c r="K58" s="2">
        <v>51.872095007928962</v>
      </c>
      <c r="L58" s="1">
        <v>32.302842577906901</v>
      </c>
      <c r="M58" s="1">
        <v>2.7937639376126766</v>
      </c>
    </row>
    <row r="59" spans="1:13" x14ac:dyDescent="0.25">
      <c r="A59" t="s">
        <v>80</v>
      </c>
      <c r="B59">
        <v>5</v>
      </c>
      <c r="C59" t="s">
        <v>14</v>
      </c>
      <c r="D59" t="s">
        <v>15</v>
      </c>
      <c r="E59" t="s">
        <v>29</v>
      </c>
      <c r="F59" t="s">
        <v>25</v>
      </c>
      <c r="G59">
        <v>2</v>
      </c>
      <c r="H59">
        <v>1.5962280649999994</v>
      </c>
      <c r="I59" s="1">
        <v>265.1824892680574</v>
      </c>
      <c r="J59">
        <f>Table37[[#This Row],[Uncorrected TG]]/$H59</f>
        <v>166.13070217385101</v>
      </c>
      <c r="K59" s="2">
        <v>28.542101800488929</v>
      </c>
      <c r="L59" s="1">
        <v>33.859977945635059</v>
      </c>
      <c r="M59" s="1">
        <v>10.696582447801806</v>
      </c>
    </row>
    <row r="60" spans="1:13" x14ac:dyDescent="0.25">
      <c r="A60" t="s">
        <v>81</v>
      </c>
      <c r="B60">
        <v>5</v>
      </c>
      <c r="C60" t="s">
        <v>19</v>
      </c>
      <c r="D60" t="s">
        <v>20</v>
      </c>
      <c r="E60" t="s">
        <v>29</v>
      </c>
      <c r="F60" t="s">
        <v>25</v>
      </c>
      <c r="G60">
        <v>2</v>
      </c>
      <c r="H60">
        <v>2.3444006599999998</v>
      </c>
      <c r="I60" s="1">
        <v>1001.6261902711625</v>
      </c>
      <c r="J60">
        <f>Table37[[#This Row],[Uncorrected TG]]/$H60</f>
        <v>427.2418991176886</v>
      </c>
      <c r="K60" s="2">
        <v>36.864029553238922</v>
      </c>
      <c r="L60" s="1">
        <v>44.460318395231987</v>
      </c>
      <c r="M60" s="1">
        <v>11.8094211352545</v>
      </c>
    </row>
    <row r="61" spans="1:13" x14ac:dyDescent="0.25">
      <c r="A61" t="s">
        <v>82</v>
      </c>
      <c r="B61">
        <v>5</v>
      </c>
      <c r="C61" t="s">
        <v>22</v>
      </c>
      <c r="D61" t="s">
        <v>23</v>
      </c>
      <c r="E61" t="s">
        <v>29</v>
      </c>
      <c r="F61" t="s">
        <v>25</v>
      </c>
      <c r="G61">
        <v>2</v>
      </c>
      <c r="H61">
        <v>1.4766958399999999</v>
      </c>
      <c r="I61" s="1">
        <v>962.15786674816911</v>
      </c>
      <c r="J61">
        <f>Table37[[#This Row],[Uncorrected TG]]/$H61</f>
        <v>651.56130374699853</v>
      </c>
      <c r="K61" s="2">
        <v>51.641736455997375</v>
      </c>
      <c r="L61" s="1">
        <v>34.254049611624005</v>
      </c>
      <c r="M61" s="1">
        <v>3.0095903672112989</v>
      </c>
    </row>
    <row r="62" spans="1:13" x14ac:dyDescent="0.25">
      <c r="A62" t="s">
        <v>83</v>
      </c>
      <c r="B62">
        <v>6</v>
      </c>
      <c r="C62" t="s">
        <v>14</v>
      </c>
      <c r="D62" t="s">
        <v>15</v>
      </c>
      <c r="E62" t="s">
        <v>16</v>
      </c>
      <c r="F62" t="s">
        <v>17</v>
      </c>
      <c r="G62">
        <v>6</v>
      </c>
      <c r="H62">
        <v>1.4413789062499998</v>
      </c>
    </row>
    <row r="63" spans="1:13" x14ac:dyDescent="0.25">
      <c r="A63" t="s">
        <v>84</v>
      </c>
      <c r="B63">
        <v>6</v>
      </c>
      <c r="C63" t="s">
        <v>19</v>
      </c>
      <c r="D63" t="s">
        <v>20</v>
      </c>
      <c r="E63" t="s">
        <v>16</v>
      </c>
      <c r="F63" t="s">
        <v>17</v>
      </c>
      <c r="G63">
        <v>6</v>
      </c>
      <c r="H63">
        <v>1.1457916662499998</v>
      </c>
    </row>
    <row r="64" spans="1:13" x14ac:dyDescent="0.25">
      <c r="A64" t="s">
        <v>85</v>
      </c>
      <c r="B64">
        <v>6</v>
      </c>
      <c r="C64" t="s">
        <v>22</v>
      </c>
      <c r="D64" t="s">
        <v>23</v>
      </c>
      <c r="E64" t="s">
        <v>16</v>
      </c>
      <c r="F64" t="s">
        <v>17</v>
      </c>
      <c r="G64">
        <v>6</v>
      </c>
      <c r="H64">
        <v>1.5003796249999999</v>
      </c>
    </row>
    <row r="65" spans="1:8" x14ac:dyDescent="0.25">
      <c r="A65" t="s">
        <v>86</v>
      </c>
      <c r="B65">
        <v>6</v>
      </c>
      <c r="C65" t="s">
        <v>14</v>
      </c>
      <c r="D65" t="s">
        <v>15</v>
      </c>
      <c r="E65" t="s">
        <v>16</v>
      </c>
      <c r="F65" t="s">
        <v>25</v>
      </c>
      <c r="G65">
        <v>6</v>
      </c>
      <c r="H65">
        <v>1.7807449962499993</v>
      </c>
    </row>
    <row r="66" spans="1:8" x14ac:dyDescent="0.25">
      <c r="A66" t="s">
        <v>87</v>
      </c>
      <c r="B66">
        <v>6</v>
      </c>
      <c r="C66" t="s">
        <v>19</v>
      </c>
      <c r="D66" t="s">
        <v>20</v>
      </c>
      <c r="E66" t="s">
        <v>16</v>
      </c>
      <c r="F66" t="s">
        <v>25</v>
      </c>
      <c r="G66">
        <v>6</v>
      </c>
      <c r="H66">
        <v>1.6692833599999997</v>
      </c>
    </row>
    <row r="67" spans="1:8" x14ac:dyDescent="0.25">
      <c r="A67" t="s">
        <v>88</v>
      </c>
      <c r="B67">
        <v>6</v>
      </c>
      <c r="C67" t="s">
        <v>22</v>
      </c>
      <c r="D67" t="s">
        <v>23</v>
      </c>
      <c r="E67" t="s">
        <v>16</v>
      </c>
      <c r="F67" t="s">
        <v>25</v>
      </c>
      <c r="G67">
        <v>6</v>
      </c>
      <c r="H67">
        <v>2.6098511562500004</v>
      </c>
    </row>
    <row r="68" spans="1:8" x14ac:dyDescent="0.25">
      <c r="A68" t="s">
        <v>89</v>
      </c>
      <c r="B68">
        <v>6</v>
      </c>
      <c r="C68" t="s">
        <v>14</v>
      </c>
      <c r="D68" t="s">
        <v>15</v>
      </c>
      <c r="E68" t="s">
        <v>29</v>
      </c>
      <c r="F68" t="s">
        <v>17</v>
      </c>
      <c r="G68">
        <v>6</v>
      </c>
      <c r="H68">
        <v>2.3994500000000003</v>
      </c>
    </row>
    <row r="69" spans="1:8" x14ac:dyDescent="0.25">
      <c r="A69" t="s">
        <v>90</v>
      </c>
      <c r="B69">
        <v>6</v>
      </c>
      <c r="C69" t="s">
        <v>19</v>
      </c>
      <c r="D69" t="s">
        <v>20</v>
      </c>
      <c r="E69" t="s">
        <v>29</v>
      </c>
      <c r="F69" t="s">
        <v>17</v>
      </c>
      <c r="G69">
        <v>6</v>
      </c>
      <c r="H69">
        <v>2.1953111562499998</v>
      </c>
    </row>
    <row r="70" spans="1:8" x14ac:dyDescent="0.25">
      <c r="A70" t="s">
        <v>91</v>
      </c>
      <c r="B70">
        <v>6</v>
      </c>
      <c r="C70" t="s">
        <v>22</v>
      </c>
      <c r="D70" t="s">
        <v>23</v>
      </c>
      <c r="E70" t="s">
        <v>29</v>
      </c>
      <c r="F70" t="s">
        <v>17</v>
      </c>
      <c r="G70">
        <v>6</v>
      </c>
      <c r="H70">
        <v>3.5299982600000002</v>
      </c>
    </row>
    <row r="71" spans="1:8" x14ac:dyDescent="0.25">
      <c r="A71" t="s">
        <v>92</v>
      </c>
      <c r="B71">
        <v>6</v>
      </c>
      <c r="C71" t="s">
        <v>14</v>
      </c>
      <c r="D71" t="s">
        <v>15</v>
      </c>
      <c r="E71" t="s">
        <v>29</v>
      </c>
      <c r="F71" t="s">
        <v>25</v>
      </c>
      <c r="G71">
        <v>6</v>
      </c>
      <c r="H71">
        <v>2.1552348650000002</v>
      </c>
    </row>
    <row r="72" spans="1:8" x14ac:dyDescent="0.25">
      <c r="A72" t="s">
        <v>93</v>
      </c>
      <c r="B72">
        <v>6</v>
      </c>
      <c r="C72" t="s">
        <v>19</v>
      </c>
      <c r="D72" t="s">
        <v>20</v>
      </c>
      <c r="E72" t="s">
        <v>29</v>
      </c>
      <c r="F72" t="s">
        <v>25</v>
      </c>
      <c r="G72">
        <v>6</v>
      </c>
      <c r="H72">
        <v>3.2322898962499993</v>
      </c>
    </row>
    <row r="73" spans="1:8" x14ac:dyDescent="0.25">
      <c r="A73" t="s">
        <v>94</v>
      </c>
      <c r="B73">
        <v>6</v>
      </c>
      <c r="C73" t="s">
        <v>22</v>
      </c>
      <c r="D73" t="s">
        <v>23</v>
      </c>
      <c r="E73" t="s">
        <v>29</v>
      </c>
      <c r="F73" t="s">
        <v>25</v>
      </c>
      <c r="G73">
        <v>6</v>
      </c>
      <c r="H73">
        <v>3.7884931399999995</v>
      </c>
    </row>
    <row r="74" spans="1:8" x14ac:dyDescent="0.25">
      <c r="A74" t="s">
        <v>95</v>
      </c>
      <c r="B74">
        <v>7</v>
      </c>
      <c r="C74" t="s">
        <v>14</v>
      </c>
      <c r="D74" t="s">
        <v>15</v>
      </c>
      <c r="E74" t="s">
        <v>16</v>
      </c>
      <c r="F74" t="s">
        <v>17</v>
      </c>
      <c r="G74">
        <v>6</v>
      </c>
    </row>
    <row r="75" spans="1:8" x14ac:dyDescent="0.25">
      <c r="A75" t="s">
        <v>96</v>
      </c>
      <c r="B75">
        <v>7</v>
      </c>
      <c r="C75" t="s">
        <v>19</v>
      </c>
      <c r="D75" t="s">
        <v>20</v>
      </c>
      <c r="E75" t="s">
        <v>16</v>
      </c>
      <c r="F75" t="s">
        <v>17</v>
      </c>
      <c r="G75">
        <v>6</v>
      </c>
    </row>
    <row r="76" spans="1:8" x14ac:dyDescent="0.25">
      <c r="A76" t="s">
        <v>97</v>
      </c>
      <c r="B76">
        <v>7</v>
      </c>
      <c r="C76" t="s">
        <v>22</v>
      </c>
      <c r="D76" t="s">
        <v>23</v>
      </c>
      <c r="E76" t="s">
        <v>16</v>
      </c>
      <c r="F76" t="s">
        <v>17</v>
      </c>
      <c r="G76">
        <v>6</v>
      </c>
    </row>
    <row r="77" spans="1:8" x14ac:dyDescent="0.25">
      <c r="A77" t="s">
        <v>98</v>
      </c>
      <c r="B77">
        <v>7</v>
      </c>
      <c r="C77" t="s">
        <v>14</v>
      </c>
      <c r="D77" t="s">
        <v>15</v>
      </c>
      <c r="E77" t="s">
        <v>16</v>
      </c>
      <c r="F77" t="s">
        <v>25</v>
      </c>
      <c r="G77">
        <v>6</v>
      </c>
    </row>
    <row r="78" spans="1:8" x14ac:dyDescent="0.25">
      <c r="A78" t="s">
        <v>99</v>
      </c>
      <c r="B78">
        <v>7</v>
      </c>
      <c r="C78" t="s">
        <v>19</v>
      </c>
      <c r="D78" t="s">
        <v>20</v>
      </c>
      <c r="E78" t="s">
        <v>16</v>
      </c>
      <c r="F78" t="s">
        <v>25</v>
      </c>
      <c r="G78">
        <v>6</v>
      </c>
    </row>
    <row r="79" spans="1:8" x14ac:dyDescent="0.25">
      <c r="A79" t="s">
        <v>100</v>
      </c>
      <c r="B79">
        <v>7</v>
      </c>
      <c r="C79" t="s">
        <v>22</v>
      </c>
      <c r="D79" t="s">
        <v>23</v>
      </c>
      <c r="E79" t="s">
        <v>16</v>
      </c>
      <c r="F79" t="s">
        <v>25</v>
      </c>
      <c r="G79">
        <v>6</v>
      </c>
    </row>
    <row r="80" spans="1:8" x14ac:dyDescent="0.25">
      <c r="A80" t="s">
        <v>101</v>
      </c>
      <c r="B80">
        <v>7</v>
      </c>
      <c r="C80" t="s">
        <v>14</v>
      </c>
      <c r="D80" t="s">
        <v>15</v>
      </c>
      <c r="E80" t="s">
        <v>29</v>
      </c>
      <c r="F80" t="s">
        <v>17</v>
      </c>
      <c r="G80">
        <v>6</v>
      </c>
    </row>
    <row r="81" spans="1:7" x14ac:dyDescent="0.25">
      <c r="A81" t="s">
        <v>102</v>
      </c>
      <c r="B81">
        <v>7</v>
      </c>
      <c r="C81" t="s">
        <v>19</v>
      </c>
      <c r="D81" t="s">
        <v>20</v>
      </c>
      <c r="E81" t="s">
        <v>29</v>
      </c>
      <c r="F81" t="s">
        <v>17</v>
      </c>
      <c r="G81">
        <v>6</v>
      </c>
    </row>
    <row r="82" spans="1:7" x14ac:dyDescent="0.25">
      <c r="A82" t="s">
        <v>103</v>
      </c>
      <c r="B82">
        <v>7</v>
      </c>
      <c r="C82" t="s">
        <v>22</v>
      </c>
      <c r="D82" t="s">
        <v>23</v>
      </c>
      <c r="E82" t="s">
        <v>29</v>
      </c>
      <c r="F82" t="s">
        <v>17</v>
      </c>
      <c r="G82">
        <v>6</v>
      </c>
    </row>
    <row r="83" spans="1:7" x14ac:dyDescent="0.25">
      <c r="A83" t="s">
        <v>104</v>
      </c>
      <c r="B83">
        <v>7</v>
      </c>
      <c r="C83" t="s">
        <v>14</v>
      </c>
      <c r="D83" t="s">
        <v>15</v>
      </c>
      <c r="E83" t="s">
        <v>29</v>
      </c>
      <c r="F83" t="s">
        <v>25</v>
      </c>
      <c r="G83">
        <v>6</v>
      </c>
    </row>
    <row r="84" spans="1:7" x14ac:dyDescent="0.25">
      <c r="A84" t="s">
        <v>105</v>
      </c>
      <c r="B84">
        <v>7</v>
      </c>
      <c r="C84" t="s">
        <v>19</v>
      </c>
      <c r="D84" t="s">
        <v>20</v>
      </c>
      <c r="E84" t="s">
        <v>29</v>
      </c>
      <c r="F84" t="s">
        <v>25</v>
      </c>
      <c r="G84">
        <v>6</v>
      </c>
    </row>
    <row r="85" spans="1:7" x14ac:dyDescent="0.25">
      <c r="A85" t="s">
        <v>106</v>
      </c>
      <c r="B85">
        <v>7</v>
      </c>
      <c r="C85" t="s">
        <v>22</v>
      </c>
      <c r="D85" t="s">
        <v>23</v>
      </c>
      <c r="E85" t="s">
        <v>29</v>
      </c>
      <c r="F85" t="s">
        <v>25</v>
      </c>
      <c r="G85">
        <v>6</v>
      </c>
    </row>
    <row r="86" spans="1:7" x14ac:dyDescent="0.25">
      <c r="A86" t="s">
        <v>107</v>
      </c>
      <c r="B86">
        <v>8</v>
      </c>
      <c r="C86" t="s">
        <v>14</v>
      </c>
      <c r="D86" t="s">
        <v>15</v>
      </c>
      <c r="E86" t="s">
        <v>16</v>
      </c>
      <c r="F86" t="s">
        <v>17</v>
      </c>
      <c r="G86">
        <v>6</v>
      </c>
    </row>
    <row r="87" spans="1:7" x14ac:dyDescent="0.25">
      <c r="A87" t="s">
        <v>108</v>
      </c>
      <c r="B87">
        <v>8</v>
      </c>
      <c r="C87" t="s">
        <v>19</v>
      </c>
      <c r="D87" t="s">
        <v>20</v>
      </c>
      <c r="E87" t="s">
        <v>16</v>
      </c>
      <c r="F87" t="s">
        <v>17</v>
      </c>
      <c r="G87">
        <v>6</v>
      </c>
    </row>
    <row r="88" spans="1:7" x14ac:dyDescent="0.25">
      <c r="A88" t="s">
        <v>109</v>
      </c>
      <c r="B88">
        <v>8</v>
      </c>
      <c r="C88" t="s">
        <v>22</v>
      </c>
      <c r="D88" t="s">
        <v>23</v>
      </c>
      <c r="E88" t="s">
        <v>16</v>
      </c>
      <c r="F88" t="s">
        <v>17</v>
      </c>
      <c r="G88">
        <v>6</v>
      </c>
    </row>
    <row r="89" spans="1:7" x14ac:dyDescent="0.25">
      <c r="A89" t="s">
        <v>110</v>
      </c>
      <c r="B89">
        <v>8</v>
      </c>
      <c r="C89" t="s">
        <v>14</v>
      </c>
      <c r="D89" t="s">
        <v>15</v>
      </c>
      <c r="E89" t="s">
        <v>16</v>
      </c>
      <c r="F89" t="s">
        <v>25</v>
      </c>
      <c r="G89">
        <v>6</v>
      </c>
    </row>
    <row r="90" spans="1:7" x14ac:dyDescent="0.25">
      <c r="A90" t="s">
        <v>111</v>
      </c>
      <c r="B90">
        <v>8</v>
      </c>
      <c r="C90" t="s">
        <v>19</v>
      </c>
      <c r="D90" t="s">
        <v>20</v>
      </c>
      <c r="E90" t="s">
        <v>16</v>
      </c>
      <c r="F90" t="s">
        <v>25</v>
      </c>
      <c r="G90">
        <v>6</v>
      </c>
    </row>
    <row r="91" spans="1:7" x14ac:dyDescent="0.25">
      <c r="A91" t="s">
        <v>112</v>
      </c>
      <c r="B91">
        <v>8</v>
      </c>
      <c r="C91" t="s">
        <v>22</v>
      </c>
      <c r="D91" t="s">
        <v>23</v>
      </c>
      <c r="E91" t="s">
        <v>16</v>
      </c>
      <c r="F91" t="s">
        <v>25</v>
      </c>
      <c r="G91">
        <v>6</v>
      </c>
    </row>
    <row r="92" spans="1:7" x14ac:dyDescent="0.25">
      <c r="A92" t="s">
        <v>113</v>
      </c>
      <c r="B92">
        <v>8</v>
      </c>
      <c r="C92" t="s">
        <v>14</v>
      </c>
      <c r="D92" t="s">
        <v>15</v>
      </c>
      <c r="E92" t="s">
        <v>29</v>
      </c>
      <c r="F92" t="s">
        <v>17</v>
      </c>
      <c r="G92">
        <v>6</v>
      </c>
    </row>
    <row r="93" spans="1:7" x14ac:dyDescent="0.25">
      <c r="A93" t="s">
        <v>114</v>
      </c>
      <c r="B93">
        <v>8</v>
      </c>
      <c r="C93" t="s">
        <v>19</v>
      </c>
      <c r="D93" t="s">
        <v>20</v>
      </c>
      <c r="E93" t="s">
        <v>29</v>
      </c>
      <c r="F93" t="s">
        <v>17</v>
      </c>
      <c r="G93">
        <v>6</v>
      </c>
    </row>
    <row r="94" spans="1:7" x14ac:dyDescent="0.25">
      <c r="A94" t="s">
        <v>115</v>
      </c>
      <c r="B94">
        <v>8</v>
      </c>
      <c r="C94" t="s">
        <v>22</v>
      </c>
      <c r="D94" t="s">
        <v>23</v>
      </c>
      <c r="E94" t="s">
        <v>29</v>
      </c>
      <c r="F94" t="s">
        <v>17</v>
      </c>
      <c r="G94">
        <v>6</v>
      </c>
    </row>
    <row r="95" spans="1:7" x14ac:dyDescent="0.25">
      <c r="A95" t="s">
        <v>116</v>
      </c>
      <c r="B95">
        <v>8</v>
      </c>
      <c r="C95" t="s">
        <v>14</v>
      </c>
      <c r="D95" t="s">
        <v>15</v>
      </c>
      <c r="E95" t="s">
        <v>29</v>
      </c>
      <c r="F95" t="s">
        <v>25</v>
      </c>
      <c r="G95">
        <v>6</v>
      </c>
    </row>
    <row r="96" spans="1:7" x14ac:dyDescent="0.25">
      <c r="A96" t="s">
        <v>117</v>
      </c>
      <c r="B96">
        <v>8</v>
      </c>
      <c r="C96" t="s">
        <v>19</v>
      </c>
      <c r="D96" t="s">
        <v>20</v>
      </c>
      <c r="E96" t="s">
        <v>29</v>
      </c>
      <c r="F96" t="s">
        <v>25</v>
      </c>
      <c r="G96">
        <v>6</v>
      </c>
    </row>
    <row r="97" spans="1:7" x14ac:dyDescent="0.25">
      <c r="A97" t="s">
        <v>118</v>
      </c>
      <c r="B97">
        <v>8</v>
      </c>
      <c r="C97" t="s">
        <v>22</v>
      </c>
      <c r="D97" t="s">
        <v>23</v>
      </c>
      <c r="E97" t="s">
        <v>29</v>
      </c>
      <c r="F97" t="s">
        <v>25</v>
      </c>
      <c r="G9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16" workbookViewId="0">
      <selection activeCell="P32" sqref="P32"/>
    </sheetView>
  </sheetViews>
  <sheetFormatPr defaultRowHeight="15" x14ac:dyDescent="0.25"/>
  <cols>
    <col min="1" max="1" width="13.140625" customWidth="1"/>
    <col min="3" max="4" width="14.42578125" customWidth="1"/>
    <col min="8" max="8" width="14.42578125" customWidth="1"/>
    <col min="9" max="9" width="26.5703125" customWidth="1"/>
    <col min="10" max="10" width="20.42578125" customWidth="1"/>
    <col min="11" max="11" width="30.42578125" customWidth="1"/>
    <col min="12" max="12" width="33.140625" customWidth="1"/>
    <col min="13" max="13" width="27.7109375" customWidth="1"/>
  </cols>
  <sheetData>
    <row r="1" spans="1:14" x14ac:dyDescent="0.25">
      <c r="A1" t="s">
        <v>0</v>
      </c>
      <c r="B1" t="s">
        <v>1</v>
      </c>
      <c r="C1" t="s">
        <v>119</v>
      </c>
      <c r="D1" t="s">
        <v>2</v>
      </c>
      <c r="E1" t="s">
        <v>3</v>
      </c>
      <c r="F1" t="s">
        <v>4</v>
      </c>
      <c r="G1" t="s">
        <v>5</v>
      </c>
      <c r="H1" t="s">
        <v>140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</row>
    <row r="2" spans="1:14" x14ac:dyDescent="0.25">
      <c r="A2" t="s">
        <v>24</v>
      </c>
      <c r="B2">
        <v>1</v>
      </c>
      <c r="C2" t="s">
        <v>126</v>
      </c>
      <c r="D2" t="s">
        <v>14</v>
      </c>
      <c r="E2" t="s">
        <v>15</v>
      </c>
      <c r="F2" t="s">
        <v>127</v>
      </c>
      <c r="G2" t="s">
        <v>25</v>
      </c>
      <c r="H2">
        <v>2</v>
      </c>
      <c r="I2">
        <v>95.90997853827183</v>
      </c>
      <c r="J2">
        <v>19.72566923028446</v>
      </c>
      <c r="K2">
        <v>92.961666437367455</v>
      </c>
      <c r="L2">
        <v>13.311204919543773</v>
      </c>
      <c r="M2">
        <v>240.29250113263026</v>
      </c>
      <c r="N2">
        <f>((Table1[[#This Row],[IHCTG conc]]*3+Table1[[#This Row],[EHCFA conc]]+Table1[[#This Row],[IHCFA conc]])/(Table1[[#This Row],[TRL disappearance conc]]*3))*100</f>
        <v>54.655999821686137</v>
      </c>
    </row>
    <row r="3" spans="1:14" x14ac:dyDescent="0.25">
      <c r="A3" t="s">
        <v>26</v>
      </c>
      <c r="B3">
        <v>1</v>
      </c>
      <c r="C3" t="s">
        <v>126</v>
      </c>
      <c r="D3" t="s">
        <v>19</v>
      </c>
      <c r="E3" t="s">
        <v>20</v>
      </c>
      <c r="F3" t="s">
        <v>127</v>
      </c>
      <c r="G3" t="s">
        <v>25</v>
      </c>
      <c r="H3">
        <v>2</v>
      </c>
      <c r="I3">
        <v>67.157790306243214</v>
      </c>
      <c r="J3">
        <v>26.752860040140046</v>
      </c>
      <c r="K3">
        <v>65.79665742072406</v>
      </c>
      <c r="L3">
        <v>5.3968581122769166</v>
      </c>
      <c r="M3">
        <v>362.9929947734002</v>
      </c>
      <c r="N3">
        <f>((Table1[[#This Row],[IHCTG conc]]*3+Table1[[#This Row],[EHCFA conc]]+Table1[[#This Row],[IHCFA conc]])/(Table1[[#This Row],[TRL disappearance conc]]*3))*100</f>
        <v>25.038764785891981</v>
      </c>
    </row>
    <row r="4" spans="1:14" x14ac:dyDescent="0.25">
      <c r="A4" t="s">
        <v>27</v>
      </c>
      <c r="B4">
        <v>1</v>
      </c>
      <c r="C4" t="s">
        <v>126</v>
      </c>
      <c r="D4" t="s">
        <v>22</v>
      </c>
      <c r="E4" t="s">
        <v>23</v>
      </c>
      <c r="F4" t="s">
        <v>127</v>
      </c>
      <c r="G4" t="s">
        <v>25</v>
      </c>
      <c r="H4">
        <v>2</v>
      </c>
      <c r="I4">
        <v>57.525998339080779</v>
      </c>
      <c r="J4">
        <v>21.322764073178519</v>
      </c>
      <c r="K4">
        <v>40.916133207806439</v>
      </c>
      <c r="L4">
        <v>4.9588827001107951</v>
      </c>
      <c r="M4">
        <v>252.66859172011141</v>
      </c>
      <c r="N4">
        <f>((Table1[[#This Row],[IHCTG conc]]*3+Table1[[#This Row],[EHCFA conc]]+Table1[[#This Row],[IHCFA conc]])/(Table1[[#This Row],[TRL disappearance conc]]*3))*100</f>
        <v>28.819438859677838</v>
      </c>
    </row>
    <row r="5" spans="1:14" x14ac:dyDescent="0.25">
      <c r="A5" t="s">
        <v>32</v>
      </c>
      <c r="B5">
        <v>1</v>
      </c>
      <c r="C5" t="s">
        <v>126</v>
      </c>
      <c r="D5" t="s">
        <v>14</v>
      </c>
      <c r="E5" t="s">
        <v>15</v>
      </c>
      <c r="F5" t="s">
        <v>4</v>
      </c>
      <c r="G5" t="s">
        <v>25</v>
      </c>
      <c r="H5">
        <v>2</v>
      </c>
      <c r="I5">
        <v>85.782854352920424</v>
      </c>
      <c r="J5">
        <v>31.158323780288981</v>
      </c>
      <c r="K5">
        <v>52.605600291647214</v>
      </c>
      <c r="L5">
        <v>9.1550770296190898</v>
      </c>
      <c r="M5">
        <v>525.63024020767739</v>
      </c>
      <c r="N5">
        <f>((Table1[[#This Row],[IHCTG conc]]*3+Table1[[#This Row],[EHCFA conc]]+Table1[[#This Row],[IHCFA conc]])/(Table1[[#This Row],[TRL disappearance conc]]*3))*100</f>
        <v>20.236610958934868</v>
      </c>
    </row>
    <row r="6" spans="1:14" x14ac:dyDescent="0.25">
      <c r="A6" t="s">
        <v>33</v>
      </c>
      <c r="B6">
        <v>1</v>
      </c>
      <c r="C6" t="s">
        <v>126</v>
      </c>
      <c r="D6" t="s">
        <v>19</v>
      </c>
      <c r="E6" t="s">
        <v>20</v>
      </c>
      <c r="F6" t="s">
        <v>4</v>
      </c>
      <c r="G6" t="s">
        <v>25</v>
      </c>
      <c r="H6">
        <v>2</v>
      </c>
      <c r="I6">
        <v>44.00964153451006</v>
      </c>
      <c r="J6">
        <v>31.673856469715396</v>
      </c>
      <c r="K6">
        <v>27.324023891844909</v>
      </c>
      <c r="L6">
        <v>4.4450496556092585</v>
      </c>
      <c r="M6">
        <v>393.79685197781453</v>
      </c>
      <c r="N6">
        <f>((Table1[[#This Row],[IHCTG conc]]*3+Table1[[#This Row],[EHCFA conc]]+Table1[[#This Row],[IHCFA conc]])/(Table1[[#This Row],[TRL disappearance conc]]*3))*100</f>
        <v>13.864847431556102</v>
      </c>
    </row>
    <row r="7" spans="1:14" x14ac:dyDescent="0.25">
      <c r="A7" t="s">
        <v>34</v>
      </c>
      <c r="B7">
        <v>1</v>
      </c>
      <c r="C7" t="s">
        <v>126</v>
      </c>
      <c r="D7" t="s">
        <v>22</v>
      </c>
      <c r="E7" t="s">
        <v>23</v>
      </c>
      <c r="F7" t="s">
        <v>4</v>
      </c>
      <c r="G7" t="s">
        <v>25</v>
      </c>
      <c r="H7">
        <v>2</v>
      </c>
      <c r="I7">
        <v>34.975530149395901</v>
      </c>
      <c r="J7">
        <v>33.781718305025876</v>
      </c>
      <c r="K7">
        <v>35.832511152084557</v>
      </c>
      <c r="L7">
        <v>3.062997095945275</v>
      </c>
      <c r="M7">
        <v>386.84537025785903</v>
      </c>
      <c r="N7">
        <f>((Table1[[#This Row],[IHCTG conc]]*3+Table1[[#This Row],[EHCFA conc]]+Table1[[#This Row],[IHCFA conc]])/(Table1[[#This Row],[TRL disappearance conc]]*3))*100</f>
        <v>12.392729305109706</v>
      </c>
    </row>
    <row r="8" spans="1:14" x14ac:dyDescent="0.25">
      <c r="A8" t="s">
        <v>38</v>
      </c>
      <c r="B8">
        <v>2</v>
      </c>
      <c r="C8" t="s">
        <v>126</v>
      </c>
      <c r="D8" t="s">
        <v>14</v>
      </c>
      <c r="E8" t="s">
        <v>15</v>
      </c>
      <c r="F8" t="s">
        <v>127</v>
      </c>
      <c r="G8" t="s">
        <v>25</v>
      </c>
      <c r="H8">
        <v>2</v>
      </c>
      <c r="I8">
        <v>56.268837018958486</v>
      </c>
      <c r="J8">
        <v>17.972568330595017</v>
      </c>
      <c r="K8">
        <v>60.972908725386354</v>
      </c>
      <c r="L8">
        <v>9.1244583295087782</v>
      </c>
      <c r="M8">
        <v>271.76079416409613</v>
      </c>
      <c r="N8">
        <f>((Table1[[#This Row],[IHCTG conc]]*3+Table1[[#This Row],[EHCFA conc]]+Table1[[#This Row],[IHCFA conc]])/(Table1[[#This Row],[TRL disappearance conc]]*3))*100</f>
        <v>29.303206256150187</v>
      </c>
    </row>
    <row r="9" spans="1:14" x14ac:dyDescent="0.25">
      <c r="A9" t="s">
        <v>39</v>
      </c>
      <c r="B9">
        <v>2</v>
      </c>
      <c r="C9" t="s">
        <v>126</v>
      </c>
      <c r="D9" t="s">
        <v>19</v>
      </c>
      <c r="E9" t="s">
        <v>20</v>
      </c>
      <c r="F9" t="s">
        <v>127</v>
      </c>
      <c r="G9" t="s">
        <v>25</v>
      </c>
      <c r="H9">
        <v>2</v>
      </c>
      <c r="I9">
        <v>59.235924405298945</v>
      </c>
      <c r="J9">
        <v>14.495758807314424</v>
      </c>
      <c r="K9">
        <v>53.584458492155157</v>
      </c>
      <c r="L9">
        <v>5.8260864942035058</v>
      </c>
      <c r="M9">
        <v>183.41737811388637</v>
      </c>
      <c r="N9">
        <f>((Table1[[#This Row],[IHCTG conc]]*3+Table1[[#This Row],[EHCFA conc]]+Table1[[#This Row],[IHCFA conc]])/(Table1[[#This Row],[TRL disappearance conc]]*3))*100</f>
        <v>43.0926666892355</v>
      </c>
    </row>
    <row r="10" spans="1:14" x14ac:dyDescent="0.25">
      <c r="A10" t="s">
        <v>40</v>
      </c>
      <c r="B10">
        <v>2</v>
      </c>
      <c r="C10" t="s">
        <v>126</v>
      </c>
      <c r="D10" t="s">
        <v>22</v>
      </c>
      <c r="E10" t="s">
        <v>23</v>
      </c>
      <c r="F10" t="s">
        <v>127</v>
      </c>
      <c r="G10" t="s">
        <v>25</v>
      </c>
      <c r="H10">
        <v>2</v>
      </c>
      <c r="I10">
        <v>47.693895613067475</v>
      </c>
      <c r="J10">
        <v>12.751724894543665</v>
      </c>
      <c r="K10">
        <v>114.30956666904754</v>
      </c>
      <c r="L10">
        <v>6.4974221857152834</v>
      </c>
      <c r="M10">
        <v>202.01412347063223</v>
      </c>
      <c r="N10">
        <f>((Table1[[#This Row],[IHCTG conc]]*3+Table1[[#This Row],[EHCFA conc]]+Table1[[#This Row],[IHCFA conc]])/(Table1[[#This Row],[TRL disappearance conc]]*3))*100</f>
        <v>43.542941645253833</v>
      </c>
    </row>
    <row r="11" spans="1:14" x14ac:dyDescent="0.25">
      <c r="A11" t="s">
        <v>44</v>
      </c>
      <c r="B11">
        <v>2</v>
      </c>
      <c r="C11" t="s">
        <v>126</v>
      </c>
      <c r="D11" t="s">
        <v>14</v>
      </c>
      <c r="E11" t="s">
        <v>15</v>
      </c>
      <c r="F11" t="s">
        <v>4</v>
      </c>
      <c r="G11" t="s">
        <v>25</v>
      </c>
      <c r="H11">
        <v>2</v>
      </c>
      <c r="I11">
        <v>36.912082984033965</v>
      </c>
      <c r="J11">
        <v>10.155176258128879</v>
      </c>
      <c r="K11">
        <v>36.840290169620879</v>
      </c>
      <c r="L11">
        <v>4.7937276478442055</v>
      </c>
      <c r="M11">
        <v>123.90400987097962</v>
      </c>
      <c r="N11">
        <f>((Table1[[#This Row],[IHCTG conc]]*3+Table1[[#This Row],[EHCFA conc]]+Table1[[#This Row],[IHCFA conc]])/(Table1[[#This Row],[TRL disappearance conc]]*3))*100</f>
        <v>40.991481208781188</v>
      </c>
    </row>
    <row r="12" spans="1:14" x14ac:dyDescent="0.25">
      <c r="A12" t="s">
        <v>45</v>
      </c>
      <c r="B12">
        <v>2</v>
      </c>
      <c r="C12" t="s">
        <v>126</v>
      </c>
      <c r="D12" t="s">
        <v>19</v>
      </c>
      <c r="E12" t="s">
        <v>20</v>
      </c>
      <c r="F12" t="s">
        <v>4</v>
      </c>
      <c r="G12" t="s">
        <v>25</v>
      </c>
      <c r="H12">
        <v>2</v>
      </c>
      <c r="I12">
        <v>36.982182614390908</v>
      </c>
      <c r="J12">
        <v>11.430625078526706</v>
      </c>
      <c r="K12">
        <v>45.710075409627244</v>
      </c>
      <c r="L12">
        <v>2.8262028286689529</v>
      </c>
      <c r="M12">
        <v>165.55555553118126</v>
      </c>
      <c r="N12">
        <f>((Table1[[#This Row],[IHCTG conc]]*3+Table1[[#This Row],[EHCFA conc]]+Table1[[#This Row],[IHCFA conc]])/(Table1[[#This Row],[TRL disappearance conc]]*3))*100</f>
        <v>32.110636128513249</v>
      </c>
    </row>
    <row r="13" spans="1:14" x14ac:dyDescent="0.25">
      <c r="A13" t="s">
        <v>46</v>
      </c>
      <c r="B13">
        <v>2</v>
      </c>
      <c r="C13" t="s">
        <v>126</v>
      </c>
      <c r="D13" t="s">
        <v>22</v>
      </c>
      <c r="E13" t="s">
        <v>23</v>
      </c>
      <c r="F13" t="s">
        <v>4</v>
      </c>
      <c r="G13" t="s">
        <v>25</v>
      </c>
      <c r="H13">
        <v>2</v>
      </c>
      <c r="I13">
        <v>34.866552803790746</v>
      </c>
      <c r="J13">
        <v>6.4376271147325665</v>
      </c>
      <c r="K13">
        <v>36.861118423360992</v>
      </c>
      <c r="L13">
        <v>2.4478089402161163</v>
      </c>
      <c r="M13">
        <v>93.239427061981345</v>
      </c>
      <c r="N13">
        <f>((Table1[[#This Row],[IHCTG conc]]*3+Table1[[#This Row],[EHCFA conc]]+Table1[[#This Row],[IHCFA conc]])/(Table1[[#This Row],[TRL disappearance conc]]*3))*100</f>
        <v>51.447686995933395</v>
      </c>
    </row>
    <row r="14" spans="1:14" x14ac:dyDescent="0.25">
      <c r="A14" t="s">
        <v>50</v>
      </c>
      <c r="B14">
        <v>3</v>
      </c>
      <c r="C14" t="s">
        <v>126</v>
      </c>
      <c r="D14" t="s">
        <v>14</v>
      </c>
      <c r="E14" t="s">
        <v>15</v>
      </c>
      <c r="F14" t="s">
        <v>127</v>
      </c>
      <c r="G14" t="s">
        <v>25</v>
      </c>
      <c r="H14">
        <v>2</v>
      </c>
      <c r="I14">
        <v>35.033422233192709</v>
      </c>
      <c r="J14">
        <v>38.856812156356028</v>
      </c>
      <c r="K14">
        <v>40.118834417281633</v>
      </c>
      <c r="L14">
        <v>8.7801081538046688</v>
      </c>
      <c r="M14">
        <v>229.32845606703373</v>
      </c>
      <c r="N14">
        <f>((Table1[[#This Row],[IHCTG conc]]*3+Table1[[#This Row],[EHCFA conc]]+Table1[[#This Row],[IHCFA conc]])/(Table1[[#This Row],[TRL disappearance conc]]*3))*100</f>
        <v>22.384082044263732</v>
      </c>
    </row>
    <row r="15" spans="1:14" x14ac:dyDescent="0.25">
      <c r="A15" t="s">
        <v>51</v>
      </c>
      <c r="B15">
        <v>3</v>
      </c>
      <c r="C15" t="s">
        <v>126</v>
      </c>
      <c r="D15" t="s">
        <v>19</v>
      </c>
      <c r="E15" t="s">
        <v>20</v>
      </c>
      <c r="F15" t="s">
        <v>127</v>
      </c>
      <c r="G15" t="s">
        <v>25</v>
      </c>
      <c r="H15">
        <v>2</v>
      </c>
      <c r="I15">
        <v>33.004383150810916</v>
      </c>
      <c r="J15">
        <v>9.7916483435537813</v>
      </c>
      <c r="K15">
        <v>68.447929627222678</v>
      </c>
      <c r="L15">
        <v>6.2432436068605091</v>
      </c>
      <c r="M15">
        <v>50.48318358568082</v>
      </c>
      <c r="N15">
        <f>((Table1[[#This Row],[IHCTG conc]]*3+Table1[[#This Row],[EHCFA conc]]+Table1[[#This Row],[IHCFA conc]])/(Table1[[#This Row],[TRL disappearance conc]]*3))*100</f>
        <v>114.69451168275494</v>
      </c>
    </row>
    <row r="16" spans="1:14" x14ac:dyDescent="0.25">
      <c r="A16" t="s">
        <v>52</v>
      </c>
      <c r="B16">
        <v>3</v>
      </c>
      <c r="C16" t="s">
        <v>126</v>
      </c>
      <c r="D16" t="s">
        <v>22</v>
      </c>
      <c r="E16" t="s">
        <v>23</v>
      </c>
      <c r="F16" t="s">
        <v>127</v>
      </c>
      <c r="G16" t="s">
        <v>25</v>
      </c>
      <c r="H16">
        <v>2</v>
      </c>
      <c r="I16">
        <v>30.964453018052531</v>
      </c>
      <c r="J16">
        <v>3.9928317996983651</v>
      </c>
      <c r="K16">
        <v>95.078308495078488</v>
      </c>
      <c r="L16">
        <v>6.4314935169092733</v>
      </c>
      <c r="M16">
        <v>20.8386110721632</v>
      </c>
      <c r="N16">
        <f>((Table1[[#This Row],[IHCTG conc]]*3+Table1[[#This Row],[EHCFA conc]]+Table1[[#This Row],[IHCFA conc]])/(Table1[[#This Row],[TRL disappearance conc]]*3))*100</f>
        <v>310.96628016287605</v>
      </c>
    </row>
    <row r="17" spans="1:14" x14ac:dyDescent="0.25">
      <c r="A17" t="s">
        <v>56</v>
      </c>
      <c r="B17">
        <v>3</v>
      </c>
      <c r="C17" t="s">
        <v>126</v>
      </c>
      <c r="D17" t="s">
        <v>14</v>
      </c>
      <c r="E17" t="s">
        <v>15</v>
      </c>
      <c r="F17" t="s">
        <v>4</v>
      </c>
      <c r="G17" t="s">
        <v>25</v>
      </c>
      <c r="H17">
        <v>2</v>
      </c>
      <c r="I17">
        <v>27.387341341800873</v>
      </c>
      <c r="J17">
        <v>93.154572800373074</v>
      </c>
      <c r="L17">
        <v>6.607249678307987</v>
      </c>
      <c r="M17">
        <v>370.83159483912902</v>
      </c>
    </row>
    <row r="18" spans="1:14" x14ac:dyDescent="0.25">
      <c r="A18" t="s">
        <v>57</v>
      </c>
      <c r="B18">
        <v>3</v>
      </c>
      <c r="C18" t="s">
        <v>126</v>
      </c>
      <c r="D18" t="s">
        <v>19</v>
      </c>
      <c r="E18" t="s">
        <v>20</v>
      </c>
      <c r="F18" t="s">
        <v>4</v>
      </c>
      <c r="G18" t="s">
        <v>25</v>
      </c>
      <c r="H18">
        <v>2</v>
      </c>
      <c r="I18">
        <v>29.853227109865959</v>
      </c>
      <c r="J18">
        <v>93.543500437482749</v>
      </c>
      <c r="L18">
        <v>7.9839603388736498</v>
      </c>
      <c r="M18">
        <v>448.43723425266774</v>
      </c>
    </row>
    <row r="19" spans="1:14" x14ac:dyDescent="0.25">
      <c r="A19" t="s">
        <v>58</v>
      </c>
      <c r="B19">
        <v>3</v>
      </c>
      <c r="C19" t="s">
        <v>126</v>
      </c>
      <c r="D19" t="s">
        <v>22</v>
      </c>
      <c r="E19" t="s">
        <v>23</v>
      </c>
      <c r="F19" t="s">
        <v>4</v>
      </c>
      <c r="G19" t="s">
        <v>25</v>
      </c>
      <c r="H19">
        <v>2</v>
      </c>
      <c r="I19">
        <v>30.858892751569922</v>
      </c>
      <c r="J19">
        <v>90.947984908695361</v>
      </c>
      <c r="L19">
        <v>6.0194672812208756</v>
      </c>
      <c r="M19">
        <v>431.41438865779793</v>
      </c>
    </row>
    <row r="20" spans="1:14" x14ac:dyDescent="0.25">
      <c r="A20" t="s">
        <v>62</v>
      </c>
      <c r="B20">
        <v>4</v>
      </c>
      <c r="C20" t="s">
        <v>126</v>
      </c>
      <c r="D20" t="s">
        <v>14</v>
      </c>
      <c r="E20" t="s">
        <v>15</v>
      </c>
      <c r="F20" t="s">
        <v>127</v>
      </c>
      <c r="G20" t="s">
        <v>25</v>
      </c>
      <c r="H20">
        <v>2</v>
      </c>
      <c r="I20">
        <v>30.779556335424541</v>
      </c>
      <c r="J20">
        <v>6.6657253709568733</v>
      </c>
      <c r="K20">
        <v>32.817566720239014</v>
      </c>
      <c r="L20">
        <v>8.5227901963181427</v>
      </c>
      <c r="M20">
        <v>45.522724576492827</v>
      </c>
      <c r="N20">
        <f>((Table1[[#This Row],[IHCTG conc]]*3+Table1[[#This Row],[EHCFA conc]]+Table1[[#This Row],[IHCFA conc]])/(Table1[[#This Row],[TRL disappearance conc]]*3))*100</f>
        <v>97.884464785792133</v>
      </c>
    </row>
    <row r="21" spans="1:14" x14ac:dyDescent="0.25">
      <c r="A21" t="s">
        <v>63</v>
      </c>
      <c r="B21">
        <v>4</v>
      </c>
      <c r="C21" t="s">
        <v>126</v>
      </c>
      <c r="D21" t="s">
        <v>19</v>
      </c>
      <c r="E21" t="s">
        <v>20</v>
      </c>
      <c r="F21" t="s">
        <v>127</v>
      </c>
      <c r="G21" t="s">
        <v>25</v>
      </c>
      <c r="H21">
        <v>2</v>
      </c>
      <c r="I21">
        <v>38.323705670892302</v>
      </c>
      <c r="J21">
        <v>8.3443794550455639</v>
      </c>
      <c r="K21">
        <v>25.677185243320693</v>
      </c>
      <c r="L21">
        <v>2.6848583646838917</v>
      </c>
      <c r="M21">
        <v>59.118261766429548</v>
      </c>
      <c r="N21">
        <f>((Table1[[#This Row],[IHCTG conc]]*3+Table1[[#This Row],[EHCFA conc]]+Table1[[#This Row],[IHCFA conc]])/(Table1[[#This Row],[TRL disappearance conc]]*3))*100</f>
        <v>80.817193840473365</v>
      </c>
    </row>
    <row r="22" spans="1:14" x14ac:dyDescent="0.25">
      <c r="A22" t="s">
        <v>64</v>
      </c>
      <c r="B22">
        <v>4</v>
      </c>
      <c r="C22" t="s">
        <v>126</v>
      </c>
      <c r="D22" t="s">
        <v>22</v>
      </c>
      <c r="E22" t="s">
        <v>23</v>
      </c>
      <c r="F22" t="s">
        <v>127</v>
      </c>
      <c r="G22" t="s">
        <v>25</v>
      </c>
      <c r="H22">
        <v>2</v>
      </c>
      <c r="I22">
        <v>39.828999420118734</v>
      </c>
      <c r="J22">
        <v>4.965133665463493</v>
      </c>
      <c r="K22">
        <v>53.171174474758843</v>
      </c>
      <c r="L22">
        <v>2.0710553886575425</v>
      </c>
      <c r="M22">
        <v>34.666633997672648</v>
      </c>
      <c r="N22">
        <f>((Table1[[#This Row],[IHCTG conc]]*3+Table1[[#This Row],[EHCFA conc]]+Table1[[#This Row],[IHCFA conc]])/(Table1[[#This Row],[TRL disappearance conc]]*3))*100</f>
        <v>168.00903152341729</v>
      </c>
    </row>
    <row r="23" spans="1:14" x14ac:dyDescent="0.25">
      <c r="A23" t="s">
        <v>68</v>
      </c>
      <c r="B23">
        <v>4</v>
      </c>
      <c r="C23" t="s">
        <v>126</v>
      </c>
      <c r="D23" t="s">
        <v>14</v>
      </c>
      <c r="E23" t="s">
        <v>15</v>
      </c>
      <c r="F23" t="s">
        <v>4</v>
      </c>
      <c r="G23" t="s">
        <v>25</v>
      </c>
      <c r="H23">
        <v>2</v>
      </c>
      <c r="I23">
        <v>29.334925473087186</v>
      </c>
      <c r="J23">
        <v>19.610280216482469</v>
      </c>
      <c r="K23">
        <v>29.496160902564554</v>
      </c>
      <c r="L23">
        <v>4.2500907770668688</v>
      </c>
      <c r="M23">
        <v>153.92261355670644</v>
      </c>
      <c r="N23">
        <f>((Table1[[#This Row],[IHCTG conc]]*3+Table1[[#This Row],[EHCFA conc]]+Table1[[#This Row],[IHCFA conc]])/(Table1[[#This Row],[TRL disappearance conc]]*3))*100</f>
        <v>26.366285690707137</v>
      </c>
    </row>
    <row r="24" spans="1:14" x14ac:dyDescent="0.25">
      <c r="A24" t="s">
        <v>69</v>
      </c>
      <c r="B24">
        <v>4</v>
      </c>
      <c r="C24" t="s">
        <v>126</v>
      </c>
      <c r="D24" t="s">
        <v>19</v>
      </c>
      <c r="E24" t="s">
        <v>20</v>
      </c>
      <c r="F24" t="s">
        <v>4</v>
      </c>
      <c r="G24" t="s">
        <v>25</v>
      </c>
      <c r="H24">
        <v>2</v>
      </c>
      <c r="I24">
        <v>23.143852962565123</v>
      </c>
      <c r="J24">
        <v>20.816380057379057</v>
      </c>
      <c r="K24">
        <v>25.334312157372299</v>
      </c>
      <c r="L24">
        <v>2.216041630414554</v>
      </c>
      <c r="M24">
        <v>153.01340650357881</v>
      </c>
      <c r="N24">
        <f>((Table1[[#This Row],[IHCTG conc]]*3+Table1[[#This Row],[EHCFA conc]]+Table1[[#This Row],[IHCFA conc]])/(Table1[[#This Row],[TRL disappearance conc]]*3))*100</f>
        <v>21.127105764032933</v>
      </c>
    </row>
    <row r="25" spans="1:14" x14ac:dyDescent="0.25">
      <c r="A25" t="s">
        <v>70</v>
      </c>
      <c r="B25">
        <v>4</v>
      </c>
      <c r="C25" t="s">
        <v>126</v>
      </c>
      <c r="D25" t="s">
        <v>22</v>
      </c>
      <c r="E25" t="s">
        <v>23</v>
      </c>
      <c r="F25" t="s">
        <v>4</v>
      </c>
      <c r="G25" t="s">
        <v>25</v>
      </c>
      <c r="H25">
        <v>2</v>
      </c>
      <c r="I25">
        <v>25.739602218010496</v>
      </c>
      <c r="J25">
        <v>16.307352067223285</v>
      </c>
      <c r="K25">
        <v>27.159582880301052</v>
      </c>
      <c r="L25">
        <v>1.7102045001631829</v>
      </c>
      <c r="M25">
        <v>123.37098410146176</v>
      </c>
      <c r="N25">
        <f>((Table1[[#This Row],[IHCTG conc]]*3+Table1[[#This Row],[EHCFA conc]]+Table1[[#This Row],[IHCFA conc]])/(Table1[[#This Row],[TRL disappearance conc]]*3))*100</f>
        <v>28.663842584802929</v>
      </c>
    </row>
    <row r="26" spans="1:14" x14ac:dyDescent="0.25">
      <c r="A26" t="s">
        <v>74</v>
      </c>
      <c r="B26">
        <v>5</v>
      </c>
      <c r="C26" t="s">
        <v>126</v>
      </c>
      <c r="D26" t="s">
        <v>14</v>
      </c>
      <c r="E26" t="s">
        <v>15</v>
      </c>
      <c r="F26" t="s">
        <v>127</v>
      </c>
      <c r="G26" t="s">
        <v>25</v>
      </c>
      <c r="H26">
        <v>2</v>
      </c>
      <c r="I26">
        <v>81.740297696131194</v>
      </c>
      <c r="J26">
        <v>36.816161239193306</v>
      </c>
      <c r="K26">
        <v>115.23683205416017</v>
      </c>
      <c r="L26">
        <v>7.7505838011601567</v>
      </c>
      <c r="M26">
        <v>477.18979226958328</v>
      </c>
      <c r="N26">
        <f>((Table1[[#This Row],[IHCTG conc]]*3+Table1[[#This Row],[EHCFA conc]]+Table1[[#This Row],[IHCFA conc]])/(Table1[[#This Row],[TRL disappearance conc]]*3))*100</f>
        <v>25.720605295743521</v>
      </c>
    </row>
    <row r="27" spans="1:14" x14ac:dyDescent="0.25">
      <c r="A27" t="s">
        <v>75</v>
      </c>
      <c r="B27">
        <v>5</v>
      </c>
      <c r="C27" t="s">
        <v>126</v>
      </c>
      <c r="D27" t="s">
        <v>19</v>
      </c>
      <c r="E27" t="s">
        <v>20</v>
      </c>
      <c r="F27" t="s">
        <v>127</v>
      </c>
      <c r="G27" t="s">
        <v>25</v>
      </c>
      <c r="H27">
        <v>2</v>
      </c>
      <c r="I27">
        <v>73.693074579465886</v>
      </c>
      <c r="J27">
        <v>41.694396091096415</v>
      </c>
      <c r="K27">
        <v>57.699193839954596</v>
      </c>
      <c r="L27">
        <v>4.7706781583065725</v>
      </c>
      <c r="M27">
        <v>454.95952529317577</v>
      </c>
      <c r="N27">
        <f>((Table1[[#This Row],[IHCTG conc]]*3+Table1[[#This Row],[EHCFA conc]]+Table1[[#This Row],[IHCFA conc]])/(Table1[[#This Row],[TRL disappearance conc]]*3))*100</f>
        <v>20.774675546060198</v>
      </c>
    </row>
    <row r="28" spans="1:14" x14ac:dyDescent="0.25">
      <c r="A28" t="s">
        <v>76</v>
      </c>
      <c r="B28">
        <v>5</v>
      </c>
      <c r="C28" t="s">
        <v>126</v>
      </c>
      <c r="D28" t="s">
        <v>22</v>
      </c>
      <c r="E28" t="s">
        <v>23</v>
      </c>
      <c r="F28" t="s">
        <v>127</v>
      </c>
      <c r="G28" t="s">
        <v>25</v>
      </c>
      <c r="H28">
        <v>2</v>
      </c>
      <c r="I28">
        <v>84.965711074150192</v>
      </c>
      <c r="J28">
        <v>29.894480803150593</v>
      </c>
      <c r="K28">
        <v>93.622978776588965</v>
      </c>
      <c r="L28">
        <v>5.8334563618689934</v>
      </c>
      <c r="M28">
        <v>483.87334818614119</v>
      </c>
      <c r="N28">
        <f>((Table1[[#This Row],[IHCTG conc]]*3+Table1[[#This Row],[EHCFA conc]]+Table1[[#This Row],[IHCFA conc]])/(Table1[[#This Row],[TRL disappearance conc]]*3))*100</f>
        <v>24.410903506688715</v>
      </c>
    </row>
    <row r="29" spans="1:14" x14ac:dyDescent="0.25">
      <c r="A29" t="s">
        <v>80</v>
      </c>
      <c r="B29">
        <v>5</v>
      </c>
      <c r="C29" t="s">
        <v>126</v>
      </c>
      <c r="D29" t="s">
        <v>14</v>
      </c>
      <c r="E29" t="s">
        <v>15</v>
      </c>
      <c r="F29" t="s">
        <v>4</v>
      </c>
      <c r="G29" t="s">
        <v>25</v>
      </c>
      <c r="H29">
        <v>2</v>
      </c>
      <c r="I29">
        <v>54.552385812883152</v>
      </c>
      <c r="J29">
        <v>15.249028925918331</v>
      </c>
      <c r="K29">
        <v>30.887608389091255</v>
      </c>
      <c r="L29">
        <v>2.3173938065130026</v>
      </c>
      <c r="M29">
        <v>157.6891745698878</v>
      </c>
      <c r="N29">
        <f>((Table1[[#This Row],[IHCTG conc]]*3+Table1[[#This Row],[EHCFA conc]]+Table1[[#This Row],[IHCFA conc]])/(Table1[[#This Row],[TRL disappearance conc]]*3))*100</f>
        <v>41.613966245350269</v>
      </c>
    </row>
    <row r="30" spans="1:14" x14ac:dyDescent="0.25">
      <c r="A30" t="s">
        <v>81</v>
      </c>
      <c r="B30">
        <v>5</v>
      </c>
      <c r="C30" t="s">
        <v>126</v>
      </c>
      <c r="D30" t="s">
        <v>19</v>
      </c>
      <c r="E30" t="s">
        <v>20</v>
      </c>
      <c r="F30" t="s">
        <v>4</v>
      </c>
      <c r="G30" t="s">
        <v>25</v>
      </c>
      <c r="H30">
        <v>2</v>
      </c>
      <c r="I30">
        <v>28.697933072232512</v>
      </c>
      <c r="J30">
        <v>16.05779491971904</v>
      </c>
      <c r="K30">
        <v>30.042716810181947</v>
      </c>
      <c r="L30">
        <v>1.1545141526654323</v>
      </c>
      <c r="M30">
        <v>113.05992838935592</v>
      </c>
      <c r="N30">
        <f>((Table1[[#This Row],[IHCTG conc]]*3+Table1[[#This Row],[EHCFA conc]]+Table1[[#This Row],[IHCFA conc]])/(Table1[[#This Row],[TRL disappearance conc]]*3))*100</f>
        <v>34.580784382956594</v>
      </c>
    </row>
    <row r="31" spans="1:14" x14ac:dyDescent="0.25">
      <c r="A31" t="s">
        <v>82</v>
      </c>
      <c r="B31">
        <v>5</v>
      </c>
      <c r="C31" t="s">
        <v>126</v>
      </c>
      <c r="D31" t="s">
        <v>22</v>
      </c>
      <c r="E31" t="s">
        <v>23</v>
      </c>
      <c r="F31" t="s">
        <v>4</v>
      </c>
      <c r="G31" t="s">
        <v>25</v>
      </c>
      <c r="H31">
        <v>2</v>
      </c>
      <c r="I31">
        <v>38.83653796527301</v>
      </c>
      <c r="J31">
        <v>16.070920895688047</v>
      </c>
      <c r="K31">
        <v>32.837894349371787</v>
      </c>
      <c r="L31">
        <v>1.9533001157192151</v>
      </c>
      <c r="M31">
        <v>179.6405375376109</v>
      </c>
      <c r="N31">
        <f>((Table1[[#This Row],[IHCTG conc]]*3+Table1[[#This Row],[EHCFA conc]]+Table1[[#This Row],[IHCFA conc]])/(Table1[[#This Row],[TRL disappearance conc]]*3))*100</f>
        <v>28.074733842527529</v>
      </c>
    </row>
    <row r="32" spans="1:14" x14ac:dyDescent="0.25">
      <c r="A32" t="s">
        <v>86</v>
      </c>
      <c r="B32">
        <v>6</v>
      </c>
      <c r="C32" t="s">
        <v>126</v>
      </c>
      <c r="D32" t="s">
        <v>14</v>
      </c>
      <c r="E32" t="s">
        <v>15</v>
      </c>
      <c r="F32" t="s">
        <v>127</v>
      </c>
      <c r="G32" t="s">
        <v>25</v>
      </c>
      <c r="H32">
        <v>6</v>
      </c>
      <c r="I32">
        <v>150.3002888315597</v>
      </c>
      <c r="J32">
        <v>42.003009410632927</v>
      </c>
      <c r="K32">
        <v>5.3393219913646712</v>
      </c>
      <c r="L32">
        <v>6.4758936171890227</v>
      </c>
      <c r="M32">
        <v>355.29279671702949</v>
      </c>
      <c r="N32">
        <f>((Table1[[#This Row],[IHCTG conc]]*3+Table1[[#This Row],[EHCFA conc]]+Table1[[#This Row],[IHCFA conc]])/(Table1[[#This Row],[TRL disappearance conc]]*3))*100</f>
        <v>43.411714354922111</v>
      </c>
    </row>
    <row r="33" spans="1:14" x14ac:dyDescent="0.25">
      <c r="A33" t="s">
        <v>87</v>
      </c>
      <c r="B33">
        <v>6</v>
      </c>
      <c r="C33" t="s">
        <v>126</v>
      </c>
      <c r="D33" t="s">
        <v>19</v>
      </c>
      <c r="E33" t="s">
        <v>20</v>
      </c>
      <c r="F33" t="s">
        <v>127</v>
      </c>
      <c r="G33" t="s">
        <v>25</v>
      </c>
      <c r="H33">
        <v>6</v>
      </c>
      <c r="I33">
        <v>162.89716323727174</v>
      </c>
      <c r="J33">
        <v>47.056145669818619</v>
      </c>
      <c r="K33">
        <v>19.039301631939026</v>
      </c>
      <c r="L33">
        <v>3.9754532193382404</v>
      </c>
      <c r="M33">
        <v>424.61371236178945</v>
      </c>
      <c r="N33">
        <f>((Table1[[#This Row],[IHCTG conc]]*3+Table1[[#This Row],[EHCFA conc]]+Table1[[#This Row],[IHCFA conc]])/(Table1[[#This Row],[TRL disappearance conc]]*3))*100</f>
        <v>40.170334405584498</v>
      </c>
    </row>
    <row r="34" spans="1:14" x14ac:dyDescent="0.25">
      <c r="A34" t="s">
        <v>88</v>
      </c>
      <c r="B34">
        <v>6</v>
      </c>
      <c r="C34" t="s">
        <v>126</v>
      </c>
      <c r="D34" t="s">
        <v>22</v>
      </c>
      <c r="E34" t="s">
        <v>23</v>
      </c>
      <c r="F34" t="s">
        <v>127</v>
      </c>
      <c r="G34" t="s">
        <v>25</v>
      </c>
      <c r="H34">
        <v>6</v>
      </c>
      <c r="I34">
        <v>105.69537514439619</v>
      </c>
      <c r="J34">
        <v>4.6055944136277027</v>
      </c>
      <c r="K34">
        <v>18.469134519733885</v>
      </c>
      <c r="L34">
        <v>2.3814689999255712</v>
      </c>
      <c r="M34">
        <v>26.5813894079016</v>
      </c>
      <c r="N34">
        <f>((Table1[[#This Row],[IHCTG conc]]*3+Table1[[#This Row],[EHCFA conc]]+Table1[[#This Row],[IHCFA conc]])/(Table1[[#This Row],[TRL disappearance conc]]*3))*100</f>
        <v>423.776103607778</v>
      </c>
    </row>
    <row r="35" spans="1:14" x14ac:dyDescent="0.25">
      <c r="A35" t="s">
        <v>92</v>
      </c>
      <c r="B35">
        <v>6</v>
      </c>
      <c r="C35" t="s">
        <v>126</v>
      </c>
      <c r="D35" t="s">
        <v>14</v>
      </c>
      <c r="E35" t="s">
        <v>15</v>
      </c>
      <c r="F35" t="s">
        <v>4</v>
      </c>
      <c r="G35" t="s">
        <v>25</v>
      </c>
      <c r="H35">
        <v>6</v>
      </c>
      <c r="I35">
        <v>113.93067416200819</v>
      </c>
      <c r="J35">
        <v>9.4401799810559073</v>
      </c>
      <c r="K35">
        <v>3.3312244082618125</v>
      </c>
      <c r="L35">
        <v>3.8139101191666795</v>
      </c>
      <c r="M35">
        <v>65.977126692655602</v>
      </c>
      <c r="N35">
        <f>((Table1[[#This Row],[IHCTG conc]]*3+Table1[[#This Row],[EHCFA conc]]+Table1[[#This Row],[IHCFA conc]])/(Table1[[#This Row],[TRL disappearance conc]]*3))*100</f>
        <v>176.29198405831545</v>
      </c>
    </row>
    <row r="36" spans="1:14" x14ac:dyDescent="0.25">
      <c r="A36" t="s">
        <v>93</v>
      </c>
      <c r="B36">
        <v>6</v>
      </c>
      <c r="C36" t="s">
        <v>126</v>
      </c>
      <c r="D36" t="s">
        <v>19</v>
      </c>
      <c r="E36" t="s">
        <v>20</v>
      </c>
      <c r="F36" t="s">
        <v>4</v>
      </c>
      <c r="G36" t="s">
        <v>25</v>
      </c>
      <c r="H36">
        <v>6</v>
      </c>
      <c r="I36">
        <v>73.558071923205361</v>
      </c>
      <c r="J36">
        <v>6.2209863510495769</v>
      </c>
      <c r="K36">
        <v>-0.64047046138765895</v>
      </c>
      <c r="L36">
        <v>4.2364181900309914</v>
      </c>
      <c r="M36">
        <v>28.990564468418839</v>
      </c>
      <c r="N36">
        <f>((Table1[[#This Row],[IHCTG conc]]*3+Table1[[#This Row],[EHCFA conc]]+Table1[[#This Row],[IHCFA conc]])/(Table1[[#This Row],[TRL disappearance conc]]*3))*100</f>
        <v>257.86569712198417</v>
      </c>
    </row>
    <row r="37" spans="1:14" x14ac:dyDescent="0.25">
      <c r="A37" t="s">
        <v>94</v>
      </c>
      <c r="B37">
        <v>6</v>
      </c>
      <c r="C37" t="s">
        <v>126</v>
      </c>
      <c r="D37" t="s">
        <v>22</v>
      </c>
      <c r="E37" t="s">
        <v>23</v>
      </c>
      <c r="F37" t="s">
        <v>4</v>
      </c>
      <c r="G37" t="s">
        <v>25</v>
      </c>
      <c r="H37">
        <v>6</v>
      </c>
      <c r="I37">
        <v>49.495465026346373</v>
      </c>
      <c r="J37">
        <v>11.379793814260589</v>
      </c>
      <c r="K37">
        <v>-4.1807862970103002</v>
      </c>
      <c r="L37">
        <v>3.0030271667600328</v>
      </c>
      <c r="M37">
        <v>45.24552332742482</v>
      </c>
      <c r="N37">
        <f>((Table1[[#This Row],[IHCTG conc]]*3+Table1[[#This Row],[EHCFA conc]]+Table1[[#This Row],[IHCFA conc]])/(Table1[[#This Row],[TRL disappearance conc]]*3))*100</f>
        <v>108.52538558181155</v>
      </c>
    </row>
    <row r="38" spans="1:14" x14ac:dyDescent="0.25">
      <c r="A38" t="s">
        <v>98</v>
      </c>
      <c r="B38">
        <v>7</v>
      </c>
      <c r="C38" t="s">
        <v>126</v>
      </c>
      <c r="D38" t="s">
        <v>14</v>
      </c>
      <c r="E38" t="s">
        <v>15</v>
      </c>
      <c r="F38" t="s">
        <v>127</v>
      </c>
      <c r="G38" t="s">
        <v>25</v>
      </c>
      <c r="H38">
        <v>6</v>
      </c>
      <c r="I38">
        <v>53.658763374459724</v>
      </c>
      <c r="J38">
        <v>30.369452340512705</v>
      </c>
      <c r="K38">
        <v>40.547855583308625</v>
      </c>
      <c r="L38">
        <v>4.9088990442926264</v>
      </c>
      <c r="M38">
        <v>123.34052429464641</v>
      </c>
      <c r="N38">
        <f>((Table1[[#This Row],[IHCTG conc]]*3+Table1[[#This Row],[EHCFA conc]]+Table1[[#This Row],[IHCFA conc]])/(Table1[[#This Row],[TRL disappearance conc]]*3))*100</f>
        <v>55.789461987863632</v>
      </c>
    </row>
    <row r="39" spans="1:14" x14ac:dyDescent="0.25">
      <c r="A39" t="s">
        <v>99</v>
      </c>
      <c r="B39">
        <v>7</v>
      </c>
      <c r="C39" t="s">
        <v>126</v>
      </c>
      <c r="D39" t="s">
        <v>19</v>
      </c>
      <c r="E39" t="s">
        <v>20</v>
      </c>
      <c r="F39" t="s">
        <v>127</v>
      </c>
      <c r="G39" t="s">
        <v>25</v>
      </c>
      <c r="H39">
        <v>6</v>
      </c>
      <c r="I39">
        <v>33.581724132980277</v>
      </c>
      <c r="J39">
        <v>34.87873373343151</v>
      </c>
      <c r="K39">
        <v>30.995631824318178</v>
      </c>
      <c r="L39">
        <v>3.4447026817277369</v>
      </c>
      <c r="M39">
        <v>102.19922287044881</v>
      </c>
      <c r="N39">
        <f>((Table1[[#This Row],[IHCTG conc]]*3+Table1[[#This Row],[EHCFA conc]]+Table1[[#This Row],[IHCFA conc]])/(Table1[[#This Row],[TRL disappearance conc]]*3))*100</f>
        <v>44.092150966859592</v>
      </c>
    </row>
    <row r="40" spans="1:14" x14ac:dyDescent="0.25">
      <c r="A40" t="s">
        <v>100</v>
      </c>
      <c r="B40">
        <v>7</v>
      </c>
      <c r="C40" t="s">
        <v>126</v>
      </c>
      <c r="D40" t="s">
        <v>22</v>
      </c>
      <c r="E40" t="s">
        <v>23</v>
      </c>
      <c r="F40" t="s">
        <v>127</v>
      </c>
      <c r="G40" t="s">
        <v>25</v>
      </c>
      <c r="H40">
        <v>6</v>
      </c>
      <c r="I40">
        <v>33.005697723478654</v>
      </c>
      <c r="J40">
        <v>46.087097530292738</v>
      </c>
      <c r="K40">
        <v>6.7154725096783974</v>
      </c>
      <c r="L40">
        <v>2.8131750567444573</v>
      </c>
      <c r="M40">
        <v>139.07671076745567</v>
      </c>
      <c r="N40">
        <f>((Table1[[#This Row],[IHCTG conc]]*3+Table1[[#This Row],[EHCFA conc]]+Table1[[#This Row],[IHCFA conc]])/(Table1[[#This Row],[TRL disappearance conc]]*3))*100</f>
        <v>26.015796159754739</v>
      </c>
    </row>
    <row r="41" spans="1:14" x14ac:dyDescent="0.25">
      <c r="A41" t="s">
        <v>104</v>
      </c>
      <c r="B41">
        <v>7</v>
      </c>
      <c r="C41" t="s">
        <v>126</v>
      </c>
      <c r="D41" t="s">
        <v>14</v>
      </c>
      <c r="E41" t="s">
        <v>15</v>
      </c>
      <c r="F41" t="s">
        <v>4</v>
      </c>
      <c r="G41" t="s">
        <v>25</v>
      </c>
      <c r="H41">
        <v>6</v>
      </c>
      <c r="I41">
        <v>42.445686628796629</v>
      </c>
      <c r="J41">
        <v>34.800705644701409</v>
      </c>
      <c r="K41">
        <v>11.239577659098405</v>
      </c>
      <c r="L41">
        <v>4.9090534121274807</v>
      </c>
      <c r="M41">
        <v>117.70029541862486</v>
      </c>
      <c r="N41">
        <f>((Table1[[#This Row],[IHCTG conc]]*3+Table1[[#This Row],[EHCFA conc]]+Table1[[#This Row],[IHCFA conc]])/(Table1[[#This Row],[TRL disappearance conc]]*3))*100</f>
        <v>40.635890914654595</v>
      </c>
    </row>
    <row r="42" spans="1:14" x14ac:dyDescent="0.25">
      <c r="A42" t="s">
        <v>105</v>
      </c>
      <c r="B42">
        <v>7</v>
      </c>
      <c r="C42" t="s">
        <v>126</v>
      </c>
      <c r="D42" t="s">
        <v>19</v>
      </c>
      <c r="E42" t="s">
        <v>20</v>
      </c>
      <c r="F42" t="s">
        <v>4</v>
      </c>
      <c r="G42" t="s">
        <v>25</v>
      </c>
      <c r="H42">
        <v>6</v>
      </c>
      <c r="I42">
        <v>22.429943368614282</v>
      </c>
      <c r="J42">
        <v>28.524374532704567</v>
      </c>
      <c r="K42">
        <v>16.799539188581118</v>
      </c>
      <c r="L42">
        <v>2.2664268834442716</v>
      </c>
      <c r="M42">
        <v>76.137841158444473</v>
      </c>
      <c r="N42">
        <f>((Table1[[#This Row],[IHCTG conc]]*3+Table1[[#This Row],[EHCFA conc]]+Table1[[#This Row],[IHCFA conc]])/(Table1[[#This Row],[TRL disappearance conc]]*3))*100</f>
        <v>37.806779066298965</v>
      </c>
    </row>
    <row r="43" spans="1:14" x14ac:dyDescent="0.25">
      <c r="A43" t="s">
        <v>106</v>
      </c>
      <c r="B43">
        <v>7</v>
      </c>
      <c r="C43" t="s">
        <v>126</v>
      </c>
      <c r="D43" t="s">
        <v>22</v>
      </c>
      <c r="E43" t="s">
        <v>23</v>
      </c>
      <c r="F43" t="s">
        <v>4</v>
      </c>
      <c r="G43" t="s">
        <v>25</v>
      </c>
      <c r="H43">
        <v>6</v>
      </c>
      <c r="I43">
        <v>23.74884974798189</v>
      </c>
      <c r="J43">
        <v>38.36644229741043</v>
      </c>
      <c r="K43">
        <v>4.7214675593243962</v>
      </c>
      <c r="L43">
        <v>2.6146590222936199</v>
      </c>
      <c r="M43">
        <v>112.37619924139635</v>
      </c>
      <c r="N43">
        <f>((Table1[[#This Row],[IHCTG conc]]*3+Table1[[#This Row],[EHCFA conc]]+Table1[[#This Row],[IHCFA conc]])/(Table1[[#This Row],[TRL disappearance conc]]*3))*100</f>
        <v>23.309406664412844</v>
      </c>
    </row>
    <row r="44" spans="1:14" x14ac:dyDescent="0.25">
      <c r="A44" t="s">
        <v>110</v>
      </c>
      <c r="B44">
        <v>8</v>
      </c>
      <c r="C44" t="s">
        <v>126</v>
      </c>
      <c r="D44" t="s">
        <v>14</v>
      </c>
      <c r="E44" t="s">
        <v>15</v>
      </c>
      <c r="F44" t="s">
        <v>127</v>
      </c>
      <c r="G44" t="s">
        <v>25</v>
      </c>
      <c r="H44">
        <v>6</v>
      </c>
      <c r="I44">
        <v>38.354663646917622</v>
      </c>
      <c r="J44">
        <v>52.142782886691165</v>
      </c>
      <c r="K44">
        <v>24.808872212805344</v>
      </c>
      <c r="L44">
        <v>6.0362661510809348</v>
      </c>
      <c r="M44">
        <v>171.70885693868883</v>
      </c>
      <c r="N44">
        <f>((Table1[[#This Row],[IHCTG conc]]*3+Table1[[#This Row],[EHCFA conc]]+Table1[[#This Row],[IHCFA conc]])/(Table1[[#This Row],[TRL disappearance conc]]*3))*100</f>
        <v>28.324908395520936</v>
      </c>
    </row>
    <row r="45" spans="1:14" x14ac:dyDescent="0.25">
      <c r="A45" t="s">
        <v>111</v>
      </c>
      <c r="B45">
        <v>8</v>
      </c>
      <c r="C45" t="s">
        <v>126</v>
      </c>
      <c r="D45" t="s">
        <v>19</v>
      </c>
      <c r="E45" t="s">
        <v>20</v>
      </c>
      <c r="F45" t="s">
        <v>127</v>
      </c>
      <c r="G45" t="s">
        <v>25</v>
      </c>
      <c r="H45">
        <v>6</v>
      </c>
      <c r="I45">
        <v>55.421831788257968</v>
      </c>
      <c r="J45">
        <v>54.449205739111406</v>
      </c>
      <c r="K45">
        <v>30.970713821894481</v>
      </c>
      <c r="L45">
        <v>4.0604001958850455</v>
      </c>
      <c r="M45">
        <v>214.21339594952653</v>
      </c>
      <c r="N45">
        <f>((Table1[[#This Row],[IHCTG conc]]*3+Table1[[#This Row],[EHCFA conc]]+Table1[[#This Row],[IHCFA conc]])/(Table1[[#This Row],[TRL disappearance conc]]*3))*100</f>
        <v>31.323377091689668</v>
      </c>
    </row>
    <row r="46" spans="1:14" x14ac:dyDescent="0.25">
      <c r="A46" t="s">
        <v>112</v>
      </c>
      <c r="B46">
        <v>8</v>
      </c>
      <c r="C46" t="s">
        <v>126</v>
      </c>
      <c r="D46" t="s">
        <v>22</v>
      </c>
      <c r="E46" t="s">
        <v>23</v>
      </c>
      <c r="F46" t="s">
        <v>127</v>
      </c>
      <c r="G46" t="s">
        <v>25</v>
      </c>
      <c r="H46">
        <v>6</v>
      </c>
      <c r="I46">
        <v>38.355425044965763</v>
      </c>
      <c r="J46">
        <v>47.947760793668706</v>
      </c>
      <c r="K46">
        <v>13.636658730735329</v>
      </c>
      <c r="L46">
        <v>1.642001526759185</v>
      </c>
      <c r="M46">
        <v>127.45931003907052</v>
      </c>
      <c r="N46">
        <f>((Table1[[#This Row],[IHCTG conc]]*3+Table1[[#This Row],[EHCFA conc]]+Table1[[#This Row],[IHCFA conc]])/(Table1[[#This Row],[TRL disappearance conc]]*3))*100</f>
        <v>34.08798602796891</v>
      </c>
    </row>
    <row r="47" spans="1:14" x14ac:dyDescent="0.25">
      <c r="A47" t="s">
        <v>116</v>
      </c>
      <c r="B47">
        <v>8</v>
      </c>
      <c r="C47" t="s">
        <v>126</v>
      </c>
      <c r="D47" t="s">
        <v>14</v>
      </c>
      <c r="E47" t="s">
        <v>15</v>
      </c>
      <c r="F47" t="s">
        <v>4</v>
      </c>
      <c r="G47" t="s">
        <v>25</v>
      </c>
      <c r="H47">
        <v>6</v>
      </c>
      <c r="I47">
        <v>45.507041098049982</v>
      </c>
      <c r="J47">
        <v>34.003429440596221</v>
      </c>
      <c r="K47">
        <v>12.590672732462901</v>
      </c>
      <c r="L47">
        <v>2.2534389661742003</v>
      </c>
      <c r="M47">
        <v>77.297781696175818</v>
      </c>
      <c r="N47">
        <f>((Table1[[#This Row],[IHCTG conc]]*3+Table1[[#This Row],[EHCFA conc]]+Table1[[#This Row],[IHCFA conc]])/(Table1[[#This Row],[TRL disappearance conc]]*3))*100</f>
        <v>65.273643335905987</v>
      </c>
    </row>
    <row r="48" spans="1:14" x14ac:dyDescent="0.25">
      <c r="A48" t="s">
        <v>117</v>
      </c>
      <c r="B48">
        <v>8</v>
      </c>
      <c r="C48" t="s">
        <v>126</v>
      </c>
      <c r="D48" t="s">
        <v>19</v>
      </c>
      <c r="E48" t="s">
        <v>20</v>
      </c>
      <c r="F48" t="s">
        <v>4</v>
      </c>
      <c r="G48" t="s">
        <v>25</v>
      </c>
      <c r="H48">
        <v>6</v>
      </c>
      <c r="I48">
        <v>55.399511593125801</v>
      </c>
      <c r="J48">
        <v>43.430007009920971</v>
      </c>
      <c r="K48">
        <v>5.0360980454822579</v>
      </c>
      <c r="L48">
        <v>2.0178560356934847</v>
      </c>
      <c r="M48">
        <v>109.0843594289894</v>
      </c>
      <c r="N48">
        <f>((Table1[[#This Row],[IHCTG conc]]*3+Table1[[#This Row],[EHCFA conc]]+Table1[[#This Row],[IHCFA conc]])/(Table1[[#This Row],[TRL disappearance conc]]*3))*100</f>
        <v>52.941439013333905</v>
      </c>
    </row>
    <row r="49" spans="1:14" x14ac:dyDescent="0.25">
      <c r="A49" t="s">
        <v>118</v>
      </c>
      <c r="B49">
        <v>8</v>
      </c>
      <c r="C49" t="s">
        <v>126</v>
      </c>
      <c r="D49" t="s">
        <v>22</v>
      </c>
      <c r="E49" t="s">
        <v>23</v>
      </c>
      <c r="F49" t="s">
        <v>4</v>
      </c>
      <c r="G49" t="s">
        <v>25</v>
      </c>
      <c r="H49">
        <v>6</v>
      </c>
      <c r="I49">
        <v>46.036351341582019</v>
      </c>
      <c r="J49">
        <v>36.64416070846876</v>
      </c>
      <c r="K49">
        <v>4.7016798529461656</v>
      </c>
      <c r="L49">
        <v>2.3676009967337071</v>
      </c>
      <c r="M49">
        <v>99.377616164748829</v>
      </c>
      <c r="N49">
        <f>((Table1[[#This Row],[IHCTG conc]]*3+Table1[[#This Row],[EHCFA conc]]+Table1[[#This Row],[IHCFA conc]])/(Table1[[#This Row],[TRL disappearance conc]]*3))*100</f>
        <v>48.695853411546373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434C-11A3-44BB-A07D-9898958DBABA}">
  <dimension ref="A1:J97"/>
  <sheetViews>
    <sheetView topLeftCell="A13" workbookViewId="0">
      <selection activeCell="I42" sqref="I42"/>
    </sheetView>
  </sheetViews>
  <sheetFormatPr defaultRowHeight="15" x14ac:dyDescent="0.25"/>
  <cols>
    <col min="1" max="1" width="13.140625" customWidth="1"/>
    <col min="6" max="6" width="14.42578125" customWidth="1"/>
    <col min="7" max="7" width="17.7109375" customWidth="1"/>
    <col min="8" max="8" width="37" customWidth="1"/>
    <col min="9" max="9" width="35.85546875" customWidth="1"/>
    <col min="10" max="10" width="37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134</v>
      </c>
      <c r="I1" t="s">
        <v>135</v>
      </c>
      <c r="J1" t="s">
        <v>136</v>
      </c>
    </row>
    <row r="2" spans="1:10" x14ac:dyDescent="0.25">
      <c r="A2" t="s">
        <v>13</v>
      </c>
      <c r="B2">
        <v>1</v>
      </c>
      <c r="C2" t="s">
        <v>14</v>
      </c>
      <c r="D2" t="s">
        <v>16</v>
      </c>
      <c r="E2" t="s">
        <v>17</v>
      </c>
      <c r="F2">
        <v>2</v>
      </c>
      <c r="G2">
        <v>1.6105425179999999</v>
      </c>
      <c r="H2">
        <v>57.671423177511606</v>
      </c>
      <c r="I2">
        <v>20.144252748558504</v>
      </c>
      <c r="J2">
        <v>39.109498305910371</v>
      </c>
    </row>
    <row r="3" spans="1:10" x14ac:dyDescent="0.25">
      <c r="A3" t="s">
        <v>18</v>
      </c>
      <c r="B3">
        <v>1</v>
      </c>
      <c r="C3" t="s">
        <v>19</v>
      </c>
      <c r="D3" t="s">
        <v>16</v>
      </c>
      <c r="E3" t="s">
        <v>17</v>
      </c>
      <c r="F3">
        <v>2</v>
      </c>
      <c r="G3">
        <v>1.8536911395000002</v>
      </c>
      <c r="H3">
        <v>177.77243858776924</v>
      </c>
      <c r="I3">
        <v>29.734371999687095</v>
      </c>
      <c r="J3">
        <v>110.59729231982354</v>
      </c>
    </row>
    <row r="4" spans="1:10" x14ac:dyDescent="0.25">
      <c r="A4" t="s">
        <v>21</v>
      </c>
      <c r="B4">
        <v>1</v>
      </c>
      <c r="C4" t="s">
        <v>22</v>
      </c>
      <c r="D4" t="s">
        <v>16</v>
      </c>
      <c r="E4" t="s">
        <v>17</v>
      </c>
      <c r="F4">
        <v>2</v>
      </c>
      <c r="G4">
        <v>1.1077408155000004</v>
      </c>
      <c r="H4">
        <v>453.15545725729072</v>
      </c>
      <c r="I4">
        <v>70.328908625300357</v>
      </c>
      <c r="J4">
        <v>36.642261251919024</v>
      </c>
    </row>
    <row r="5" spans="1:10" x14ac:dyDescent="0.25">
      <c r="A5" t="s">
        <v>35</v>
      </c>
      <c r="B5">
        <v>2</v>
      </c>
      <c r="C5" t="s">
        <v>14</v>
      </c>
      <c r="D5" t="s">
        <v>16</v>
      </c>
      <c r="E5" t="s">
        <v>17</v>
      </c>
      <c r="F5">
        <v>2</v>
      </c>
      <c r="G5">
        <v>1.1599954875000005</v>
      </c>
      <c r="H5">
        <v>76.912021425944801</v>
      </c>
      <c r="I5">
        <v>37.151691621013541</v>
      </c>
      <c r="J5">
        <v>41.023799350304927</v>
      </c>
    </row>
    <row r="6" spans="1:10" x14ac:dyDescent="0.25">
      <c r="A6" t="s">
        <v>36</v>
      </c>
      <c r="B6">
        <v>2</v>
      </c>
      <c r="C6" t="s">
        <v>19</v>
      </c>
      <c r="D6" t="s">
        <v>16</v>
      </c>
      <c r="E6" t="s">
        <v>17</v>
      </c>
      <c r="F6">
        <v>2</v>
      </c>
      <c r="G6">
        <v>1.0816727580000003</v>
      </c>
      <c r="H6">
        <v>393.94572100870141</v>
      </c>
      <c r="I6">
        <v>64.230650742943439</v>
      </c>
      <c r="J6">
        <v>39.35471259246966</v>
      </c>
    </row>
    <row r="7" spans="1:10" x14ac:dyDescent="0.25">
      <c r="A7" t="s">
        <v>37</v>
      </c>
      <c r="B7">
        <v>2</v>
      </c>
      <c r="C7" t="s">
        <v>22</v>
      </c>
      <c r="D7" t="s">
        <v>16</v>
      </c>
      <c r="E7" t="s">
        <v>17</v>
      </c>
      <c r="F7">
        <v>2</v>
      </c>
      <c r="G7">
        <v>1.7182133820000001</v>
      </c>
      <c r="H7">
        <v>315.5944784786563</v>
      </c>
      <c r="I7">
        <v>32.613894106217408</v>
      </c>
      <c r="J7">
        <v>26.018873110486282</v>
      </c>
    </row>
    <row r="8" spans="1:10" x14ac:dyDescent="0.25">
      <c r="A8" t="s">
        <v>47</v>
      </c>
      <c r="B8">
        <v>3</v>
      </c>
      <c r="C8" t="s">
        <v>14</v>
      </c>
      <c r="D8" t="s">
        <v>16</v>
      </c>
      <c r="E8" t="s">
        <v>17</v>
      </c>
      <c r="F8">
        <v>2</v>
      </c>
      <c r="G8">
        <v>1.9218005088749992</v>
      </c>
      <c r="H8">
        <v>39.482004247279797</v>
      </c>
      <c r="I8">
        <v>28.337288188227888</v>
      </c>
      <c r="J8">
        <v>11.69322737751772</v>
      </c>
    </row>
    <row r="9" spans="1:10" x14ac:dyDescent="0.25">
      <c r="A9" t="s">
        <v>48</v>
      </c>
      <c r="B9">
        <v>3</v>
      </c>
      <c r="C9" t="s">
        <v>19</v>
      </c>
      <c r="D9" t="s">
        <v>16</v>
      </c>
      <c r="E9" t="s">
        <v>17</v>
      </c>
      <c r="F9">
        <v>2</v>
      </c>
      <c r="G9">
        <v>2.4615304155</v>
      </c>
      <c r="H9">
        <v>139.74225350106113</v>
      </c>
      <c r="I9">
        <v>33.963504822784522</v>
      </c>
      <c r="J9">
        <v>16.023675674203339</v>
      </c>
    </row>
    <row r="10" spans="1:10" x14ac:dyDescent="0.25">
      <c r="A10" t="s">
        <v>49</v>
      </c>
      <c r="B10">
        <v>3</v>
      </c>
      <c r="C10" t="s">
        <v>22</v>
      </c>
      <c r="D10" t="s">
        <v>16</v>
      </c>
      <c r="E10" t="s">
        <v>17</v>
      </c>
      <c r="F10">
        <v>2</v>
      </c>
      <c r="G10">
        <v>2.0038577838749996</v>
      </c>
      <c r="H10">
        <v>221.68043163948184</v>
      </c>
      <c r="I10">
        <v>35.264974235606672</v>
      </c>
      <c r="J10">
        <v>30.798478863678298</v>
      </c>
    </row>
    <row r="11" spans="1:10" x14ac:dyDescent="0.25">
      <c r="A11" t="s">
        <v>59</v>
      </c>
      <c r="B11">
        <v>4</v>
      </c>
      <c r="C11" t="s">
        <v>14</v>
      </c>
      <c r="D11" t="s">
        <v>16</v>
      </c>
      <c r="E11" t="s">
        <v>17</v>
      </c>
      <c r="F11">
        <v>2</v>
      </c>
      <c r="G11">
        <v>3.059583462</v>
      </c>
      <c r="H11">
        <v>27.635521991526105</v>
      </c>
      <c r="I11">
        <v>14.926073071172057</v>
      </c>
      <c r="J11">
        <v>7.0126571578392456</v>
      </c>
    </row>
    <row r="12" spans="1:10" x14ac:dyDescent="0.25">
      <c r="A12" t="s">
        <v>60</v>
      </c>
      <c r="B12">
        <v>4</v>
      </c>
      <c r="C12" t="s">
        <v>19</v>
      </c>
      <c r="D12" t="s">
        <v>16</v>
      </c>
      <c r="E12" t="s">
        <v>17</v>
      </c>
      <c r="F12">
        <v>2</v>
      </c>
      <c r="G12">
        <v>2.3914944948749999</v>
      </c>
      <c r="H12">
        <v>135.84859637546774</v>
      </c>
      <c r="I12">
        <v>15.422581456075921</v>
      </c>
      <c r="J12">
        <v>29.470723247105873</v>
      </c>
    </row>
    <row r="13" spans="1:10" x14ac:dyDescent="0.25">
      <c r="A13" t="s">
        <v>61</v>
      </c>
      <c r="B13">
        <v>4</v>
      </c>
      <c r="C13" t="s">
        <v>22</v>
      </c>
      <c r="D13" t="s">
        <v>16</v>
      </c>
      <c r="E13" t="s">
        <v>17</v>
      </c>
      <c r="F13">
        <v>2</v>
      </c>
      <c r="G13">
        <v>1.7993814795</v>
      </c>
      <c r="H13">
        <v>310.93551062249446</v>
      </c>
      <c r="I13">
        <v>23.709555588320747</v>
      </c>
      <c r="J13">
        <v>26.137816042034416</v>
      </c>
    </row>
    <row r="14" spans="1:10" x14ac:dyDescent="0.25">
      <c r="A14" t="s">
        <v>71</v>
      </c>
      <c r="B14">
        <v>5</v>
      </c>
      <c r="C14" t="s">
        <v>14</v>
      </c>
      <c r="D14" t="s">
        <v>16</v>
      </c>
      <c r="E14" t="s">
        <v>17</v>
      </c>
      <c r="F14">
        <v>2</v>
      </c>
      <c r="G14">
        <v>1.7932687849999995</v>
      </c>
      <c r="H14">
        <v>50.879415925011941</v>
      </c>
      <c r="I14">
        <v>24.751382233962783</v>
      </c>
      <c r="J14">
        <v>11.018249802700005</v>
      </c>
    </row>
    <row r="15" spans="1:10" x14ac:dyDescent="0.25">
      <c r="A15" t="s">
        <v>72</v>
      </c>
      <c r="B15">
        <v>5</v>
      </c>
      <c r="C15" t="s">
        <v>19</v>
      </c>
      <c r="D15" t="s">
        <v>16</v>
      </c>
      <c r="E15" t="s">
        <v>17</v>
      </c>
      <c r="F15">
        <v>2</v>
      </c>
      <c r="G15">
        <v>1.3254649062499999</v>
      </c>
      <c r="H15">
        <v>273.70471848305391</v>
      </c>
      <c r="I15">
        <v>33.260767381892897</v>
      </c>
      <c r="J15">
        <v>33.597232884235858</v>
      </c>
    </row>
    <row r="16" spans="1:10" x14ac:dyDescent="0.25">
      <c r="A16" t="s">
        <v>73</v>
      </c>
      <c r="B16">
        <v>5</v>
      </c>
      <c r="C16" t="s">
        <v>22</v>
      </c>
      <c r="D16" t="s">
        <v>16</v>
      </c>
      <c r="E16" t="s">
        <v>17</v>
      </c>
      <c r="F16">
        <v>2</v>
      </c>
      <c r="G16">
        <v>1.1238334962500003</v>
      </c>
      <c r="H16">
        <v>442.54697512859042</v>
      </c>
      <c r="I16">
        <v>57.929037128566513</v>
      </c>
      <c r="J16">
        <v>56.956218360524133</v>
      </c>
    </row>
    <row r="17" spans="1:10" x14ac:dyDescent="0.25">
      <c r="A17" t="s">
        <v>83</v>
      </c>
      <c r="B17">
        <v>6</v>
      </c>
      <c r="C17" t="s">
        <v>14</v>
      </c>
      <c r="D17" t="s">
        <v>16</v>
      </c>
      <c r="E17" t="s">
        <v>17</v>
      </c>
      <c r="F17">
        <v>6</v>
      </c>
      <c r="G17">
        <v>1.4413789062499998</v>
      </c>
    </row>
    <row r="18" spans="1:10" x14ac:dyDescent="0.25">
      <c r="A18" t="s">
        <v>84</v>
      </c>
      <c r="B18">
        <v>6</v>
      </c>
      <c r="C18" t="s">
        <v>19</v>
      </c>
      <c r="D18" t="s">
        <v>16</v>
      </c>
      <c r="E18" t="s">
        <v>17</v>
      </c>
      <c r="F18">
        <v>6</v>
      </c>
      <c r="G18">
        <v>1.1457916662499998</v>
      </c>
    </row>
    <row r="19" spans="1:10" x14ac:dyDescent="0.25">
      <c r="A19" t="s">
        <v>85</v>
      </c>
      <c r="B19">
        <v>6</v>
      </c>
      <c r="C19" t="s">
        <v>22</v>
      </c>
      <c r="D19" t="s">
        <v>16</v>
      </c>
      <c r="E19" t="s">
        <v>17</v>
      </c>
      <c r="F19">
        <v>6</v>
      </c>
      <c r="G19">
        <v>1.5003796249999999</v>
      </c>
    </row>
    <row r="20" spans="1:10" x14ac:dyDescent="0.25">
      <c r="A20" t="s">
        <v>95</v>
      </c>
      <c r="B20">
        <v>7</v>
      </c>
      <c r="C20" t="s">
        <v>14</v>
      </c>
      <c r="D20" t="s">
        <v>16</v>
      </c>
      <c r="E20" t="s">
        <v>17</v>
      </c>
      <c r="F20">
        <v>6</v>
      </c>
    </row>
    <row r="21" spans="1:10" x14ac:dyDescent="0.25">
      <c r="A21" t="s">
        <v>96</v>
      </c>
      <c r="B21">
        <v>7</v>
      </c>
      <c r="C21" t="s">
        <v>19</v>
      </c>
      <c r="D21" t="s">
        <v>16</v>
      </c>
      <c r="E21" t="s">
        <v>17</v>
      </c>
      <c r="F21">
        <v>6</v>
      </c>
    </row>
    <row r="22" spans="1:10" x14ac:dyDescent="0.25">
      <c r="A22" t="s">
        <v>97</v>
      </c>
      <c r="B22">
        <v>7</v>
      </c>
      <c r="C22" t="s">
        <v>22</v>
      </c>
      <c r="D22" t="s">
        <v>16</v>
      </c>
      <c r="E22" t="s">
        <v>17</v>
      </c>
      <c r="F22">
        <v>6</v>
      </c>
    </row>
    <row r="23" spans="1:10" x14ac:dyDescent="0.25">
      <c r="A23" t="s">
        <v>107</v>
      </c>
      <c r="B23">
        <v>8</v>
      </c>
      <c r="C23" t="s">
        <v>14</v>
      </c>
      <c r="D23" t="s">
        <v>16</v>
      </c>
      <c r="E23" t="s">
        <v>17</v>
      </c>
      <c r="F23">
        <v>6</v>
      </c>
    </row>
    <row r="24" spans="1:10" x14ac:dyDescent="0.25">
      <c r="A24" t="s">
        <v>108</v>
      </c>
      <c r="B24">
        <v>8</v>
      </c>
      <c r="C24" t="s">
        <v>19</v>
      </c>
      <c r="D24" t="s">
        <v>16</v>
      </c>
      <c r="E24" t="s">
        <v>17</v>
      </c>
      <c r="F24">
        <v>6</v>
      </c>
    </row>
    <row r="25" spans="1:10" x14ac:dyDescent="0.25">
      <c r="A25" t="s">
        <v>109</v>
      </c>
      <c r="B25">
        <v>8</v>
      </c>
      <c r="C25" t="s">
        <v>22</v>
      </c>
      <c r="D25" t="s">
        <v>16</v>
      </c>
      <c r="E25" t="s">
        <v>17</v>
      </c>
      <c r="F25">
        <v>6</v>
      </c>
    </row>
    <row r="26" spans="1:10" x14ac:dyDescent="0.25">
      <c r="A26" t="s">
        <v>28</v>
      </c>
      <c r="B26">
        <v>1</v>
      </c>
      <c r="C26" t="s">
        <v>14</v>
      </c>
      <c r="D26" t="s">
        <v>29</v>
      </c>
      <c r="E26" t="s">
        <v>17</v>
      </c>
      <c r="F26">
        <v>2</v>
      </c>
      <c r="G26">
        <v>1.6508449938750001</v>
      </c>
      <c r="H26">
        <v>50.701355870015881</v>
      </c>
      <c r="I26">
        <v>31.255620097332791</v>
      </c>
      <c r="J26">
        <v>27.228711706365296</v>
      </c>
    </row>
    <row r="27" spans="1:10" x14ac:dyDescent="0.25">
      <c r="A27" t="s">
        <v>30</v>
      </c>
      <c r="B27">
        <v>1</v>
      </c>
      <c r="C27" t="s">
        <v>19</v>
      </c>
      <c r="D27" t="s">
        <v>29</v>
      </c>
      <c r="E27" t="s">
        <v>17</v>
      </c>
      <c r="F27">
        <v>2</v>
      </c>
      <c r="G27">
        <v>1.2124082355000003</v>
      </c>
      <c r="H27">
        <v>287.31212150831749</v>
      </c>
      <c r="I27">
        <v>52.180755624689148</v>
      </c>
      <c r="J27">
        <v>47.74944422430481</v>
      </c>
    </row>
    <row r="28" spans="1:10" x14ac:dyDescent="0.25">
      <c r="A28" t="s">
        <v>31</v>
      </c>
      <c r="B28">
        <v>1</v>
      </c>
      <c r="C28" t="s">
        <v>22</v>
      </c>
      <c r="D28" t="s">
        <v>29</v>
      </c>
      <c r="E28" t="s">
        <v>17</v>
      </c>
      <c r="F28">
        <v>2</v>
      </c>
      <c r="G28">
        <v>1.3177079594999996</v>
      </c>
      <c r="H28">
        <v>457.7440014897627</v>
      </c>
      <c r="I28">
        <v>67.561742178854146</v>
      </c>
      <c r="J28">
        <v>31.158934116229382</v>
      </c>
    </row>
    <row r="29" spans="1:10" x14ac:dyDescent="0.25">
      <c r="A29" t="s">
        <v>41</v>
      </c>
      <c r="B29">
        <v>2</v>
      </c>
      <c r="C29" t="s">
        <v>14</v>
      </c>
      <c r="D29" t="s">
        <v>29</v>
      </c>
      <c r="E29" t="s">
        <v>17</v>
      </c>
      <c r="F29">
        <v>2</v>
      </c>
      <c r="G29">
        <v>1.4369259498750007</v>
      </c>
      <c r="H29">
        <v>65.451245294938801</v>
      </c>
      <c r="I29">
        <v>32.03226131897484</v>
      </c>
      <c r="J29">
        <v>34.554238918619035</v>
      </c>
    </row>
    <row r="30" spans="1:10" x14ac:dyDescent="0.25">
      <c r="A30" t="s">
        <v>42</v>
      </c>
      <c r="B30">
        <v>2</v>
      </c>
      <c r="C30" t="s">
        <v>19</v>
      </c>
      <c r="D30" t="s">
        <v>29</v>
      </c>
      <c r="E30" t="s">
        <v>17</v>
      </c>
      <c r="F30">
        <v>2</v>
      </c>
      <c r="G30">
        <v>1.7317166988749999</v>
      </c>
      <c r="H30">
        <v>227.46250991751208</v>
      </c>
      <c r="I30">
        <v>42.217644187698873</v>
      </c>
      <c r="J30">
        <v>32.531823980163296</v>
      </c>
    </row>
    <row r="31" spans="1:10" x14ac:dyDescent="0.25">
      <c r="A31" t="s">
        <v>43</v>
      </c>
      <c r="B31">
        <v>2</v>
      </c>
      <c r="C31" t="s">
        <v>22</v>
      </c>
      <c r="D31" t="s">
        <v>29</v>
      </c>
      <c r="E31" t="s">
        <v>17</v>
      </c>
      <c r="F31">
        <v>2</v>
      </c>
      <c r="G31">
        <v>1.7587529718750003</v>
      </c>
      <c r="H31">
        <v>373.42655766540224</v>
      </c>
      <c r="I31">
        <v>46.672629509925279</v>
      </c>
      <c r="J31">
        <v>30.911871920818694</v>
      </c>
    </row>
    <row r="32" spans="1:10" x14ac:dyDescent="0.25">
      <c r="A32" t="s">
        <v>53</v>
      </c>
      <c r="B32">
        <v>3</v>
      </c>
      <c r="C32" t="s">
        <v>14</v>
      </c>
      <c r="D32" t="s">
        <v>29</v>
      </c>
      <c r="E32" t="s">
        <v>17</v>
      </c>
      <c r="F32">
        <v>2</v>
      </c>
      <c r="G32">
        <v>1.8536911395000002</v>
      </c>
      <c r="H32">
        <v>40.020111372257595</v>
      </c>
      <c r="I32">
        <v>23.115970255216968</v>
      </c>
      <c r="J32">
        <v>270.62013213390338</v>
      </c>
    </row>
    <row r="33" spans="1:10" x14ac:dyDescent="0.25">
      <c r="A33" t="s">
        <v>54</v>
      </c>
      <c r="B33">
        <v>3</v>
      </c>
      <c r="C33" t="s">
        <v>19</v>
      </c>
      <c r="D33" t="s">
        <v>29</v>
      </c>
      <c r="E33" t="s">
        <v>17</v>
      </c>
      <c r="F33">
        <v>2</v>
      </c>
      <c r="G33">
        <v>2.5599956538749997</v>
      </c>
      <c r="H33">
        <v>105.27717310820564</v>
      </c>
      <c r="I33">
        <v>27.63099440020132</v>
      </c>
      <c r="J33">
        <v>24.961026843863397</v>
      </c>
    </row>
    <row r="34" spans="1:10" x14ac:dyDescent="0.25">
      <c r="A34" t="s">
        <v>55</v>
      </c>
      <c r="B34">
        <v>3</v>
      </c>
      <c r="C34" t="s">
        <v>22</v>
      </c>
      <c r="D34" t="s">
        <v>29</v>
      </c>
      <c r="E34" t="s">
        <v>17</v>
      </c>
      <c r="F34">
        <v>2</v>
      </c>
      <c r="G34">
        <v>2.7015000588749998</v>
      </c>
      <c r="H34">
        <v>185.96349359954274</v>
      </c>
      <c r="I34">
        <v>40.255172507282708</v>
      </c>
      <c r="J34">
        <v>23.456108040369916</v>
      </c>
    </row>
    <row r="35" spans="1:10" x14ac:dyDescent="0.25">
      <c r="A35" t="s">
        <v>65</v>
      </c>
      <c r="B35">
        <v>4</v>
      </c>
      <c r="C35" t="s">
        <v>14</v>
      </c>
      <c r="D35" t="s">
        <v>29</v>
      </c>
      <c r="E35" t="s">
        <v>17</v>
      </c>
      <c r="F35">
        <v>2</v>
      </c>
      <c r="G35">
        <v>1.5241747399999999</v>
      </c>
      <c r="H35">
        <v>63.369333565765913</v>
      </c>
      <c r="I35">
        <v>24.433113862866939</v>
      </c>
      <c r="J35">
        <v>33.878744960148879</v>
      </c>
    </row>
    <row r="36" spans="1:10" x14ac:dyDescent="0.25">
      <c r="A36" t="s">
        <v>66</v>
      </c>
      <c r="B36">
        <v>4</v>
      </c>
      <c r="C36" t="s">
        <v>19</v>
      </c>
      <c r="D36" t="s">
        <v>29</v>
      </c>
      <c r="E36" t="s">
        <v>17</v>
      </c>
      <c r="F36">
        <v>2</v>
      </c>
      <c r="G36">
        <v>1.7433406249999994</v>
      </c>
      <c r="H36">
        <v>238.55864140390656</v>
      </c>
      <c r="I36">
        <v>30.214395010342649</v>
      </c>
      <c r="J36">
        <v>41.219738549367449</v>
      </c>
    </row>
    <row r="37" spans="1:10" x14ac:dyDescent="0.25">
      <c r="A37" t="s">
        <v>67</v>
      </c>
      <c r="B37">
        <v>4</v>
      </c>
      <c r="C37" t="s">
        <v>22</v>
      </c>
      <c r="D37" t="s">
        <v>29</v>
      </c>
      <c r="E37" t="s">
        <v>17</v>
      </c>
      <c r="F37">
        <v>2</v>
      </c>
      <c r="G37">
        <v>2.0758337600000001</v>
      </c>
      <c r="H37">
        <v>313.15151689879912</v>
      </c>
      <c r="I37">
        <v>29.044457360497717</v>
      </c>
      <c r="J37">
        <v>35.580246100278927</v>
      </c>
    </row>
    <row r="38" spans="1:10" x14ac:dyDescent="0.25">
      <c r="A38" t="s">
        <v>77</v>
      </c>
      <c r="B38">
        <v>5</v>
      </c>
      <c r="C38" t="s">
        <v>14</v>
      </c>
      <c r="D38" t="s">
        <v>29</v>
      </c>
      <c r="E38" t="s">
        <v>17</v>
      </c>
      <c r="F38">
        <v>2</v>
      </c>
      <c r="G38">
        <v>1.5003796249999999</v>
      </c>
      <c r="H38">
        <v>39.020626471057739</v>
      </c>
      <c r="I38">
        <v>28.492913529219052</v>
      </c>
      <c r="J38">
        <v>36.849657513881439</v>
      </c>
    </row>
    <row r="39" spans="1:10" x14ac:dyDescent="0.25">
      <c r="A39" t="s">
        <v>78</v>
      </c>
      <c r="B39">
        <v>5</v>
      </c>
      <c r="C39" t="s">
        <v>19</v>
      </c>
      <c r="D39" t="s">
        <v>29</v>
      </c>
      <c r="E39" t="s">
        <v>17</v>
      </c>
      <c r="F39">
        <v>2</v>
      </c>
      <c r="G39">
        <v>1.4766958399999999</v>
      </c>
      <c r="H39">
        <v>255.12971395075476</v>
      </c>
      <c r="I39">
        <v>32.35970508026648</v>
      </c>
      <c r="J39">
        <v>50.005902091176502</v>
      </c>
    </row>
    <row r="40" spans="1:10" x14ac:dyDescent="0.25">
      <c r="A40" t="s">
        <v>79</v>
      </c>
      <c r="B40">
        <v>5</v>
      </c>
      <c r="C40" t="s">
        <v>22</v>
      </c>
      <c r="D40" t="s">
        <v>29</v>
      </c>
      <c r="E40" t="s">
        <v>17</v>
      </c>
      <c r="F40">
        <v>2</v>
      </c>
      <c r="G40">
        <v>1.5480811849999991</v>
      </c>
      <c r="H40">
        <v>373.11259537421819</v>
      </c>
      <c r="I40">
        <v>54.754089628592283</v>
      </c>
      <c r="J40">
        <v>57.170491795279062</v>
      </c>
    </row>
    <row r="41" spans="1:10" x14ac:dyDescent="0.25">
      <c r="A41" t="s">
        <v>89</v>
      </c>
      <c r="B41">
        <v>6</v>
      </c>
      <c r="C41" t="s">
        <v>14</v>
      </c>
      <c r="D41" t="s">
        <v>29</v>
      </c>
      <c r="E41" t="s">
        <v>17</v>
      </c>
      <c r="F41">
        <v>6</v>
      </c>
      <c r="G41">
        <v>2.3994500000000003</v>
      </c>
    </row>
    <row r="42" spans="1:10" x14ac:dyDescent="0.25">
      <c r="A42" t="s">
        <v>90</v>
      </c>
      <c r="B42">
        <v>6</v>
      </c>
      <c r="C42" t="s">
        <v>19</v>
      </c>
      <c r="D42" t="s">
        <v>29</v>
      </c>
      <c r="E42" t="s">
        <v>17</v>
      </c>
      <c r="F42">
        <v>6</v>
      </c>
      <c r="G42">
        <v>2.1953111562499998</v>
      </c>
    </row>
    <row r="43" spans="1:10" x14ac:dyDescent="0.25">
      <c r="A43" t="s">
        <v>91</v>
      </c>
      <c r="B43">
        <v>6</v>
      </c>
      <c r="C43" t="s">
        <v>22</v>
      </c>
      <c r="D43" t="s">
        <v>29</v>
      </c>
      <c r="E43" t="s">
        <v>17</v>
      </c>
      <c r="F43">
        <v>6</v>
      </c>
      <c r="G43">
        <v>3.5299982600000002</v>
      </c>
    </row>
    <row r="44" spans="1:10" x14ac:dyDescent="0.25">
      <c r="A44" t="s">
        <v>101</v>
      </c>
      <c r="B44">
        <v>7</v>
      </c>
      <c r="C44" t="s">
        <v>14</v>
      </c>
      <c r="D44" t="s">
        <v>29</v>
      </c>
      <c r="E44" t="s">
        <v>17</v>
      </c>
      <c r="F44">
        <v>6</v>
      </c>
    </row>
    <row r="45" spans="1:10" x14ac:dyDescent="0.25">
      <c r="A45" t="s">
        <v>102</v>
      </c>
      <c r="B45">
        <v>7</v>
      </c>
      <c r="C45" t="s">
        <v>19</v>
      </c>
      <c r="D45" t="s">
        <v>29</v>
      </c>
      <c r="E45" t="s">
        <v>17</v>
      </c>
      <c r="F45">
        <v>6</v>
      </c>
    </row>
    <row r="46" spans="1:10" x14ac:dyDescent="0.25">
      <c r="A46" t="s">
        <v>103</v>
      </c>
      <c r="B46">
        <v>7</v>
      </c>
      <c r="C46" t="s">
        <v>22</v>
      </c>
      <c r="D46" t="s">
        <v>29</v>
      </c>
      <c r="E46" t="s">
        <v>17</v>
      </c>
      <c r="F46">
        <v>6</v>
      </c>
    </row>
    <row r="47" spans="1:10" x14ac:dyDescent="0.25">
      <c r="A47" t="s">
        <v>113</v>
      </c>
      <c r="B47">
        <v>8</v>
      </c>
      <c r="C47" t="s">
        <v>14</v>
      </c>
      <c r="D47" t="s">
        <v>29</v>
      </c>
      <c r="E47" t="s">
        <v>17</v>
      </c>
      <c r="F47">
        <v>6</v>
      </c>
    </row>
    <row r="48" spans="1:10" x14ac:dyDescent="0.25">
      <c r="A48" t="s">
        <v>114</v>
      </c>
      <c r="B48">
        <v>8</v>
      </c>
      <c r="C48" t="s">
        <v>19</v>
      </c>
      <c r="D48" t="s">
        <v>29</v>
      </c>
      <c r="E48" t="s">
        <v>17</v>
      </c>
      <c r="F48">
        <v>6</v>
      </c>
    </row>
    <row r="49" spans="1:10" x14ac:dyDescent="0.25">
      <c r="A49" t="s">
        <v>115</v>
      </c>
      <c r="B49">
        <v>8</v>
      </c>
      <c r="C49" t="s">
        <v>22</v>
      </c>
      <c r="D49" t="s">
        <v>29</v>
      </c>
      <c r="E49" t="s">
        <v>17</v>
      </c>
      <c r="F49">
        <v>6</v>
      </c>
    </row>
    <row r="50" spans="1:10" x14ac:dyDescent="0.25">
      <c r="A50" t="s">
        <v>24</v>
      </c>
      <c r="B50">
        <v>1</v>
      </c>
      <c r="C50" t="s">
        <v>14</v>
      </c>
      <c r="D50" t="s">
        <v>16</v>
      </c>
      <c r="E50" t="s">
        <v>25</v>
      </c>
      <c r="F50">
        <v>2</v>
      </c>
      <c r="G50">
        <v>1.4236399874999996</v>
      </c>
      <c r="H50">
        <v>75.327978077620799</v>
      </c>
      <c r="I50">
        <v>40.4866324849474</v>
      </c>
      <c r="J50">
        <v>40.600934793142386</v>
      </c>
    </row>
    <row r="51" spans="1:10" x14ac:dyDescent="0.25">
      <c r="A51" t="s">
        <v>26</v>
      </c>
      <c r="B51">
        <v>1</v>
      </c>
      <c r="C51" t="s">
        <v>19</v>
      </c>
      <c r="D51" t="s">
        <v>16</v>
      </c>
      <c r="E51" t="s">
        <v>25</v>
      </c>
      <c r="F51">
        <v>2</v>
      </c>
      <c r="G51">
        <v>1.2781464648750005</v>
      </c>
      <c r="H51">
        <v>298.53092968279952</v>
      </c>
      <c r="I51">
        <v>47.756694083919342</v>
      </c>
      <c r="J51">
        <v>47.76749967535234</v>
      </c>
    </row>
    <row r="52" spans="1:10" x14ac:dyDescent="0.25">
      <c r="A52" t="s">
        <v>27</v>
      </c>
      <c r="B52">
        <v>1</v>
      </c>
      <c r="C52" t="s">
        <v>22</v>
      </c>
      <c r="D52" t="s">
        <v>16</v>
      </c>
      <c r="E52" t="s">
        <v>25</v>
      </c>
      <c r="F52">
        <v>2</v>
      </c>
      <c r="G52">
        <v>1.4635275138749999</v>
      </c>
      <c r="H52">
        <v>379.60791125721187</v>
      </c>
      <c r="I52">
        <v>50.700576649730742</v>
      </c>
      <c r="J52">
        <v>43.755952867542817</v>
      </c>
    </row>
    <row r="53" spans="1:10" x14ac:dyDescent="0.25">
      <c r="A53" t="s">
        <v>38</v>
      </c>
      <c r="B53">
        <v>2</v>
      </c>
      <c r="C53" t="s">
        <v>14</v>
      </c>
      <c r="D53" t="s">
        <v>16</v>
      </c>
      <c r="E53" t="s">
        <v>25</v>
      </c>
      <c r="F53">
        <v>2</v>
      </c>
      <c r="G53">
        <v>1.1469169998750004</v>
      </c>
      <c r="H53">
        <v>94.064342996180883</v>
      </c>
      <c r="I53">
        <v>36.550681239837601</v>
      </c>
      <c r="J53">
        <v>36.023697802772212</v>
      </c>
    </row>
    <row r="54" spans="1:10" x14ac:dyDescent="0.25">
      <c r="A54" t="s">
        <v>39</v>
      </c>
      <c r="B54">
        <v>2</v>
      </c>
      <c r="C54" t="s">
        <v>19</v>
      </c>
      <c r="D54" t="s">
        <v>16</v>
      </c>
      <c r="E54" t="s">
        <v>25</v>
      </c>
      <c r="F54">
        <v>2</v>
      </c>
      <c r="G54">
        <v>1.3705949355</v>
      </c>
      <c r="H54">
        <v>340.4295737236755</v>
      </c>
      <c r="I54">
        <v>45.162894376372229</v>
      </c>
      <c r="J54">
        <v>36.167449909173207</v>
      </c>
    </row>
    <row r="55" spans="1:10" x14ac:dyDescent="0.25">
      <c r="A55" t="s">
        <v>40</v>
      </c>
      <c r="B55">
        <v>2</v>
      </c>
      <c r="C55" t="s">
        <v>22</v>
      </c>
      <c r="D55" t="s">
        <v>16</v>
      </c>
      <c r="E55" t="s">
        <v>25</v>
      </c>
      <c r="F55">
        <v>2</v>
      </c>
      <c r="G55">
        <v>1.0947018468750003</v>
      </c>
      <c r="H55">
        <v>522.85102725334229</v>
      </c>
      <c r="I55">
        <v>62.585864314755071</v>
      </c>
      <c r="J55">
        <v>53.738104758224004</v>
      </c>
    </row>
    <row r="56" spans="1:10" x14ac:dyDescent="0.25">
      <c r="A56" t="s">
        <v>50</v>
      </c>
      <c r="B56">
        <v>3</v>
      </c>
      <c r="C56" t="s">
        <v>14</v>
      </c>
      <c r="D56" t="s">
        <v>16</v>
      </c>
      <c r="E56" t="s">
        <v>25</v>
      </c>
      <c r="F56">
        <v>2</v>
      </c>
      <c r="G56">
        <v>2.0038577838749996</v>
      </c>
      <c r="H56">
        <v>34.812266362117512</v>
      </c>
      <c r="I56">
        <v>21.0471724473426</v>
      </c>
      <c r="J56">
        <v>26.982548980366474</v>
      </c>
    </row>
    <row r="57" spans="1:10" x14ac:dyDescent="0.25">
      <c r="A57" t="s">
        <v>51</v>
      </c>
      <c r="B57">
        <v>3</v>
      </c>
      <c r="C57" t="s">
        <v>19</v>
      </c>
      <c r="D57" t="s">
        <v>16</v>
      </c>
      <c r="E57" t="s">
        <v>25</v>
      </c>
      <c r="F57">
        <v>2</v>
      </c>
      <c r="G57">
        <v>2.2938591554999999</v>
      </c>
      <c r="H57">
        <v>129.56412299648454</v>
      </c>
      <c r="I57">
        <v>23.343703236452001</v>
      </c>
      <c r="J57">
        <v>29.115391312677829</v>
      </c>
    </row>
    <row r="58" spans="1:10" x14ac:dyDescent="0.25">
      <c r="A58" t="s">
        <v>52</v>
      </c>
      <c r="B58">
        <v>3</v>
      </c>
      <c r="C58" t="s">
        <v>22</v>
      </c>
      <c r="D58" t="s">
        <v>16</v>
      </c>
      <c r="E58" t="s">
        <v>25</v>
      </c>
      <c r="F58">
        <v>2</v>
      </c>
      <c r="G58">
        <v>2.2660522619999997</v>
      </c>
      <c r="H58">
        <v>197.13690478349642</v>
      </c>
      <c r="I58">
        <v>28.715469216825159</v>
      </c>
      <c r="J58">
        <v>37.72342464178378</v>
      </c>
    </row>
    <row r="59" spans="1:10" x14ac:dyDescent="0.25">
      <c r="A59" t="s">
        <v>62</v>
      </c>
      <c r="B59">
        <v>4</v>
      </c>
      <c r="C59" t="s">
        <v>14</v>
      </c>
      <c r="D59" t="s">
        <v>16</v>
      </c>
      <c r="E59" t="s">
        <v>25</v>
      </c>
      <c r="F59">
        <v>2</v>
      </c>
      <c r="G59">
        <v>1.7317166988749999</v>
      </c>
      <c r="H59">
        <v>47.326896608251118</v>
      </c>
      <c r="I59">
        <v>28.981617258799005</v>
      </c>
      <c r="J59">
        <v>32.541840750191071</v>
      </c>
    </row>
    <row r="60" spans="1:10" x14ac:dyDescent="0.25">
      <c r="A60" t="s">
        <v>63</v>
      </c>
      <c r="B60">
        <v>4</v>
      </c>
      <c r="C60" t="s">
        <v>19</v>
      </c>
      <c r="D60" t="s">
        <v>16</v>
      </c>
      <c r="E60" t="s">
        <v>25</v>
      </c>
      <c r="F60">
        <v>2</v>
      </c>
      <c r="G60">
        <v>1.6692833600000001</v>
      </c>
      <c r="H60">
        <v>245.94652423196388</v>
      </c>
      <c r="I60">
        <v>25.073345459148008</v>
      </c>
      <c r="J60">
        <v>34.228853389861975</v>
      </c>
    </row>
    <row r="61" spans="1:10" x14ac:dyDescent="0.25">
      <c r="A61" t="s">
        <v>64</v>
      </c>
      <c r="B61">
        <v>4</v>
      </c>
      <c r="C61" t="s">
        <v>22</v>
      </c>
      <c r="D61" t="s">
        <v>16</v>
      </c>
      <c r="E61" t="s">
        <v>25</v>
      </c>
      <c r="F61">
        <v>2</v>
      </c>
      <c r="G61">
        <v>1.6938577850000003</v>
      </c>
      <c r="H61">
        <v>369.1614916954149</v>
      </c>
      <c r="I61">
        <v>25.4713874401602</v>
      </c>
      <c r="J61">
        <v>44.262989624086067</v>
      </c>
    </row>
    <row r="62" spans="1:10" x14ac:dyDescent="0.25">
      <c r="A62" t="s">
        <v>74</v>
      </c>
      <c r="B62">
        <v>5</v>
      </c>
      <c r="C62" t="s">
        <v>14</v>
      </c>
      <c r="D62" t="s">
        <v>16</v>
      </c>
      <c r="E62" t="s">
        <v>25</v>
      </c>
      <c r="F62">
        <v>2</v>
      </c>
      <c r="G62">
        <v>1.5841495962500001</v>
      </c>
      <c r="H62">
        <v>62.102499687090351</v>
      </c>
      <c r="I62">
        <v>26.342234982356572</v>
      </c>
      <c r="J62">
        <v>47.836271708377311</v>
      </c>
    </row>
    <row r="63" spans="1:10" x14ac:dyDescent="0.25">
      <c r="A63" t="s">
        <v>75</v>
      </c>
      <c r="B63">
        <v>5</v>
      </c>
      <c r="C63" t="s">
        <v>19</v>
      </c>
      <c r="D63" t="s">
        <v>16</v>
      </c>
      <c r="E63" t="s">
        <v>25</v>
      </c>
      <c r="F63">
        <v>2</v>
      </c>
      <c r="G63">
        <v>1.8817146162499998</v>
      </c>
      <c r="H63">
        <v>254.14233156833407</v>
      </c>
      <c r="I63">
        <v>44.139647027541109</v>
      </c>
      <c r="J63">
        <v>38.597910517659784</v>
      </c>
    </row>
    <row r="64" spans="1:10" x14ac:dyDescent="0.25">
      <c r="A64" t="s">
        <v>76</v>
      </c>
      <c r="B64">
        <v>5</v>
      </c>
      <c r="C64" t="s">
        <v>22</v>
      </c>
      <c r="D64" t="s">
        <v>16</v>
      </c>
      <c r="E64" t="s">
        <v>25</v>
      </c>
      <c r="F64">
        <v>2</v>
      </c>
      <c r="G64">
        <v>1.2685516249999997</v>
      </c>
      <c r="H64">
        <v>473.464523780977</v>
      </c>
      <c r="I64">
        <v>62.773387729486053</v>
      </c>
      <c r="J64">
        <v>69.527696212852916</v>
      </c>
    </row>
    <row r="65" spans="1:10" x14ac:dyDescent="0.25">
      <c r="A65" t="s">
        <v>86</v>
      </c>
      <c r="B65">
        <v>6</v>
      </c>
      <c r="C65" t="s">
        <v>14</v>
      </c>
      <c r="D65" t="s">
        <v>16</v>
      </c>
      <c r="E65" t="s">
        <v>25</v>
      </c>
      <c r="F65">
        <v>6</v>
      </c>
      <c r="G65">
        <v>1.7807449962499993</v>
      </c>
    </row>
    <row r="66" spans="1:10" x14ac:dyDescent="0.25">
      <c r="A66" t="s">
        <v>87</v>
      </c>
      <c r="B66">
        <v>6</v>
      </c>
      <c r="C66" t="s">
        <v>19</v>
      </c>
      <c r="D66" t="s">
        <v>16</v>
      </c>
      <c r="E66" t="s">
        <v>25</v>
      </c>
      <c r="F66">
        <v>6</v>
      </c>
      <c r="G66">
        <v>1.6692833599999997</v>
      </c>
    </row>
    <row r="67" spans="1:10" x14ac:dyDescent="0.25">
      <c r="A67" t="s">
        <v>88</v>
      </c>
      <c r="B67">
        <v>6</v>
      </c>
      <c r="C67" t="s">
        <v>22</v>
      </c>
      <c r="D67" t="s">
        <v>16</v>
      </c>
      <c r="E67" t="s">
        <v>25</v>
      </c>
      <c r="F67">
        <v>6</v>
      </c>
      <c r="G67">
        <v>2.6098511562500004</v>
      </c>
    </row>
    <row r="68" spans="1:10" x14ac:dyDescent="0.25">
      <c r="A68" t="s">
        <v>98</v>
      </c>
      <c r="B68">
        <v>7</v>
      </c>
      <c r="C68" t="s">
        <v>14</v>
      </c>
      <c r="D68" t="s">
        <v>16</v>
      </c>
      <c r="E68" t="s">
        <v>25</v>
      </c>
      <c r="F68">
        <v>6</v>
      </c>
    </row>
    <row r="69" spans="1:10" x14ac:dyDescent="0.25">
      <c r="A69" t="s">
        <v>99</v>
      </c>
      <c r="B69">
        <v>7</v>
      </c>
      <c r="C69" t="s">
        <v>19</v>
      </c>
      <c r="D69" t="s">
        <v>16</v>
      </c>
      <c r="E69" t="s">
        <v>25</v>
      </c>
      <c r="F69">
        <v>6</v>
      </c>
    </row>
    <row r="70" spans="1:10" x14ac:dyDescent="0.25">
      <c r="A70" t="s">
        <v>100</v>
      </c>
      <c r="B70">
        <v>7</v>
      </c>
      <c r="C70" t="s">
        <v>22</v>
      </c>
      <c r="D70" t="s">
        <v>16</v>
      </c>
      <c r="E70" t="s">
        <v>25</v>
      </c>
      <c r="F70">
        <v>6</v>
      </c>
    </row>
    <row r="71" spans="1:10" x14ac:dyDescent="0.25">
      <c r="A71" t="s">
        <v>110</v>
      </c>
      <c r="B71">
        <v>8</v>
      </c>
      <c r="C71" t="s">
        <v>14</v>
      </c>
      <c r="D71" t="s">
        <v>16</v>
      </c>
      <c r="E71" t="s">
        <v>25</v>
      </c>
      <c r="F71">
        <v>6</v>
      </c>
    </row>
    <row r="72" spans="1:10" x14ac:dyDescent="0.25">
      <c r="A72" t="s">
        <v>111</v>
      </c>
      <c r="B72">
        <v>8</v>
      </c>
      <c r="C72" t="s">
        <v>19</v>
      </c>
      <c r="D72" t="s">
        <v>16</v>
      </c>
      <c r="E72" t="s">
        <v>25</v>
      </c>
      <c r="F72">
        <v>6</v>
      </c>
    </row>
    <row r="73" spans="1:10" x14ac:dyDescent="0.25">
      <c r="A73" t="s">
        <v>112</v>
      </c>
      <c r="B73">
        <v>8</v>
      </c>
      <c r="C73" t="s">
        <v>22</v>
      </c>
      <c r="D73" t="s">
        <v>16</v>
      </c>
      <c r="E73" t="s">
        <v>25</v>
      </c>
      <c r="F73">
        <v>6</v>
      </c>
    </row>
    <row r="74" spans="1:10" x14ac:dyDescent="0.25">
      <c r="A74" t="s">
        <v>32</v>
      </c>
      <c r="B74">
        <v>1</v>
      </c>
      <c r="C74" t="s">
        <v>14</v>
      </c>
      <c r="D74" t="s">
        <v>29</v>
      </c>
      <c r="E74" t="s">
        <v>25</v>
      </c>
      <c r="F74">
        <v>2</v>
      </c>
      <c r="G74">
        <v>1.0296552000000001</v>
      </c>
      <c r="H74">
        <v>102.49980776942432</v>
      </c>
      <c r="I74">
        <v>47.968323654529669</v>
      </c>
      <c r="J74">
        <v>53.385538705604588</v>
      </c>
    </row>
    <row r="75" spans="1:10" x14ac:dyDescent="0.25">
      <c r="A75" t="s">
        <v>33</v>
      </c>
      <c r="B75">
        <v>1</v>
      </c>
      <c r="C75" t="s">
        <v>19</v>
      </c>
      <c r="D75" t="s">
        <v>29</v>
      </c>
      <c r="E75" t="s">
        <v>25</v>
      </c>
      <c r="F75">
        <v>2</v>
      </c>
      <c r="G75">
        <v>1.3970977019999997</v>
      </c>
      <c r="H75">
        <v>299.9488819767252</v>
      </c>
      <c r="I75">
        <v>60.931057688042152</v>
      </c>
      <c r="J75">
        <v>33.443243448031232</v>
      </c>
    </row>
    <row r="76" spans="1:10" x14ac:dyDescent="0.25">
      <c r="A76" t="s">
        <v>34</v>
      </c>
      <c r="B76">
        <v>1</v>
      </c>
      <c r="C76" t="s">
        <v>22</v>
      </c>
      <c r="D76" t="s">
        <v>29</v>
      </c>
      <c r="E76" t="s">
        <v>25</v>
      </c>
      <c r="F76">
        <v>2</v>
      </c>
      <c r="G76">
        <v>1.5168491988749999</v>
      </c>
      <c r="H76">
        <v>387.52438921773802</v>
      </c>
      <c r="I76">
        <v>59.639989032318056</v>
      </c>
      <c r="J76">
        <v>36.297255418782434</v>
      </c>
    </row>
    <row r="77" spans="1:10" x14ac:dyDescent="0.25">
      <c r="A77" t="s">
        <v>44</v>
      </c>
      <c r="B77">
        <v>2</v>
      </c>
      <c r="C77" t="s">
        <v>14</v>
      </c>
      <c r="D77" t="s">
        <v>29</v>
      </c>
      <c r="E77" t="s">
        <v>25</v>
      </c>
      <c r="F77">
        <v>2</v>
      </c>
      <c r="G77">
        <v>1.4236399874999996</v>
      </c>
      <c r="H77">
        <v>64.09404212181299</v>
      </c>
      <c r="I77">
        <v>33.392664414054792</v>
      </c>
      <c r="J77">
        <v>34.913210026813694</v>
      </c>
    </row>
    <row r="78" spans="1:10" x14ac:dyDescent="0.25">
      <c r="A78" t="s">
        <v>45</v>
      </c>
      <c r="B78">
        <v>2</v>
      </c>
      <c r="C78" t="s">
        <v>19</v>
      </c>
      <c r="D78" t="s">
        <v>29</v>
      </c>
      <c r="E78" t="s">
        <v>25</v>
      </c>
      <c r="F78">
        <v>2</v>
      </c>
      <c r="G78">
        <v>1.1992902288750005</v>
      </c>
      <c r="H78">
        <v>356.2165358474432</v>
      </c>
      <c r="I78">
        <v>59.087473477711526</v>
      </c>
      <c r="J78">
        <v>43.513766587905387</v>
      </c>
    </row>
    <row r="79" spans="1:10" x14ac:dyDescent="0.25">
      <c r="A79" t="s">
        <v>46</v>
      </c>
      <c r="B79">
        <v>2</v>
      </c>
      <c r="C79" t="s">
        <v>22</v>
      </c>
      <c r="D79" t="s">
        <v>29</v>
      </c>
      <c r="E79" t="s">
        <v>25</v>
      </c>
      <c r="F79">
        <v>2</v>
      </c>
      <c r="G79">
        <v>1.1992902288750005</v>
      </c>
      <c r="H79">
        <v>466.09861816252874</v>
      </c>
      <c r="I79">
        <v>58.23599423281005</v>
      </c>
      <c r="J79">
        <v>54.649923969427554</v>
      </c>
    </row>
    <row r="80" spans="1:10" x14ac:dyDescent="0.25">
      <c r="A80" t="s">
        <v>56</v>
      </c>
      <c r="B80">
        <v>3</v>
      </c>
      <c r="C80" t="s">
        <v>14</v>
      </c>
      <c r="D80" t="s">
        <v>29</v>
      </c>
      <c r="E80" t="s">
        <v>25</v>
      </c>
      <c r="F80">
        <v>2</v>
      </c>
      <c r="G80">
        <v>3.2190963498749996</v>
      </c>
      <c r="H80">
        <v>24.392912288384274</v>
      </c>
      <c r="I80">
        <v>19.39261052011755</v>
      </c>
      <c r="J80">
        <v>17.472013234980714</v>
      </c>
    </row>
    <row r="81" spans="1:10" x14ac:dyDescent="0.25">
      <c r="A81" t="s">
        <v>57</v>
      </c>
      <c r="B81">
        <v>3</v>
      </c>
      <c r="C81" t="s">
        <v>19</v>
      </c>
      <c r="D81" t="s">
        <v>29</v>
      </c>
      <c r="E81" t="s">
        <v>25</v>
      </c>
      <c r="F81">
        <v>2</v>
      </c>
      <c r="G81">
        <v>2.673120139875</v>
      </c>
      <c r="H81">
        <v>146.81738739759965</v>
      </c>
      <c r="I81">
        <v>37.572940587643991</v>
      </c>
      <c r="J81">
        <v>13.475090734969125</v>
      </c>
    </row>
    <row r="82" spans="1:10" x14ac:dyDescent="0.25">
      <c r="A82" t="s">
        <v>58</v>
      </c>
      <c r="B82">
        <v>3</v>
      </c>
      <c r="C82" t="s">
        <v>22</v>
      </c>
      <c r="D82" t="s">
        <v>29</v>
      </c>
      <c r="E82" t="s">
        <v>25</v>
      </c>
      <c r="F82">
        <v>2</v>
      </c>
      <c r="G82">
        <v>2.7015000588749998</v>
      </c>
      <c r="H82">
        <v>220.17938548952171</v>
      </c>
      <c r="I82">
        <v>23.171302510567561</v>
      </c>
      <c r="J82">
        <v>19.849558082169555</v>
      </c>
    </row>
    <row r="83" spans="1:10" x14ac:dyDescent="0.25">
      <c r="A83" t="s">
        <v>68</v>
      </c>
      <c r="B83">
        <v>4</v>
      </c>
      <c r="C83" t="s">
        <v>14</v>
      </c>
      <c r="D83" t="s">
        <v>29</v>
      </c>
      <c r="E83" t="s">
        <v>25</v>
      </c>
      <c r="F83">
        <v>2</v>
      </c>
      <c r="G83">
        <v>1.6326304662499993</v>
      </c>
      <c r="H83">
        <v>46.274282286605107</v>
      </c>
      <c r="I83">
        <v>16.632976506718492</v>
      </c>
      <c r="J83">
        <v>36.041362045786798</v>
      </c>
    </row>
    <row r="84" spans="1:10" x14ac:dyDescent="0.25">
      <c r="A84" t="s">
        <v>69</v>
      </c>
      <c r="B84">
        <v>4</v>
      </c>
      <c r="C84" t="s">
        <v>19</v>
      </c>
      <c r="D84" t="s">
        <v>29</v>
      </c>
      <c r="E84" t="s">
        <v>25</v>
      </c>
      <c r="F84">
        <v>2</v>
      </c>
      <c r="G84">
        <v>1.7433406250000003</v>
      </c>
      <c r="H84">
        <v>233.79058477564917</v>
      </c>
      <c r="I84">
        <v>24.987106408080869</v>
      </c>
      <c r="J84">
        <v>35.62958748040699</v>
      </c>
    </row>
    <row r="85" spans="1:10" x14ac:dyDescent="0.25">
      <c r="A85" t="s">
        <v>70</v>
      </c>
      <c r="B85">
        <v>4</v>
      </c>
      <c r="C85" t="s">
        <v>22</v>
      </c>
      <c r="D85" t="s">
        <v>29</v>
      </c>
      <c r="E85" t="s">
        <v>25</v>
      </c>
      <c r="F85">
        <v>2</v>
      </c>
      <c r="G85">
        <v>1.6938577850000003</v>
      </c>
      <c r="H85">
        <v>388.4691786406874</v>
      </c>
      <c r="I85">
        <v>24.262896900368251</v>
      </c>
      <c r="J85">
        <v>42.130491401390508</v>
      </c>
    </row>
    <row r="86" spans="1:10" x14ac:dyDescent="0.25">
      <c r="A86" t="s">
        <v>80</v>
      </c>
      <c r="B86">
        <v>5</v>
      </c>
      <c r="C86" t="s">
        <v>14</v>
      </c>
      <c r="D86" t="s">
        <v>29</v>
      </c>
      <c r="E86" t="s">
        <v>25</v>
      </c>
      <c r="F86">
        <v>2</v>
      </c>
      <c r="G86">
        <v>1.5962280649999994</v>
      </c>
      <c r="H86">
        <v>47.41719413632763</v>
      </c>
      <c r="I86">
        <v>18.642947253741404</v>
      </c>
      <c r="J86">
        <v>50.85477636867634</v>
      </c>
    </row>
    <row r="87" spans="1:10" x14ac:dyDescent="0.25">
      <c r="A87" t="s">
        <v>81</v>
      </c>
      <c r="B87">
        <v>5</v>
      </c>
      <c r="C87" t="s">
        <v>19</v>
      </c>
      <c r="D87" t="s">
        <v>29</v>
      </c>
      <c r="E87" t="s">
        <v>25</v>
      </c>
      <c r="F87">
        <v>2</v>
      </c>
      <c r="G87">
        <v>2.3444006599999998</v>
      </c>
      <c r="H87">
        <v>157.49857995456395</v>
      </c>
      <c r="I87">
        <v>19.556336291844268</v>
      </c>
      <c r="J87">
        <v>42.734607884258317</v>
      </c>
    </row>
    <row r="88" spans="1:10" x14ac:dyDescent="0.25">
      <c r="A88" t="s">
        <v>82</v>
      </c>
      <c r="B88">
        <v>5</v>
      </c>
      <c r="C88" t="s">
        <v>22</v>
      </c>
      <c r="D88" t="s">
        <v>29</v>
      </c>
      <c r="E88" t="s">
        <v>25</v>
      </c>
      <c r="F88">
        <v>2</v>
      </c>
      <c r="G88">
        <v>1.4766958399999999</v>
      </c>
      <c r="H88">
        <v>336.47757133028557</v>
      </c>
      <c r="I88">
        <v>27.161328866692514</v>
      </c>
      <c r="J88">
        <v>51.637216863161015</v>
      </c>
    </row>
    <row r="89" spans="1:10" x14ac:dyDescent="0.25">
      <c r="A89" t="s">
        <v>92</v>
      </c>
      <c r="B89">
        <v>6</v>
      </c>
      <c r="C89" t="s">
        <v>14</v>
      </c>
      <c r="D89" t="s">
        <v>29</v>
      </c>
      <c r="E89" t="s">
        <v>25</v>
      </c>
      <c r="F89">
        <v>6</v>
      </c>
      <c r="G89">
        <v>2.1552348650000002</v>
      </c>
    </row>
    <row r="90" spans="1:10" x14ac:dyDescent="0.25">
      <c r="A90" t="s">
        <v>93</v>
      </c>
      <c r="B90">
        <v>6</v>
      </c>
      <c r="C90" t="s">
        <v>19</v>
      </c>
      <c r="D90" t="s">
        <v>29</v>
      </c>
      <c r="E90" t="s">
        <v>25</v>
      </c>
      <c r="F90">
        <v>6</v>
      </c>
      <c r="G90">
        <v>3.2322898962499993</v>
      </c>
    </row>
    <row r="91" spans="1:10" x14ac:dyDescent="0.25">
      <c r="A91" t="s">
        <v>94</v>
      </c>
      <c r="B91">
        <v>6</v>
      </c>
      <c r="C91" t="s">
        <v>22</v>
      </c>
      <c r="D91" t="s">
        <v>29</v>
      </c>
      <c r="E91" t="s">
        <v>25</v>
      </c>
      <c r="F91">
        <v>6</v>
      </c>
      <c r="G91">
        <v>3.7884931399999995</v>
      </c>
    </row>
    <row r="92" spans="1:10" x14ac:dyDescent="0.25">
      <c r="A92" t="s">
        <v>104</v>
      </c>
      <c r="B92">
        <v>7</v>
      </c>
      <c r="C92" t="s">
        <v>14</v>
      </c>
      <c r="D92" t="s">
        <v>29</v>
      </c>
      <c r="E92" t="s">
        <v>25</v>
      </c>
      <c r="F92">
        <v>6</v>
      </c>
    </row>
    <row r="93" spans="1:10" x14ac:dyDescent="0.25">
      <c r="A93" t="s">
        <v>105</v>
      </c>
      <c r="B93">
        <v>7</v>
      </c>
      <c r="C93" t="s">
        <v>19</v>
      </c>
      <c r="D93" t="s">
        <v>29</v>
      </c>
      <c r="E93" t="s">
        <v>25</v>
      </c>
      <c r="F93">
        <v>6</v>
      </c>
    </row>
    <row r="94" spans="1:10" x14ac:dyDescent="0.25">
      <c r="A94" t="s">
        <v>106</v>
      </c>
      <c r="B94">
        <v>7</v>
      </c>
      <c r="C94" t="s">
        <v>22</v>
      </c>
      <c r="D94" t="s">
        <v>29</v>
      </c>
      <c r="E94" t="s">
        <v>25</v>
      </c>
      <c r="F94">
        <v>6</v>
      </c>
    </row>
    <row r="95" spans="1:10" x14ac:dyDescent="0.25">
      <c r="A95" t="s">
        <v>116</v>
      </c>
      <c r="B95">
        <v>8</v>
      </c>
      <c r="C95" t="s">
        <v>14</v>
      </c>
      <c r="D95" t="s">
        <v>29</v>
      </c>
      <c r="E95" t="s">
        <v>25</v>
      </c>
      <c r="F95">
        <v>6</v>
      </c>
    </row>
    <row r="96" spans="1:10" x14ac:dyDescent="0.25">
      <c r="A96" t="s">
        <v>117</v>
      </c>
      <c r="B96">
        <v>8</v>
      </c>
      <c r="C96" t="s">
        <v>19</v>
      </c>
      <c r="D96" t="s">
        <v>29</v>
      </c>
      <c r="E96" t="s">
        <v>25</v>
      </c>
      <c r="F96">
        <v>6</v>
      </c>
    </row>
    <row r="97" spans="1:6" x14ac:dyDescent="0.25">
      <c r="A97" t="s">
        <v>118</v>
      </c>
      <c r="B97">
        <v>8</v>
      </c>
      <c r="C97" t="s">
        <v>22</v>
      </c>
      <c r="D97" t="s">
        <v>29</v>
      </c>
      <c r="E97" t="s">
        <v>25</v>
      </c>
      <c r="F9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B87C-5870-4272-B260-FCCD7D84AC17}">
  <dimension ref="A1:N25"/>
  <sheetViews>
    <sheetView workbookViewId="0">
      <selection activeCell="M8" sqref="M8"/>
    </sheetView>
  </sheetViews>
  <sheetFormatPr defaultRowHeight="15" x14ac:dyDescent="0.25"/>
  <cols>
    <col min="1" max="1" width="13.140625" customWidth="1"/>
    <col min="3" max="3" width="14.42578125" customWidth="1"/>
    <col min="8" max="8" width="14.42578125" customWidth="1"/>
    <col min="9" max="9" width="30.42578125" customWidth="1"/>
    <col min="10" max="10" width="20.28515625" customWidth="1"/>
    <col min="11" max="11" width="31.5703125" customWidth="1"/>
    <col min="12" max="12" width="21" customWidth="1"/>
    <col min="13" max="13" width="20.7109375" customWidth="1"/>
    <col min="14" max="14" width="19.28515625" customWidth="1"/>
  </cols>
  <sheetData>
    <row r="1" spans="1:14" x14ac:dyDescent="0.25">
      <c r="A1" t="s">
        <v>0</v>
      </c>
      <c r="B1" t="s">
        <v>1</v>
      </c>
      <c r="C1" t="s">
        <v>119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</row>
    <row r="2" spans="1:14" x14ac:dyDescent="0.25">
      <c r="A2" t="s">
        <v>24</v>
      </c>
      <c r="B2">
        <v>1</v>
      </c>
      <c r="C2" t="s">
        <v>126</v>
      </c>
      <c r="D2" t="s">
        <v>15</v>
      </c>
      <c r="E2" t="s">
        <v>14</v>
      </c>
      <c r="F2" t="s">
        <v>16</v>
      </c>
      <c r="G2" t="s">
        <v>25</v>
      </c>
      <c r="H2">
        <v>2</v>
      </c>
      <c r="I2">
        <v>92.961666437367455</v>
      </c>
      <c r="J2">
        <v>52.605600291647214</v>
      </c>
      <c r="K2">
        <f>Table2[[#This Row],[Basal EHCFA]]-Table2[[#This Row],[Inhibited EHCFA]]</f>
        <v>40.356066145720241</v>
      </c>
      <c r="L2">
        <v>13.311204919543773</v>
      </c>
      <c r="M2">
        <v>9.1550770296190898</v>
      </c>
      <c r="N2">
        <f>Table2[[#This Row],[Basal IHCFA]]-Table2[[#This Row],[Inhibited IHCFA]]</f>
        <v>4.156127889924683</v>
      </c>
    </row>
    <row r="3" spans="1:14" x14ac:dyDescent="0.25">
      <c r="A3" t="s">
        <v>26</v>
      </c>
      <c r="B3">
        <v>1</v>
      </c>
      <c r="C3" t="s">
        <v>126</v>
      </c>
      <c r="D3" t="s">
        <v>20</v>
      </c>
      <c r="E3" t="s">
        <v>19</v>
      </c>
      <c r="F3" t="s">
        <v>16</v>
      </c>
      <c r="G3" t="s">
        <v>25</v>
      </c>
      <c r="H3">
        <v>2</v>
      </c>
      <c r="I3">
        <v>65.79665742072406</v>
      </c>
      <c r="J3">
        <v>27.324023891844909</v>
      </c>
      <c r="K3">
        <f>Table2[[#This Row],[Basal EHCFA]]-Table2[[#This Row],[Inhibited EHCFA]]</f>
        <v>38.47263352887915</v>
      </c>
      <c r="L3">
        <v>5.3968581122769166</v>
      </c>
      <c r="M3">
        <v>4.4450496556092585</v>
      </c>
      <c r="N3">
        <f>Table2[[#This Row],[Basal IHCFA]]-Table2[[#This Row],[Inhibited IHCFA]]</f>
        <v>0.95180845666765812</v>
      </c>
    </row>
    <row r="4" spans="1:14" x14ac:dyDescent="0.25">
      <c r="A4" t="s">
        <v>27</v>
      </c>
      <c r="B4">
        <v>1</v>
      </c>
      <c r="C4" t="s">
        <v>126</v>
      </c>
      <c r="D4" t="s">
        <v>23</v>
      </c>
      <c r="E4" t="s">
        <v>22</v>
      </c>
      <c r="F4" t="s">
        <v>16</v>
      </c>
      <c r="G4" t="s">
        <v>25</v>
      </c>
      <c r="H4">
        <v>2</v>
      </c>
      <c r="I4">
        <v>40.916133207806439</v>
      </c>
      <c r="J4">
        <v>35.832511152084557</v>
      </c>
      <c r="K4">
        <f>Table2[[#This Row],[Basal EHCFA]]-Table2[[#This Row],[Inhibited EHCFA]]</f>
        <v>5.0836220557218823</v>
      </c>
      <c r="L4">
        <v>4.9588827001107951</v>
      </c>
      <c r="M4">
        <v>3.062997095945275</v>
      </c>
      <c r="N4">
        <f>Table2[[#This Row],[Basal IHCFA]]-Table2[[#This Row],[Inhibited IHCFA]]</f>
        <v>1.8958856041655201</v>
      </c>
    </row>
    <row r="5" spans="1:14" x14ac:dyDescent="0.25">
      <c r="A5" t="s">
        <v>38</v>
      </c>
      <c r="B5">
        <v>2</v>
      </c>
      <c r="C5" t="s">
        <v>126</v>
      </c>
      <c r="D5" t="s">
        <v>15</v>
      </c>
      <c r="E5" t="s">
        <v>14</v>
      </c>
      <c r="F5" t="s">
        <v>16</v>
      </c>
      <c r="G5" t="s">
        <v>25</v>
      </c>
      <c r="H5">
        <v>2</v>
      </c>
      <c r="I5">
        <v>60.972908725386354</v>
      </c>
      <c r="J5">
        <v>36.840290169620879</v>
      </c>
      <c r="K5">
        <f>Table2[[#This Row],[Basal EHCFA]]-Table2[[#This Row],[Inhibited EHCFA]]</f>
        <v>24.132618555765475</v>
      </c>
      <c r="L5">
        <v>9.1244583295087782</v>
      </c>
      <c r="M5">
        <v>4.7937276478442055</v>
      </c>
      <c r="N5">
        <f>Table2[[#This Row],[Basal IHCFA]]-Table2[[#This Row],[Inhibited IHCFA]]</f>
        <v>4.3307306816645728</v>
      </c>
    </row>
    <row r="6" spans="1:14" x14ac:dyDescent="0.25">
      <c r="A6" t="s">
        <v>39</v>
      </c>
      <c r="B6">
        <v>2</v>
      </c>
      <c r="C6" t="s">
        <v>126</v>
      </c>
      <c r="D6" t="s">
        <v>20</v>
      </c>
      <c r="E6" t="s">
        <v>19</v>
      </c>
      <c r="F6" t="s">
        <v>16</v>
      </c>
      <c r="G6" t="s">
        <v>25</v>
      </c>
      <c r="H6">
        <v>2</v>
      </c>
      <c r="I6">
        <v>53.584458492155157</v>
      </c>
      <c r="J6">
        <v>45.710075409627244</v>
      </c>
      <c r="K6">
        <f>Table2[[#This Row],[Basal EHCFA]]-Table2[[#This Row],[Inhibited EHCFA]]</f>
        <v>7.8743830825279133</v>
      </c>
      <c r="L6">
        <v>5.8260864942035058</v>
      </c>
      <c r="M6">
        <v>2.8262028286689529</v>
      </c>
      <c r="N6">
        <f>Table2[[#This Row],[Basal IHCFA]]-Table2[[#This Row],[Inhibited IHCFA]]</f>
        <v>2.9998836655345529</v>
      </c>
    </row>
    <row r="7" spans="1:14" x14ac:dyDescent="0.25">
      <c r="A7" t="s">
        <v>40</v>
      </c>
      <c r="B7">
        <v>2</v>
      </c>
      <c r="C7" t="s">
        <v>126</v>
      </c>
      <c r="D7" t="s">
        <v>23</v>
      </c>
      <c r="E7" t="s">
        <v>22</v>
      </c>
      <c r="F7" t="s">
        <v>16</v>
      </c>
      <c r="G7" t="s">
        <v>25</v>
      </c>
      <c r="H7">
        <v>2</v>
      </c>
      <c r="I7">
        <v>114.30956666904754</v>
      </c>
      <c r="J7">
        <v>36.861118423360992</v>
      </c>
      <c r="K7">
        <f>Table2[[#This Row],[Basal EHCFA]]-Table2[[#This Row],[Inhibited EHCFA]]</f>
        <v>77.448448245686549</v>
      </c>
      <c r="L7">
        <v>6.4974221857152834</v>
      </c>
      <c r="M7">
        <v>2.4478089402161163</v>
      </c>
      <c r="N7">
        <f>Table2[[#This Row],[Basal IHCFA]]-Table2[[#This Row],[Inhibited IHCFA]]</f>
        <v>4.0496132454991667</v>
      </c>
    </row>
    <row r="8" spans="1:14" x14ac:dyDescent="0.25">
      <c r="A8" t="s">
        <v>50</v>
      </c>
      <c r="B8">
        <v>3</v>
      </c>
      <c r="C8" t="s">
        <v>126</v>
      </c>
      <c r="D8" t="s">
        <v>15</v>
      </c>
      <c r="E8" t="s">
        <v>14</v>
      </c>
      <c r="F8" t="s">
        <v>16</v>
      </c>
      <c r="G8" t="s">
        <v>25</v>
      </c>
      <c r="H8">
        <v>2</v>
      </c>
      <c r="I8">
        <v>40.118834417281633</v>
      </c>
      <c r="L8">
        <v>8.7801081538046688</v>
      </c>
      <c r="M8">
        <v>6.607249678307987</v>
      </c>
      <c r="N8">
        <f>Table2[[#This Row],[Basal IHCFA]]-Table2[[#This Row],[Inhibited IHCFA]]</f>
        <v>2.1728584754966818</v>
      </c>
    </row>
    <row r="9" spans="1:14" x14ac:dyDescent="0.25">
      <c r="A9" t="s">
        <v>51</v>
      </c>
      <c r="B9">
        <v>3</v>
      </c>
      <c r="C9" t="s">
        <v>126</v>
      </c>
      <c r="D9" t="s">
        <v>20</v>
      </c>
      <c r="E9" t="s">
        <v>19</v>
      </c>
      <c r="F9" t="s">
        <v>16</v>
      </c>
      <c r="G9" t="s">
        <v>25</v>
      </c>
      <c r="H9">
        <v>2</v>
      </c>
      <c r="I9">
        <v>68.447929627222678</v>
      </c>
      <c r="L9">
        <v>6.2432436068605091</v>
      </c>
      <c r="M9">
        <v>7.9839603388736498</v>
      </c>
      <c r="N9">
        <v>0</v>
      </c>
    </row>
    <row r="10" spans="1:14" x14ac:dyDescent="0.25">
      <c r="A10" t="s">
        <v>52</v>
      </c>
      <c r="B10">
        <v>3</v>
      </c>
      <c r="C10" t="s">
        <v>126</v>
      </c>
      <c r="D10" t="s">
        <v>23</v>
      </c>
      <c r="E10" t="s">
        <v>22</v>
      </c>
      <c r="F10" t="s">
        <v>16</v>
      </c>
      <c r="G10" t="s">
        <v>25</v>
      </c>
      <c r="H10">
        <v>2</v>
      </c>
      <c r="I10">
        <v>95.078308495078488</v>
      </c>
      <c r="L10">
        <v>6.4314935169092733</v>
      </c>
      <c r="M10">
        <v>6.0194672812208756</v>
      </c>
      <c r="N10">
        <f>Table2[[#This Row],[Basal IHCFA]]-Table2[[#This Row],[Inhibited IHCFA]]</f>
        <v>0.41202623568839769</v>
      </c>
    </row>
    <row r="11" spans="1:14" x14ac:dyDescent="0.25">
      <c r="A11" t="s">
        <v>62</v>
      </c>
      <c r="B11">
        <v>4</v>
      </c>
      <c r="C11" t="s">
        <v>126</v>
      </c>
      <c r="D11" t="s">
        <v>15</v>
      </c>
      <c r="E11" t="s">
        <v>14</v>
      </c>
      <c r="F11" t="s">
        <v>16</v>
      </c>
      <c r="G11" t="s">
        <v>25</v>
      </c>
      <c r="H11">
        <v>2</v>
      </c>
      <c r="I11">
        <v>32.817566720239014</v>
      </c>
      <c r="J11">
        <v>29.496160902564554</v>
      </c>
      <c r="K11">
        <f>Table2[[#This Row],[Basal EHCFA]]-Table2[[#This Row],[Inhibited EHCFA]]</f>
        <v>3.3214058176744601</v>
      </c>
      <c r="L11">
        <v>8.5227901963181427</v>
      </c>
      <c r="M11">
        <v>4.2500907770668688</v>
      </c>
      <c r="N11">
        <f>Table2[[#This Row],[Basal IHCFA]]-Table2[[#This Row],[Inhibited IHCFA]]</f>
        <v>4.2726994192512739</v>
      </c>
    </row>
    <row r="12" spans="1:14" x14ac:dyDescent="0.25">
      <c r="A12" t="s">
        <v>63</v>
      </c>
      <c r="B12">
        <v>4</v>
      </c>
      <c r="C12" t="s">
        <v>126</v>
      </c>
      <c r="D12" t="s">
        <v>20</v>
      </c>
      <c r="E12" t="s">
        <v>19</v>
      </c>
      <c r="F12" t="s">
        <v>16</v>
      </c>
      <c r="G12" t="s">
        <v>25</v>
      </c>
      <c r="H12">
        <v>2</v>
      </c>
      <c r="I12">
        <v>25.677185243320693</v>
      </c>
      <c r="J12">
        <v>25.334312157372299</v>
      </c>
      <c r="K12">
        <f>Table2[[#This Row],[Basal EHCFA]]-Table2[[#This Row],[Inhibited EHCFA]]</f>
        <v>0.34287308594839416</v>
      </c>
      <c r="L12">
        <v>2.6848583646838917</v>
      </c>
      <c r="M12">
        <v>2.216041630414554</v>
      </c>
      <c r="N12">
        <f>Table2[[#This Row],[Basal IHCFA]]-Table2[[#This Row],[Inhibited IHCFA]]</f>
        <v>0.46881673426933768</v>
      </c>
    </row>
    <row r="13" spans="1:14" x14ac:dyDescent="0.25">
      <c r="A13" t="s">
        <v>64</v>
      </c>
      <c r="B13">
        <v>4</v>
      </c>
      <c r="C13" t="s">
        <v>126</v>
      </c>
      <c r="D13" t="s">
        <v>23</v>
      </c>
      <c r="E13" t="s">
        <v>22</v>
      </c>
      <c r="F13" t="s">
        <v>16</v>
      </c>
      <c r="G13" t="s">
        <v>25</v>
      </c>
      <c r="H13">
        <v>2</v>
      </c>
      <c r="I13">
        <v>53.171174474758843</v>
      </c>
      <c r="J13">
        <v>27.159582880301052</v>
      </c>
      <c r="K13">
        <f>Table2[[#This Row],[Basal EHCFA]]-Table2[[#This Row],[Inhibited EHCFA]]</f>
        <v>26.011591594457791</v>
      </c>
      <c r="L13">
        <v>2.0710553886575425</v>
      </c>
      <c r="M13">
        <v>1.7102045001631829</v>
      </c>
      <c r="N13">
        <f>Table2[[#This Row],[Basal IHCFA]]-Table2[[#This Row],[Inhibited IHCFA]]</f>
        <v>0.36085088849435953</v>
      </c>
    </row>
    <row r="14" spans="1:14" x14ac:dyDescent="0.25">
      <c r="A14" t="s">
        <v>74</v>
      </c>
      <c r="B14">
        <v>5</v>
      </c>
      <c r="C14" t="s">
        <v>126</v>
      </c>
      <c r="D14" t="s">
        <v>15</v>
      </c>
      <c r="E14" t="s">
        <v>14</v>
      </c>
      <c r="F14" t="s">
        <v>16</v>
      </c>
      <c r="G14" t="s">
        <v>25</v>
      </c>
      <c r="H14">
        <v>2</v>
      </c>
      <c r="I14">
        <v>115.23683205416017</v>
      </c>
      <c r="J14">
        <v>30.887608389091255</v>
      </c>
      <c r="K14">
        <f>Table2[[#This Row],[Basal EHCFA]]-Table2[[#This Row],[Inhibited EHCFA]]</f>
        <v>84.349223665068919</v>
      </c>
      <c r="L14">
        <v>7.7505838011601567</v>
      </c>
      <c r="M14">
        <v>2.3173938065130026</v>
      </c>
      <c r="N14">
        <f>Table2[[#This Row],[Basal IHCFA]]-Table2[[#This Row],[Inhibited IHCFA]]</f>
        <v>5.4331899946471545</v>
      </c>
    </row>
    <row r="15" spans="1:14" x14ac:dyDescent="0.25">
      <c r="A15" t="s">
        <v>75</v>
      </c>
      <c r="B15">
        <v>5</v>
      </c>
      <c r="C15" t="s">
        <v>126</v>
      </c>
      <c r="D15" t="s">
        <v>20</v>
      </c>
      <c r="E15" t="s">
        <v>19</v>
      </c>
      <c r="F15" t="s">
        <v>16</v>
      </c>
      <c r="G15" t="s">
        <v>25</v>
      </c>
      <c r="H15">
        <v>2</v>
      </c>
      <c r="I15">
        <v>57.699193839954596</v>
      </c>
      <c r="J15">
        <v>30.042716810181947</v>
      </c>
      <c r="K15">
        <f>Table2[[#This Row],[Basal EHCFA]]-Table2[[#This Row],[Inhibited EHCFA]]</f>
        <v>27.656477029772649</v>
      </c>
      <c r="L15">
        <v>4.7706781583065725</v>
      </c>
      <c r="M15">
        <v>1.1545141526654323</v>
      </c>
      <c r="N15">
        <f>Table2[[#This Row],[Basal IHCFA]]-Table2[[#This Row],[Inhibited IHCFA]]</f>
        <v>3.6161640056411404</v>
      </c>
    </row>
    <row r="16" spans="1:14" x14ac:dyDescent="0.25">
      <c r="A16" t="s">
        <v>76</v>
      </c>
      <c r="B16">
        <v>5</v>
      </c>
      <c r="C16" t="s">
        <v>126</v>
      </c>
      <c r="D16" t="s">
        <v>23</v>
      </c>
      <c r="E16" t="s">
        <v>22</v>
      </c>
      <c r="F16" t="s">
        <v>16</v>
      </c>
      <c r="G16" t="s">
        <v>25</v>
      </c>
      <c r="H16">
        <v>2</v>
      </c>
      <c r="I16">
        <v>93.622978776588965</v>
      </c>
      <c r="J16">
        <v>32.837894349371787</v>
      </c>
      <c r="K16">
        <f>Table2[[#This Row],[Basal EHCFA]]-Table2[[#This Row],[Inhibited EHCFA]]</f>
        <v>60.785084427217178</v>
      </c>
      <c r="L16">
        <v>5.8334563618689934</v>
      </c>
      <c r="M16">
        <v>1.9533001157192151</v>
      </c>
      <c r="N16">
        <f>Table2[[#This Row],[Basal IHCFA]]-Table2[[#This Row],[Inhibited IHCFA]]</f>
        <v>3.8801562461497783</v>
      </c>
    </row>
    <row r="17" spans="1:14" x14ac:dyDescent="0.25">
      <c r="A17" t="s">
        <v>86</v>
      </c>
      <c r="B17">
        <v>6</v>
      </c>
      <c r="C17" t="s">
        <v>126</v>
      </c>
      <c r="D17" t="s">
        <v>15</v>
      </c>
      <c r="E17" t="s">
        <v>14</v>
      </c>
      <c r="F17" t="s">
        <v>16</v>
      </c>
      <c r="G17" t="s">
        <v>25</v>
      </c>
      <c r="H17">
        <v>6</v>
      </c>
      <c r="I17">
        <v>0.65409510002839644</v>
      </c>
      <c r="J17">
        <v>3.3312244082618125</v>
      </c>
      <c r="K17">
        <f>Table2[[#This Row],[Basal EHCFA]]-Table2[[#This Row],[Inhibited EHCFA]]</f>
        <v>-2.677129308233416</v>
      </c>
      <c r="L17">
        <v>7.284418707201926</v>
      </c>
      <c r="M17">
        <v>3.8139101191666795</v>
      </c>
      <c r="N17">
        <f>Table2[[#This Row],[Basal IHCFA]]-Table2[[#This Row],[Inhibited IHCFA]]</f>
        <v>3.4705085880352464</v>
      </c>
    </row>
    <row r="18" spans="1:14" x14ac:dyDescent="0.25">
      <c r="A18" t="s">
        <v>87</v>
      </c>
      <c r="B18">
        <v>6</v>
      </c>
      <c r="C18" t="s">
        <v>126</v>
      </c>
      <c r="D18" t="s">
        <v>20</v>
      </c>
      <c r="E18" t="s">
        <v>19</v>
      </c>
      <c r="F18" t="s">
        <v>16</v>
      </c>
      <c r="G18" t="s">
        <v>25</v>
      </c>
      <c r="H18">
        <v>6</v>
      </c>
      <c r="I18">
        <v>19.039301631939026</v>
      </c>
      <c r="J18">
        <v>0</v>
      </c>
      <c r="K18">
        <f>Table2[[#This Row],[Basal EHCFA]]-Table2[[#This Row],[Inhibited EHCFA]]</f>
        <v>19.039301631939026</v>
      </c>
      <c r="L18">
        <v>3.9754532193382404</v>
      </c>
      <c r="M18">
        <v>4.2364181900309914</v>
      </c>
      <c r="N18">
        <v>0</v>
      </c>
    </row>
    <row r="19" spans="1:14" x14ac:dyDescent="0.25">
      <c r="A19" t="s">
        <v>88</v>
      </c>
      <c r="B19">
        <v>6</v>
      </c>
      <c r="C19" t="s">
        <v>126</v>
      </c>
      <c r="D19" t="s">
        <v>23</v>
      </c>
      <c r="E19" t="s">
        <v>22</v>
      </c>
      <c r="F19" t="s">
        <v>16</v>
      </c>
      <c r="G19" t="s">
        <v>25</v>
      </c>
      <c r="H19">
        <v>6</v>
      </c>
      <c r="I19">
        <v>18.469134519733885</v>
      </c>
      <c r="J19">
        <v>0</v>
      </c>
      <c r="K19">
        <f>Table2[[#This Row],[Basal EHCFA]]-Table2[[#This Row],[Inhibited EHCFA]]</f>
        <v>18.469134519733885</v>
      </c>
      <c r="L19">
        <v>2.3814689999255712</v>
      </c>
      <c r="M19">
        <v>3.0030271667600328</v>
      </c>
      <c r="N19">
        <v>0</v>
      </c>
    </row>
    <row r="20" spans="1:14" x14ac:dyDescent="0.25">
      <c r="A20" t="s">
        <v>98</v>
      </c>
      <c r="B20">
        <v>7</v>
      </c>
      <c r="C20" t="s">
        <v>126</v>
      </c>
      <c r="D20" t="s">
        <v>15</v>
      </c>
      <c r="E20" t="s">
        <v>14</v>
      </c>
      <c r="F20" t="s">
        <v>16</v>
      </c>
      <c r="G20" t="s">
        <v>25</v>
      </c>
      <c r="H20">
        <v>6</v>
      </c>
      <c r="I20">
        <v>40.547855583308625</v>
      </c>
      <c r="J20">
        <v>30.676215111779857</v>
      </c>
      <c r="K20">
        <f>Table2[[#This Row],[Basal EHCFA]]-Table2[[#This Row],[Inhibited EHCFA]]</f>
        <v>9.8716404715287673</v>
      </c>
      <c r="L20">
        <v>4.9088990442926264</v>
      </c>
      <c r="M20">
        <v>3.4271081662490004</v>
      </c>
      <c r="N20">
        <f>Table2[[#This Row],[Basal IHCFA]]-Table2[[#This Row],[Inhibited IHCFA]]</f>
        <v>1.481790878043626</v>
      </c>
    </row>
    <row r="21" spans="1:14" x14ac:dyDescent="0.25">
      <c r="A21" t="s">
        <v>99</v>
      </c>
      <c r="B21">
        <v>7</v>
      </c>
      <c r="C21" t="s">
        <v>126</v>
      </c>
      <c r="D21" t="s">
        <v>20</v>
      </c>
      <c r="E21" t="s">
        <v>19</v>
      </c>
      <c r="F21" t="s">
        <v>16</v>
      </c>
      <c r="G21" t="s">
        <v>25</v>
      </c>
      <c r="H21">
        <v>6</v>
      </c>
      <c r="I21">
        <v>30.995631824318178</v>
      </c>
      <c r="J21">
        <v>16.799539188581118</v>
      </c>
      <c r="K21">
        <f>Table2[[#This Row],[Basal EHCFA]]-Table2[[#This Row],[Inhibited EHCFA]]</f>
        <v>14.19609263573706</v>
      </c>
      <c r="L21">
        <v>3.4447026817277369</v>
      </c>
      <c r="M21">
        <v>2.2664268834442716</v>
      </c>
      <c r="N21">
        <f>Table2[[#This Row],[Basal IHCFA]]-Table2[[#This Row],[Inhibited IHCFA]]</f>
        <v>1.1782757982834653</v>
      </c>
    </row>
    <row r="22" spans="1:14" x14ac:dyDescent="0.25">
      <c r="A22" t="s">
        <v>100</v>
      </c>
      <c r="B22">
        <v>7</v>
      </c>
      <c r="C22" t="s">
        <v>126</v>
      </c>
      <c r="D22" t="s">
        <v>23</v>
      </c>
      <c r="E22" t="s">
        <v>22</v>
      </c>
      <c r="F22" t="s">
        <v>16</v>
      </c>
      <c r="G22" t="s">
        <v>25</v>
      </c>
      <c r="H22">
        <v>6</v>
      </c>
      <c r="I22">
        <v>6.7154725096783974</v>
      </c>
      <c r="J22">
        <v>4.7214675593243962</v>
      </c>
      <c r="K22">
        <f>Table2[[#This Row],[Basal EHCFA]]-Table2[[#This Row],[Inhibited EHCFA]]</f>
        <v>1.9940049503540012</v>
      </c>
      <c r="L22">
        <v>2.8131750567444573</v>
      </c>
      <c r="M22">
        <v>2.6146590222936199</v>
      </c>
      <c r="N22">
        <f>Table2[[#This Row],[Basal IHCFA]]-Table2[[#This Row],[Inhibited IHCFA]]</f>
        <v>0.19851603445083743</v>
      </c>
    </row>
    <row r="23" spans="1:14" x14ac:dyDescent="0.25">
      <c r="A23" t="s">
        <v>110</v>
      </c>
      <c r="B23">
        <v>8</v>
      </c>
      <c r="C23" t="s">
        <v>126</v>
      </c>
      <c r="D23" t="s">
        <v>15</v>
      </c>
      <c r="E23" t="s">
        <v>14</v>
      </c>
      <c r="F23" t="s">
        <v>16</v>
      </c>
      <c r="G23" t="s">
        <v>25</v>
      </c>
      <c r="H23">
        <v>6</v>
      </c>
      <c r="I23">
        <v>24.808872212805344</v>
      </c>
      <c r="J23">
        <v>12.590672732462901</v>
      </c>
      <c r="K23">
        <f>Table2[[#This Row],[Basal EHCFA]]-Table2[[#This Row],[Inhibited EHCFA]]</f>
        <v>12.218199480342443</v>
      </c>
      <c r="L23">
        <v>6.0362661510809348</v>
      </c>
      <c r="M23">
        <v>2.2534389661742003</v>
      </c>
      <c r="N23">
        <f>Table2[[#This Row],[Basal IHCFA]]-Table2[[#This Row],[Inhibited IHCFA]]</f>
        <v>3.7828271849067345</v>
      </c>
    </row>
    <row r="24" spans="1:14" x14ac:dyDescent="0.25">
      <c r="A24" t="s">
        <v>111</v>
      </c>
      <c r="B24">
        <v>8</v>
      </c>
      <c r="C24" t="s">
        <v>126</v>
      </c>
      <c r="D24" t="s">
        <v>20</v>
      </c>
      <c r="E24" t="s">
        <v>19</v>
      </c>
      <c r="F24" t="s">
        <v>16</v>
      </c>
      <c r="G24" t="s">
        <v>25</v>
      </c>
      <c r="H24">
        <v>6</v>
      </c>
      <c r="I24">
        <v>30.970713821894481</v>
      </c>
      <c r="J24">
        <v>5.0360980454822579</v>
      </c>
      <c r="K24">
        <f>Table2[[#This Row],[Basal EHCFA]]-Table2[[#This Row],[Inhibited EHCFA]]</f>
        <v>25.934615776412222</v>
      </c>
      <c r="L24">
        <v>4.0604001958850455</v>
      </c>
      <c r="M24">
        <v>2.0178560356934847</v>
      </c>
      <c r="N24">
        <f>Table2[[#This Row],[Basal IHCFA]]-Table2[[#This Row],[Inhibited IHCFA]]</f>
        <v>2.0425441601915608</v>
      </c>
    </row>
    <row r="25" spans="1:14" x14ac:dyDescent="0.25">
      <c r="A25" t="s">
        <v>112</v>
      </c>
      <c r="B25">
        <v>8</v>
      </c>
      <c r="C25" t="s">
        <v>126</v>
      </c>
      <c r="D25" t="s">
        <v>23</v>
      </c>
      <c r="E25" t="s">
        <v>22</v>
      </c>
      <c r="F25" t="s">
        <v>16</v>
      </c>
      <c r="G25" t="s">
        <v>25</v>
      </c>
      <c r="H25">
        <v>6</v>
      </c>
      <c r="I25">
        <v>13.636658730735329</v>
      </c>
      <c r="J25">
        <v>4.7016798529461656</v>
      </c>
      <c r="K25">
        <f>Table2[[#This Row],[Basal EHCFA]]-Table2[[#This Row],[Inhibited EHCFA]]</f>
        <v>8.9349788777891632</v>
      </c>
      <c r="L25">
        <v>1.642001526759185</v>
      </c>
      <c r="M25">
        <v>2.3676009967337071</v>
      </c>
      <c r="N2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3A8E-12A1-4C20-B78E-80076B3F7194}">
  <dimension ref="A1:O19"/>
  <sheetViews>
    <sheetView topLeftCell="E1" workbookViewId="0">
      <selection activeCell="M24" sqref="M24"/>
    </sheetView>
  </sheetViews>
  <sheetFormatPr defaultRowHeight="15" x14ac:dyDescent="0.25"/>
  <cols>
    <col min="1" max="1" width="13.140625" customWidth="1"/>
    <col min="6" max="6" width="14.42578125" customWidth="1"/>
    <col min="7" max="7" width="42.5703125" customWidth="1"/>
    <col min="8" max="9" width="35.42578125" customWidth="1"/>
    <col min="10" max="10" width="30.42578125" customWidth="1"/>
    <col min="11" max="11" width="17.42578125" customWidth="1"/>
    <col min="12" max="12" width="18.42578125" customWidth="1"/>
    <col min="13" max="13" width="16" customWidth="1"/>
    <col min="14" max="14" width="18.42578125" customWidth="1"/>
    <col min="15" max="15" width="16.8554687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137</v>
      </c>
      <c r="H1" t="s">
        <v>138</v>
      </c>
      <c r="I1" t="s">
        <v>139</v>
      </c>
      <c r="J1" t="s">
        <v>131</v>
      </c>
      <c r="K1" t="s">
        <v>132</v>
      </c>
      <c r="L1" t="s">
        <v>133</v>
      </c>
      <c r="M1" t="s">
        <v>128</v>
      </c>
      <c r="N1" t="s">
        <v>129</v>
      </c>
      <c r="O1" t="s">
        <v>130</v>
      </c>
    </row>
    <row r="2" spans="1:15" x14ac:dyDescent="0.25">
      <c r="A2" t="s">
        <v>13</v>
      </c>
      <c r="B2">
        <v>1</v>
      </c>
      <c r="C2" t="s">
        <v>14</v>
      </c>
      <c r="D2" t="s">
        <v>16</v>
      </c>
      <c r="E2" t="s">
        <v>17</v>
      </c>
      <c r="F2">
        <v>2</v>
      </c>
      <c r="G2">
        <v>57.671423177511606</v>
      </c>
      <c r="H2">
        <v>50.701355870015881</v>
      </c>
      <c r="I2">
        <f>Table4[[#This Row],[Basal IHCTG]]-Table4[[#This Row],[Inhibited IHCTG]]</f>
        <v>6.9700673074957251</v>
      </c>
      <c r="J2">
        <v>20.144252748558504</v>
      </c>
      <c r="K2">
        <v>31.255620097332791</v>
      </c>
      <c r="L2">
        <f>Table4[[#This Row],[Basal IHCFA]]-Table4[[#This Row],[Inhibited IHCFA]]</f>
        <v>-11.111367348774287</v>
      </c>
      <c r="M2">
        <v>39.109498305910371</v>
      </c>
      <c r="N2">
        <v>27.228711706365296</v>
      </c>
      <c r="O2">
        <f>Table4[[#This Row],[Basal EHCFA]]-Table4[[#This Row],[Inhibited EHCFA]]</f>
        <v>11.880786599545075</v>
      </c>
    </row>
    <row r="3" spans="1:15" x14ac:dyDescent="0.25">
      <c r="A3" t="s">
        <v>18</v>
      </c>
      <c r="B3">
        <v>1</v>
      </c>
      <c r="C3" t="s">
        <v>19</v>
      </c>
      <c r="D3" t="s">
        <v>16</v>
      </c>
      <c r="E3" t="s">
        <v>17</v>
      </c>
      <c r="F3">
        <v>2</v>
      </c>
      <c r="G3">
        <v>177.77243858776924</v>
      </c>
      <c r="H3">
        <v>287.31212150831749</v>
      </c>
      <c r="I3">
        <f>Table4[[#This Row],[Basal IHCTG]]-Table4[[#This Row],[Inhibited IHCTG]]</f>
        <v>-109.53968292054824</v>
      </c>
      <c r="J3">
        <v>29.734371999687095</v>
      </c>
      <c r="K3">
        <v>52.180755624689148</v>
      </c>
      <c r="L3">
        <f>Table4[[#This Row],[Basal IHCFA]]-Table4[[#This Row],[Inhibited IHCFA]]</f>
        <v>-22.446383625002053</v>
      </c>
      <c r="M3">
        <v>110.59729231982354</v>
      </c>
      <c r="N3">
        <v>47.74944422430481</v>
      </c>
      <c r="O3">
        <f>Table4[[#This Row],[Basal EHCFA]]-Table4[[#This Row],[Inhibited EHCFA]]</f>
        <v>62.847848095518728</v>
      </c>
    </row>
    <row r="4" spans="1:15" x14ac:dyDescent="0.25">
      <c r="A4" t="s">
        <v>21</v>
      </c>
      <c r="B4">
        <v>1</v>
      </c>
      <c r="C4" t="s">
        <v>22</v>
      </c>
      <c r="D4" t="s">
        <v>16</v>
      </c>
      <c r="E4" t="s">
        <v>17</v>
      </c>
      <c r="F4">
        <v>2</v>
      </c>
      <c r="G4">
        <v>453.15545725729072</v>
      </c>
      <c r="H4">
        <v>457.7440014897627</v>
      </c>
      <c r="I4">
        <f>Table4[[#This Row],[Basal IHCTG]]-Table4[[#This Row],[Inhibited IHCTG]]</f>
        <v>-4.5885442324719747</v>
      </c>
      <c r="J4">
        <v>70.328908625300357</v>
      </c>
      <c r="K4">
        <v>67.561742178854146</v>
      </c>
      <c r="L4">
        <f>Table4[[#This Row],[Basal IHCFA]]-Table4[[#This Row],[Inhibited IHCFA]]</f>
        <v>2.7671664464462111</v>
      </c>
      <c r="M4">
        <v>36.642261251919024</v>
      </c>
      <c r="N4">
        <v>31.158934116229382</v>
      </c>
      <c r="O4">
        <f>Table4[[#This Row],[Basal EHCFA]]-Table4[[#This Row],[Inhibited EHCFA]]</f>
        <v>5.4833271356896418</v>
      </c>
    </row>
    <row r="5" spans="1:15" x14ac:dyDescent="0.25">
      <c r="A5" t="s">
        <v>35</v>
      </c>
      <c r="B5">
        <v>2</v>
      </c>
      <c r="C5" t="s">
        <v>14</v>
      </c>
      <c r="D5" t="s">
        <v>16</v>
      </c>
      <c r="E5" t="s">
        <v>17</v>
      </c>
      <c r="F5">
        <v>2</v>
      </c>
      <c r="G5">
        <v>76.912021425944801</v>
      </c>
      <c r="H5">
        <v>65.451245294938801</v>
      </c>
      <c r="I5">
        <f>Table4[[#This Row],[Basal IHCTG]]-Table4[[#This Row],[Inhibited IHCTG]]</f>
        <v>11.460776131006</v>
      </c>
      <c r="J5">
        <v>37.151691621013541</v>
      </c>
      <c r="K5">
        <v>32.03226131897484</v>
      </c>
      <c r="L5">
        <f>Table4[[#This Row],[Basal IHCFA]]-Table4[[#This Row],[Inhibited IHCFA]]</f>
        <v>5.1194303020387011</v>
      </c>
      <c r="M5">
        <v>41.023799350304927</v>
      </c>
      <c r="N5">
        <v>34.554238918619035</v>
      </c>
      <c r="O5">
        <f>Table4[[#This Row],[Basal EHCFA]]-Table4[[#This Row],[Inhibited EHCFA]]</f>
        <v>6.4695604316858919</v>
      </c>
    </row>
    <row r="6" spans="1:15" x14ac:dyDescent="0.25">
      <c r="A6" t="s">
        <v>36</v>
      </c>
      <c r="B6">
        <v>2</v>
      </c>
      <c r="C6" t="s">
        <v>19</v>
      </c>
      <c r="D6" t="s">
        <v>16</v>
      </c>
      <c r="E6" t="s">
        <v>17</v>
      </c>
      <c r="F6">
        <v>2</v>
      </c>
      <c r="G6">
        <v>393.94572100870141</v>
      </c>
      <c r="H6">
        <v>227.46250991751208</v>
      </c>
      <c r="I6">
        <f>Table4[[#This Row],[Basal IHCTG]]-Table4[[#This Row],[Inhibited IHCTG]]</f>
        <v>166.48321109118933</v>
      </c>
      <c r="J6">
        <v>64.230650742943439</v>
      </c>
      <c r="K6">
        <v>42.217644187698873</v>
      </c>
      <c r="L6">
        <f>Table4[[#This Row],[Basal IHCFA]]-Table4[[#This Row],[Inhibited IHCFA]]</f>
        <v>22.013006555244566</v>
      </c>
      <c r="M6">
        <v>39.35471259246966</v>
      </c>
      <c r="N6">
        <v>32.531823980163296</v>
      </c>
      <c r="O6">
        <f>Table4[[#This Row],[Basal EHCFA]]-Table4[[#This Row],[Inhibited EHCFA]]</f>
        <v>6.8228886123063646</v>
      </c>
    </row>
    <row r="7" spans="1:15" x14ac:dyDescent="0.25">
      <c r="A7" t="s">
        <v>37</v>
      </c>
      <c r="B7">
        <v>2</v>
      </c>
      <c r="C7" t="s">
        <v>22</v>
      </c>
      <c r="D7" t="s">
        <v>16</v>
      </c>
      <c r="E7" t="s">
        <v>17</v>
      </c>
      <c r="F7">
        <v>2</v>
      </c>
      <c r="G7">
        <v>315.5944784786563</v>
      </c>
      <c r="H7">
        <v>373.42655766540224</v>
      </c>
      <c r="I7">
        <f>Table4[[#This Row],[Basal IHCTG]]-Table4[[#This Row],[Inhibited IHCTG]]</f>
        <v>-57.832079186745943</v>
      </c>
      <c r="J7">
        <v>32.613894106217408</v>
      </c>
      <c r="K7">
        <v>46.672629509925279</v>
      </c>
      <c r="L7">
        <f>Table4[[#This Row],[Basal IHCFA]]-Table4[[#This Row],[Inhibited IHCFA]]</f>
        <v>-14.058735403707871</v>
      </c>
      <c r="M7">
        <v>26.018873110486282</v>
      </c>
      <c r="N7">
        <v>30.911871920818694</v>
      </c>
      <c r="O7">
        <f>Table4[[#This Row],[Basal EHCFA]]-Table4[[#This Row],[Inhibited EHCFA]]</f>
        <v>-4.8929988103324114</v>
      </c>
    </row>
    <row r="8" spans="1:15" x14ac:dyDescent="0.25">
      <c r="A8" t="s">
        <v>47</v>
      </c>
      <c r="B8">
        <v>3</v>
      </c>
      <c r="C8" t="s">
        <v>14</v>
      </c>
      <c r="D8" t="s">
        <v>16</v>
      </c>
      <c r="E8" t="s">
        <v>17</v>
      </c>
      <c r="F8">
        <v>2</v>
      </c>
      <c r="G8">
        <v>39.482004247279797</v>
      </c>
      <c r="H8">
        <v>40.020111372257595</v>
      </c>
      <c r="I8">
        <f>Table4[[#This Row],[Basal IHCTG]]-Table4[[#This Row],[Inhibited IHCTG]]</f>
        <v>-0.53810712497779889</v>
      </c>
      <c r="J8">
        <v>28.337288188227888</v>
      </c>
      <c r="K8">
        <v>23.115970255216968</v>
      </c>
      <c r="L8">
        <f>Table4[[#This Row],[Basal IHCFA]]-Table4[[#This Row],[Inhibited IHCFA]]</f>
        <v>5.2213179330109192</v>
      </c>
      <c r="M8">
        <v>11.69322737751772</v>
      </c>
      <c r="N8">
        <v>270.62013213390338</v>
      </c>
      <c r="O8">
        <f>Table4[[#This Row],[Basal EHCFA]]-Table4[[#This Row],[Inhibited EHCFA]]</f>
        <v>-258.92690475638568</v>
      </c>
    </row>
    <row r="9" spans="1:15" x14ac:dyDescent="0.25">
      <c r="A9" t="s">
        <v>48</v>
      </c>
      <c r="B9">
        <v>3</v>
      </c>
      <c r="C9" t="s">
        <v>19</v>
      </c>
      <c r="D9" t="s">
        <v>16</v>
      </c>
      <c r="E9" t="s">
        <v>17</v>
      </c>
      <c r="F9">
        <v>2</v>
      </c>
      <c r="G9">
        <v>139.74225350106113</v>
      </c>
      <c r="H9">
        <v>105.27717310820564</v>
      </c>
      <c r="I9">
        <f>Table4[[#This Row],[Basal IHCTG]]-Table4[[#This Row],[Inhibited IHCTG]]</f>
        <v>34.465080392855484</v>
      </c>
      <c r="J9">
        <v>33.963504822784522</v>
      </c>
      <c r="K9">
        <v>27.63099440020132</v>
      </c>
      <c r="L9">
        <f>Table4[[#This Row],[Basal IHCFA]]-Table4[[#This Row],[Inhibited IHCFA]]</f>
        <v>6.3325104225832014</v>
      </c>
      <c r="M9">
        <v>16.023675674203339</v>
      </c>
      <c r="N9">
        <v>24.961026843863397</v>
      </c>
      <c r="O9">
        <f>Table4[[#This Row],[Basal EHCFA]]-Table4[[#This Row],[Inhibited EHCFA]]</f>
        <v>-8.937351169660058</v>
      </c>
    </row>
    <row r="10" spans="1:15" x14ac:dyDescent="0.25">
      <c r="A10" t="s">
        <v>49</v>
      </c>
      <c r="B10">
        <v>3</v>
      </c>
      <c r="C10" t="s">
        <v>22</v>
      </c>
      <c r="D10" t="s">
        <v>16</v>
      </c>
      <c r="E10" t="s">
        <v>17</v>
      </c>
      <c r="F10">
        <v>2</v>
      </c>
      <c r="G10">
        <v>221.68043163948184</v>
      </c>
      <c r="H10">
        <v>185.96349359954274</v>
      </c>
      <c r="I10">
        <f>Table4[[#This Row],[Basal IHCTG]]-Table4[[#This Row],[Inhibited IHCTG]]</f>
        <v>35.716938039939095</v>
      </c>
      <c r="J10">
        <v>35.264974235606672</v>
      </c>
      <c r="K10">
        <v>40.255172507282708</v>
      </c>
      <c r="L10">
        <f>Table4[[#This Row],[Basal IHCFA]]-Table4[[#This Row],[Inhibited IHCFA]]</f>
        <v>-4.9901982716760358</v>
      </c>
      <c r="M10">
        <v>30.798478863678298</v>
      </c>
      <c r="N10">
        <v>23.456108040369916</v>
      </c>
      <c r="O10">
        <f>Table4[[#This Row],[Basal EHCFA]]-Table4[[#This Row],[Inhibited EHCFA]]</f>
        <v>7.3423708233083822</v>
      </c>
    </row>
    <row r="11" spans="1:15" x14ac:dyDescent="0.25">
      <c r="A11" t="s">
        <v>59</v>
      </c>
      <c r="B11">
        <v>4</v>
      </c>
      <c r="C11" t="s">
        <v>14</v>
      </c>
      <c r="D11" t="s">
        <v>16</v>
      </c>
      <c r="E11" t="s">
        <v>17</v>
      </c>
      <c r="F11">
        <v>2</v>
      </c>
      <c r="G11">
        <v>27.635521991526105</v>
      </c>
      <c r="H11">
        <v>63.369333565765913</v>
      </c>
      <c r="I11">
        <f>Table4[[#This Row],[Basal IHCTG]]-Table4[[#This Row],[Inhibited IHCTG]]</f>
        <v>-35.733811574239809</v>
      </c>
      <c r="J11">
        <v>14.926073071172057</v>
      </c>
      <c r="K11">
        <v>24.433113862866939</v>
      </c>
      <c r="L11">
        <f>Table4[[#This Row],[Basal IHCFA]]-Table4[[#This Row],[Inhibited IHCFA]]</f>
        <v>-9.507040791694882</v>
      </c>
      <c r="M11">
        <v>7.0126571578392456</v>
      </c>
      <c r="N11">
        <v>33.878744960148879</v>
      </c>
      <c r="O11">
        <f>Table4[[#This Row],[Basal EHCFA]]-Table4[[#This Row],[Inhibited EHCFA]]</f>
        <v>-26.866087802309632</v>
      </c>
    </row>
    <row r="12" spans="1:15" x14ac:dyDescent="0.25">
      <c r="A12" t="s">
        <v>60</v>
      </c>
      <c r="B12">
        <v>4</v>
      </c>
      <c r="C12" t="s">
        <v>19</v>
      </c>
      <c r="D12" t="s">
        <v>16</v>
      </c>
      <c r="E12" t="s">
        <v>17</v>
      </c>
      <c r="F12">
        <v>2</v>
      </c>
      <c r="G12">
        <v>135.84859637546774</v>
      </c>
      <c r="H12">
        <v>238.55864140390656</v>
      </c>
      <c r="I12">
        <f>Table4[[#This Row],[Basal IHCTG]]-Table4[[#This Row],[Inhibited IHCTG]]</f>
        <v>-102.71004502843883</v>
      </c>
      <c r="J12">
        <v>15.422581456075921</v>
      </c>
      <c r="K12">
        <v>30.214395010342649</v>
      </c>
      <c r="L12">
        <f>Table4[[#This Row],[Basal IHCFA]]-Table4[[#This Row],[Inhibited IHCFA]]</f>
        <v>-14.791813554266728</v>
      </c>
      <c r="M12">
        <v>29.470723247105873</v>
      </c>
      <c r="N12">
        <v>41.219738549367449</v>
      </c>
      <c r="O12">
        <f>Table4[[#This Row],[Basal EHCFA]]-Table4[[#This Row],[Inhibited EHCFA]]</f>
        <v>-11.749015302261576</v>
      </c>
    </row>
    <row r="13" spans="1:15" x14ac:dyDescent="0.25">
      <c r="A13" t="s">
        <v>61</v>
      </c>
      <c r="B13">
        <v>4</v>
      </c>
      <c r="C13" t="s">
        <v>22</v>
      </c>
      <c r="D13" t="s">
        <v>16</v>
      </c>
      <c r="E13" t="s">
        <v>17</v>
      </c>
      <c r="F13">
        <v>2</v>
      </c>
      <c r="G13">
        <v>310.93551062249446</v>
      </c>
      <c r="H13">
        <v>313.15151689879912</v>
      </c>
      <c r="I13">
        <f>Table4[[#This Row],[Basal IHCTG]]-Table4[[#This Row],[Inhibited IHCTG]]</f>
        <v>-2.216006276304654</v>
      </c>
      <c r="J13">
        <v>23.709555588320747</v>
      </c>
      <c r="K13">
        <v>29.044457360497717</v>
      </c>
      <c r="L13">
        <f>Table4[[#This Row],[Basal IHCFA]]-Table4[[#This Row],[Inhibited IHCFA]]</f>
        <v>-5.3349017721769698</v>
      </c>
      <c r="M13">
        <v>26.137816042034416</v>
      </c>
      <c r="N13">
        <v>35.580246100278927</v>
      </c>
      <c r="O13">
        <f>Table4[[#This Row],[Basal EHCFA]]-Table4[[#This Row],[Inhibited EHCFA]]</f>
        <v>-9.4424300582445113</v>
      </c>
    </row>
    <row r="14" spans="1:15" x14ac:dyDescent="0.25">
      <c r="A14" t="s">
        <v>71</v>
      </c>
      <c r="B14">
        <v>5</v>
      </c>
      <c r="C14" t="s">
        <v>14</v>
      </c>
      <c r="D14" t="s">
        <v>16</v>
      </c>
      <c r="E14" t="s">
        <v>17</v>
      </c>
      <c r="F14">
        <v>2</v>
      </c>
      <c r="G14">
        <v>50.879415925011941</v>
      </c>
      <c r="H14">
        <v>39.020626471057739</v>
      </c>
      <c r="I14">
        <f>Table4[[#This Row],[Basal IHCTG]]-Table4[[#This Row],[Inhibited IHCTG]]</f>
        <v>11.858789453954202</v>
      </c>
      <c r="J14">
        <v>24.751382233962783</v>
      </c>
      <c r="K14">
        <v>28.492913529219052</v>
      </c>
      <c r="L14">
        <f>Table4[[#This Row],[Basal IHCFA]]-Table4[[#This Row],[Inhibited IHCFA]]</f>
        <v>-3.7415312952562694</v>
      </c>
      <c r="M14">
        <v>11.018249802700005</v>
      </c>
      <c r="N14">
        <v>36.849657513881439</v>
      </c>
      <c r="O14">
        <f>Table4[[#This Row],[Basal EHCFA]]-Table4[[#This Row],[Inhibited EHCFA]]</f>
        <v>-25.831407711181434</v>
      </c>
    </row>
    <row r="15" spans="1:15" x14ac:dyDescent="0.25">
      <c r="A15" t="s">
        <v>72</v>
      </c>
      <c r="B15">
        <v>5</v>
      </c>
      <c r="C15" t="s">
        <v>19</v>
      </c>
      <c r="D15" t="s">
        <v>16</v>
      </c>
      <c r="E15" t="s">
        <v>17</v>
      </c>
      <c r="F15">
        <v>2</v>
      </c>
      <c r="G15">
        <v>273.70471848305391</v>
      </c>
      <c r="H15">
        <v>255.12971395075476</v>
      </c>
      <c r="I15">
        <f>Table4[[#This Row],[Basal IHCTG]]-Table4[[#This Row],[Inhibited IHCTG]]</f>
        <v>18.575004532299147</v>
      </c>
      <c r="J15">
        <v>33.260767381892897</v>
      </c>
      <c r="K15">
        <v>32.35970508026648</v>
      </c>
      <c r="L15">
        <f>Table4[[#This Row],[Basal IHCFA]]-Table4[[#This Row],[Inhibited IHCFA]]</f>
        <v>0.90106230162641765</v>
      </c>
      <c r="M15">
        <v>33.597232884235858</v>
      </c>
      <c r="N15">
        <v>50.005902091176502</v>
      </c>
      <c r="O15">
        <f>Table4[[#This Row],[Basal EHCFA]]-Table4[[#This Row],[Inhibited EHCFA]]</f>
        <v>-16.408669206940644</v>
      </c>
    </row>
    <row r="16" spans="1:15" x14ac:dyDescent="0.25">
      <c r="A16" t="s">
        <v>73</v>
      </c>
      <c r="B16">
        <v>5</v>
      </c>
      <c r="C16" t="s">
        <v>22</v>
      </c>
      <c r="D16" t="s">
        <v>16</v>
      </c>
      <c r="E16" t="s">
        <v>17</v>
      </c>
      <c r="F16">
        <v>2</v>
      </c>
      <c r="G16">
        <v>442.54697512859042</v>
      </c>
      <c r="H16">
        <v>373.11259537421819</v>
      </c>
      <c r="I16">
        <f>Table4[[#This Row],[Basal IHCTG]]-Table4[[#This Row],[Inhibited IHCTG]]</f>
        <v>69.43437975437223</v>
      </c>
      <c r="J16">
        <v>57.929037128566513</v>
      </c>
      <c r="K16">
        <v>54.754089628592283</v>
      </c>
      <c r="L16">
        <f>Table4[[#This Row],[Basal IHCFA]]-Table4[[#This Row],[Inhibited IHCFA]]</f>
        <v>3.1749474999742304</v>
      </c>
      <c r="M16">
        <v>56.956218360524133</v>
      </c>
      <c r="N16">
        <v>57.170491795279062</v>
      </c>
      <c r="O16">
        <f>Table4[[#This Row],[Basal EHCFA]]-Table4[[#This Row],[Inhibited EHCFA]]</f>
        <v>-0.21427343475492933</v>
      </c>
    </row>
    <row r="17" spans="1:6" x14ac:dyDescent="0.25">
      <c r="A17" t="s">
        <v>83</v>
      </c>
      <c r="B17">
        <v>6</v>
      </c>
      <c r="C17" t="s">
        <v>14</v>
      </c>
      <c r="D17" t="s">
        <v>16</v>
      </c>
      <c r="E17" t="s">
        <v>17</v>
      </c>
      <c r="F17">
        <v>6</v>
      </c>
    </row>
    <row r="18" spans="1:6" x14ac:dyDescent="0.25">
      <c r="A18" t="s">
        <v>84</v>
      </c>
      <c r="B18">
        <v>6</v>
      </c>
      <c r="C18" t="s">
        <v>19</v>
      </c>
      <c r="D18" t="s">
        <v>16</v>
      </c>
      <c r="E18" t="s">
        <v>17</v>
      </c>
      <c r="F18">
        <v>6</v>
      </c>
    </row>
    <row r="19" spans="1:6" x14ac:dyDescent="0.25">
      <c r="A19" t="s">
        <v>85</v>
      </c>
      <c r="B19">
        <v>6</v>
      </c>
      <c r="C19" t="s">
        <v>22</v>
      </c>
      <c r="D19" t="s">
        <v>16</v>
      </c>
      <c r="E19" t="s">
        <v>17</v>
      </c>
      <c r="F19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Unlabelled total TG data</vt:lpstr>
      <vt:lpstr>Labelled data</vt:lpstr>
      <vt:lpstr>Unlabelled PA data</vt:lpstr>
      <vt:lpstr>Labelled BAF-Basal</vt:lpstr>
      <vt:lpstr>Unlabelled BAF-Basal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Westcott</dc:creator>
  <cp:keywords/>
  <dc:description/>
  <cp:lastModifiedBy>Felix Westcott</cp:lastModifiedBy>
  <cp:revision/>
  <dcterms:created xsi:type="dcterms:W3CDTF">2015-06-05T18:17:20Z</dcterms:created>
  <dcterms:modified xsi:type="dcterms:W3CDTF">2024-08-28T14:31:45Z</dcterms:modified>
  <cp:category/>
  <cp:contentStatus/>
</cp:coreProperties>
</file>