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ugoa\Desktop\Vesta_Risk_Manager\3. Etapa de construcción\Iteración 9\Estimación\"/>
    </mc:Choice>
  </mc:AlternateContent>
  <xr:revisionPtr revIDLastSave="0" documentId="13_ncr:1_{EDC0E356-6E59-4458-8F9D-678939050BF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G10" i="3"/>
  <c r="E9" i="3"/>
  <c r="G9" i="3" s="1"/>
  <c r="E8" i="3"/>
  <c r="G8" i="3" s="1"/>
  <c r="G11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E8" i="2"/>
  <c r="G8" i="2" s="1"/>
  <c r="G11" i="2" s="1"/>
  <c r="F27" i="3" l="1"/>
  <c r="F30" i="3" s="1"/>
  <c r="G47" i="3"/>
  <c r="G48" i="3" s="1"/>
  <c r="G47" i="4"/>
  <c r="G48" i="4" s="1"/>
  <c r="G47" i="2"/>
  <c r="G48" i="2" s="1"/>
  <c r="F27" i="4"/>
  <c r="F30" i="4" s="1"/>
  <c r="G60" i="3"/>
  <c r="G61" i="3" s="1"/>
  <c r="G60" i="4"/>
  <c r="G61" i="4" s="1"/>
  <c r="C69" i="4"/>
  <c r="C79" i="4"/>
  <c r="C79" i="3"/>
  <c r="C69" i="3"/>
  <c r="F27" i="2"/>
  <c r="F30" i="2" s="1"/>
  <c r="G60" i="2"/>
  <c r="G61" i="2" s="1"/>
  <c r="C69" i="2"/>
  <c r="G65" i="3" l="1"/>
  <c r="D71" i="3" s="1"/>
  <c r="D72" i="3" s="1"/>
  <c r="F79" i="3" s="1"/>
  <c r="D84" i="3" s="1"/>
  <c r="G65" i="2"/>
  <c r="B71" i="2" s="1"/>
  <c r="B72" i="2" s="1"/>
  <c r="G65" i="4"/>
  <c r="C71" i="4" s="1"/>
  <c r="C72" i="4" s="1"/>
  <c r="F77" i="3" l="1"/>
  <c r="F78" i="3"/>
  <c r="B71" i="3"/>
  <c r="B72" i="3" s="1"/>
  <c r="C71" i="3"/>
  <c r="C72" i="3" s="1"/>
  <c r="E77" i="3" s="1"/>
  <c r="C71" i="2"/>
  <c r="C72" i="2" s="1"/>
  <c r="E77" i="2" s="1"/>
  <c r="D71" i="2"/>
  <c r="D72" i="2" s="1"/>
  <c r="F77" i="2" s="1"/>
  <c r="D71" i="4"/>
  <c r="D72" i="4" s="1"/>
  <c r="F79" i="4" s="1"/>
  <c r="D84" i="4" s="1"/>
  <c r="B71" i="4"/>
  <c r="B72" i="4" s="1"/>
  <c r="D79" i="4" s="1"/>
  <c r="B84" i="4" s="1"/>
  <c r="E77" i="4"/>
  <c r="E78" i="4"/>
  <c r="E79" i="4"/>
  <c r="C84" i="4" s="1"/>
  <c r="F79" i="2"/>
  <c r="D84" i="2" s="1"/>
  <c r="D77" i="2"/>
  <c r="D78" i="2"/>
  <c r="D79" i="2"/>
  <c r="B84" i="2" s="1"/>
  <c r="E79" i="3" l="1"/>
  <c r="C84" i="3" s="1"/>
  <c r="D77" i="3"/>
  <c r="D78" i="3"/>
  <c r="E78" i="3"/>
  <c r="D79" i="3"/>
  <c r="B84" i="3" s="1"/>
  <c r="F78" i="2"/>
  <c r="E78" i="2"/>
  <c r="E79" i="2"/>
  <c r="C84" i="2" s="1"/>
  <c r="F77" i="4"/>
  <c r="D78" i="4"/>
  <c r="F78" i="4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<sst xmlns="http://schemas.openxmlformats.org/spreadsheetml/2006/main" count="498" uniqueCount="134">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</sst>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32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2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35.860999999999997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717.21999999999991</v>
      </c>
      <c r="C71" s="48">
        <f t="shared" si="6"/>
        <v>717.21999999999991</v>
      </c>
      <c r="D71" s="48">
        <f t="shared" si="6"/>
        <v>143.44399999999999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4.0751136363636355</v>
      </c>
      <c r="C72" s="52">
        <f t="shared" si="7"/>
        <v>4.0751136363636355</v>
      </c>
      <c r="D72" s="53">
        <f t="shared" si="7"/>
        <v>0.81502272727272718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4.0751136363636355</v>
      </c>
      <c r="E77" s="52">
        <f t="shared" si="8"/>
        <v>4.0751136363636355</v>
      </c>
      <c r="F77" s="52">
        <f t="shared" si="8"/>
        <v>0.81502272727272718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6.1126704545454524</v>
      </c>
      <c r="E78" s="48">
        <f t="shared" si="8"/>
        <v>6.1126704545454524</v>
      </c>
      <c r="F78" s="48">
        <f t="shared" si="8"/>
        <v>1.2225340909090905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10.187784090909089</v>
      </c>
      <c r="E79" s="52">
        <f t="shared" si="8"/>
        <v>10.187784090909089</v>
      </c>
      <c r="F79" s="52">
        <f>$C79/$C$77*D$72</f>
        <v>2.0375568181818178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3.3959280303030295</v>
      </c>
      <c r="C84" s="61">
        <f>$E$79/$B$81</f>
        <v>3.3959280303030295</v>
      </c>
      <c r="D84" s="61">
        <f>$F$79/$B$81</f>
        <v>0.67918560606060596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18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3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4</v>
      </c>
      <c r="G35" s="37">
        <f t="shared" si="4"/>
        <v>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3</v>
      </c>
      <c r="G42" s="37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3</v>
      </c>
      <c r="G46" s="37">
        <f t="shared" si="4"/>
        <v>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1.01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2</v>
      </c>
      <c r="G55" s="37">
        <f t="shared" si="5"/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3</v>
      </c>
      <c r="G57" s="37">
        <f t="shared" si="5"/>
        <v>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0.76999999999999991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4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54.438999999999993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5.6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1088.7799999999997</v>
      </c>
      <c r="C71" s="48">
        <f t="shared" si="6"/>
        <v>1524.2919999999999</v>
      </c>
      <c r="D71" s="48">
        <f t="shared" si="6"/>
        <v>304.85839999999996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6.1862499999999985</v>
      </c>
      <c r="C72" s="52">
        <f t="shared" si="7"/>
        <v>8.6607500000000002</v>
      </c>
      <c r="D72" s="53">
        <f t="shared" si="7"/>
        <v>1.7321499999999999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6.1862499999999985</v>
      </c>
      <c r="E77" s="52">
        <f t="shared" si="8"/>
        <v>8.6607500000000002</v>
      </c>
      <c r="F77" s="52">
        <f t="shared" si="8"/>
        <v>1.7321499999999999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9.2793749999999964</v>
      </c>
      <c r="E78" s="48">
        <f t="shared" si="8"/>
        <v>12.991124999999998</v>
      </c>
      <c r="F78" s="48">
        <f t="shared" si="8"/>
        <v>2.5982249999999993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15.465624999999996</v>
      </c>
      <c r="E79" s="52">
        <f t="shared" si="8"/>
        <v>21.651875</v>
      </c>
      <c r="F79" s="52">
        <f>$C79/$C$77*D$72</f>
        <v>4.3303750000000001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5.1552083333333316</v>
      </c>
      <c r="C84" s="61">
        <f>$E$79/$B$81</f>
        <v>7.2172916666666671</v>
      </c>
      <c r="D84" s="61">
        <f>$F$79/$B$81</f>
        <v>1.4434583333333333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20" workbookViewId="0">
      <selection activeCell="D25" sqref="D25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 t="s">
        <v>130</v>
      </c>
      <c r="D20" s="30">
        <v>0</v>
      </c>
      <c r="E20" s="20" t="str">
        <f t="shared" si="2"/>
        <v>-</v>
      </c>
      <c r="F20" s="20">
        <f t="shared" si="3"/>
        <v>0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1</v>
      </c>
      <c r="E24" s="20" t="str">
        <f t="shared" si="2"/>
        <v>Simple</v>
      </c>
      <c r="F24" s="20">
        <f t="shared" si="3"/>
        <v>5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10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70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2</v>
      </c>
      <c r="G35" s="37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1</v>
      </c>
      <c r="G41" s="37">
        <f t="shared" si="4"/>
        <v>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2</v>
      </c>
      <c r="G43" s="37">
        <f t="shared" si="4"/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29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0.8899999999999999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5</v>
      </c>
      <c r="G52" s="37">
        <f t="shared" ref="G52:G59" si="5">E52*F52</f>
        <v>7.5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5</v>
      </c>
      <c r="G53" s="37">
        <f t="shared" si="5"/>
        <v>2.5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4</v>
      </c>
      <c r="G54" s="37">
        <f t="shared" si="5"/>
        <v>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5</v>
      </c>
      <c r="G56" s="37">
        <f t="shared" si="5"/>
        <v>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3</v>
      </c>
      <c r="G58" s="37">
        <f t="shared" si="5"/>
        <v>-3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35.5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0.33499999999999996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20.870499999999993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6</v>
      </c>
      <c r="E69" s="3"/>
      <c r="F69" s="1"/>
      <c r="G69" s="50">
        <v>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417.40999999999985</v>
      </c>
      <c r="C71" s="48">
        <f t="shared" si="6"/>
        <v>417.40999999999985</v>
      </c>
      <c r="D71" s="48">
        <f t="shared" si="6"/>
        <v>125.22299999999996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2.3716477272727263</v>
      </c>
      <c r="C72" s="52">
        <f t="shared" si="7"/>
        <v>2.3716477272727263</v>
      </c>
      <c r="D72" s="53">
        <f t="shared" si="7"/>
        <v>0.71149431818181796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2.3716477272727263</v>
      </c>
      <c r="E77" s="52">
        <f t="shared" si="8"/>
        <v>2.3716477272727263</v>
      </c>
      <c r="F77" s="52">
        <f t="shared" si="8"/>
        <v>0.71149431818181796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3.5574715909090888</v>
      </c>
      <c r="E78" s="48">
        <f t="shared" si="8"/>
        <v>3.5574715909090888</v>
      </c>
      <c r="F78" s="48">
        <f t="shared" si="8"/>
        <v>1.0672414772727268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5.929119318181816</v>
      </c>
      <c r="E79" s="52">
        <f t="shared" si="8"/>
        <v>5.929119318181816</v>
      </c>
      <c r="F79" s="52">
        <f>$C79/$C$77*D$72</f>
        <v>1.7787357954545449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1.9763731060606053</v>
      </c>
      <c r="C84" s="61">
        <f>$E$79/$B$81</f>
        <v>1.9763731060606053</v>
      </c>
      <c r="D84" s="61">
        <f>$F$79/$B$81</f>
        <v>0.59291193181818158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disablePrompts="1"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Hugo Frey</cp:lastModifiedBy>
  <dcterms:created xsi:type="dcterms:W3CDTF">2021-09-16T15:20:38Z</dcterms:created>
  <dcterms:modified xsi:type="dcterms:W3CDTF">2025-05-11T18:22:58Z</dcterms:modified>
</cp:coreProperties>
</file>