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gustin\Desktop\UNI\Repositorios\Vesta_Risk_Manager\3. Etapa de construcción\Iteración 9\Estimación\"/>
    </mc:Choice>
  </mc:AlternateContent>
  <xr:revisionPtr revIDLastSave="0" documentId="13_ncr:1_{83A9DD79-BB37-4E23-9A0A-72DB482E21C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aso probable" sheetId="2" r:id="rId1"/>
    <sheet name="Peor caso" sheetId="3" r:id="rId2"/>
    <sheet name="Mejor caso" sheetId="4" r:id="rId3"/>
  </sheets>
  <definedNames>
    <definedName name="solver_eng" localSheetId="0">1</definedName>
    <definedName name="solver_eng" localSheetId="2">1</definedName>
    <definedName name="solver_eng" localSheetId="1">1</definedName>
    <definedName name="solver_neg" localSheetId="0">1</definedName>
    <definedName name="solver_neg" localSheetId="2">1</definedName>
    <definedName name="solver_neg" localSheetId="1">1</definedName>
    <definedName name="solver_num" localSheetId="0">0</definedName>
    <definedName name="solver_num" localSheetId="2">0</definedName>
    <definedName name="solver_num" localSheetId="1">0</definedName>
    <definedName name="solver_opt" localSheetId="0">'Caso probable'!$D$69</definedName>
    <definedName name="solver_opt" localSheetId="2">'Mejor caso'!$D$69</definedName>
    <definedName name="solver_opt" localSheetId="1">'Peor caso'!$D$69</definedName>
    <definedName name="solver_typ" localSheetId="0">1</definedName>
    <definedName name="solver_typ" localSheetId="2">1</definedName>
    <definedName name="solver_typ" localSheetId="1">1</definedName>
    <definedName name="solver_val" localSheetId="0">0</definedName>
    <definedName name="solver_val" localSheetId="2">0</definedName>
    <definedName name="solver_val" localSheetId="1">0</definedName>
    <definedName name="solver_ver" localSheetId="0">3</definedName>
    <definedName name="solver_ver" localSheetId="2">3</definedName>
    <definedName name="solver_ver" localSheetId="1">3</definedName>
  </definedNames>
  <calcPr calcId="181029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C78" i="4" l="1"/>
  <c r="G62" i="4"/>
  <c r="D69" i="4" s="1"/>
  <c r="G59" i="4"/>
  <c r="G58" i="4"/>
  <c r="G57" i="4"/>
  <c r="G56" i="4"/>
  <c r="G55" i="4"/>
  <c r="G54" i="4"/>
  <c r="G53" i="4"/>
  <c r="G52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G10" i="4"/>
  <c r="E9" i="4"/>
  <c r="G9" i="4" s="1"/>
  <c r="G8" i="4"/>
  <c r="G11" i="4" s="1"/>
  <c r="E8" i="4"/>
  <c r="C78" i="3"/>
  <c r="G62" i="3"/>
  <c r="D69" i="3" s="1"/>
  <c r="G59" i="3"/>
  <c r="G58" i="3"/>
  <c r="G57" i="3"/>
  <c r="G56" i="3"/>
  <c r="G55" i="3"/>
  <c r="G54" i="3"/>
  <c r="G53" i="3"/>
  <c r="G52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G10" i="3"/>
  <c r="E9" i="3"/>
  <c r="G9" i="3" s="1"/>
  <c r="E8" i="3"/>
  <c r="G8" i="3" s="1"/>
  <c r="G11" i="3" s="1"/>
  <c r="C79" i="2"/>
  <c r="C78" i="2"/>
  <c r="G62" i="2"/>
  <c r="D69" i="2" s="1"/>
  <c r="G59" i="2"/>
  <c r="G58" i="2"/>
  <c r="G57" i="2"/>
  <c r="G56" i="2"/>
  <c r="G55" i="2"/>
  <c r="G54" i="2"/>
  <c r="G53" i="2"/>
  <c r="G52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G10" i="2"/>
  <c r="E9" i="2"/>
  <c r="G9" i="2" s="1"/>
  <c r="E8" i="2"/>
  <c r="G8" i="2" s="1"/>
  <c r="G11" i="2" s="1"/>
  <c r="F27" i="3" l="1"/>
  <c r="F30" i="3" s="1"/>
  <c r="G47" i="3"/>
  <c r="G48" i="3" s="1"/>
  <c r="G47" i="4"/>
  <c r="G48" i="4" s="1"/>
  <c r="G47" i="2"/>
  <c r="G48" i="2" s="1"/>
  <c r="F27" i="4"/>
  <c r="F30" i="4" s="1"/>
  <c r="G60" i="3"/>
  <c r="G61" i="3" s="1"/>
  <c r="G60" i="4"/>
  <c r="G61" i="4" s="1"/>
  <c r="C69" i="4"/>
  <c r="C79" i="4"/>
  <c r="C79" i="3"/>
  <c r="C69" i="3"/>
  <c r="F27" i="2"/>
  <c r="F30" i="2" s="1"/>
  <c r="G60" i="2"/>
  <c r="G61" i="2" s="1"/>
  <c r="C69" i="2"/>
  <c r="G65" i="3" l="1"/>
  <c r="D71" i="3" s="1"/>
  <c r="D72" i="3" s="1"/>
  <c r="F79" i="3" s="1"/>
  <c r="D84" i="3" s="1"/>
  <c r="G65" i="2"/>
  <c r="B71" i="2" s="1"/>
  <c r="B72" i="2" s="1"/>
  <c r="G65" i="4"/>
  <c r="C71" i="4" s="1"/>
  <c r="C72" i="4" s="1"/>
  <c r="F77" i="3" l="1"/>
  <c r="F78" i="3"/>
  <c r="B71" i="3"/>
  <c r="B72" i="3" s="1"/>
  <c r="C71" i="3"/>
  <c r="C72" i="3" s="1"/>
  <c r="E77" i="3" s="1"/>
  <c r="C71" i="2"/>
  <c r="C72" i="2" s="1"/>
  <c r="E77" i="2" s="1"/>
  <c r="D71" i="2"/>
  <c r="D72" i="2" s="1"/>
  <c r="F77" i="2" s="1"/>
  <c r="D71" i="4"/>
  <c r="D72" i="4" s="1"/>
  <c r="F79" i="4" s="1"/>
  <c r="D84" i="4" s="1"/>
  <c r="B71" i="4"/>
  <c r="B72" i="4" s="1"/>
  <c r="D79" i="4" s="1"/>
  <c r="B84" i="4" s="1"/>
  <c r="E77" i="4"/>
  <c r="E78" i="4"/>
  <c r="E79" i="4"/>
  <c r="C84" i="4" s="1"/>
  <c r="F79" i="2"/>
  <c r="D84" i="2" s="1"/>
  <c r="D77" i="2"/>
  <c r="D78" i="2"/>
  <c r="D79" i="2"/>
  <c r="B84" i="2" s="1"/>
  <c r="E79" i="3" l="1"/>
  <c r="C84" i="3" s="1"/>
  <c r="D77" i="3"/>
  <c r="D78" i="3"/>
  <c r="E78" i="3"/>
  <c r="D79" i="3"/>
  <c r="B84" i="3" s="1"/>
  <c r="F78" i="2"/>
  <c r="E78" i="2"/>
  <c r="E79" i="2"/>
  <c r="C84" i="2" s="1"/>
  <c r="F77" i="4"/>
  <c r="D78" i="4"/>
  <c r="F78" i="4"/>
  <c r="D7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7C9462A5-D536-48E2-8272-D1435FE89E15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5B385C6A-AF83-453B-9918-FF56D6C43B51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D7F8BEF6-9419-48C6-8D0D-D8BB9195C716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AD68CDE8-86FF-45DC-B424-FF899C5E85F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41C55D5E-6593-4499-BD75-AE5839E36AB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DB173264-09CA-4EC5-A9D4-C31F08B80AE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E624392-230E-4AA8-B05C-AE36B2A4E0E4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1C8A31CF-BDDA-4EB8-A181-6745EDE1089E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B09A320C-851B-402A-BDB2-7FD3F309B8BF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F5E4D4A1-08CF-43AA-A055-9463B34DADA9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57BF448C-768F-4C3B-AFA8-859C76EFD857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DAF0954-CBB7-4C6D-A946-5960D93BD7D6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86DF7553-8328-43FC-9E11-C0128CF13A4A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0642A8-29EC-43C2-9D41-0DF2A71B863F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B6335E4B-9544-4FC4-B3AC-7F983807B3EC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B6E5837F-F5D8-4DFD-AE28-6D81B1EBE28F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3664DB7E-6D0E-4B41-A58B-8C192E162FEE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88926EA3-3AC5-4D22-A46F-B702E1BD97B1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2FD9CBA6-FF1D-4321-A43F-58AE5406244A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15248449-FB66-4285-9B1E-A6BC4EBAF5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202B2E93-4B66-4B74-A787-36F5276F27BE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1962B507-7610-41E8-9DFB-2BD8A3CFE705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D55A44DA-2715-432E-A888-E4C25FE89E22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C4429C4F-3E54-4A47-BD6D-DB3F0478FE4D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C9476C94-B849-4175-AEC3-3D12854A440B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FFB5F970-1135-4EEA-AD0D-FE72748EF90E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BDC8DA00-6D85-4F31-8205-F8264D9BC3AD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353A4C59-B722-411D-9819-145A853D98F6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B329115F-F81A-4F2E-B55E-05281A414E2C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6C4057D3-B24B-4906-B4D1-4695F949D7A8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B7A2C87A-DE5C-420E-92B5-458790457E83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8B7D6C65-4595-4533-9881-A66D2EC0D6DA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B380D35F-1264-43FB-9963-CA7F418FC99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DE444CA-2361-48A1-8D61-F3507FFDA817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92E0697A-EED8-4374-B13B-590A5E6C1E8B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98245082-8B30-4305-9A35-21A3CCDB28EE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421E73F0-18D3-490D-B3F9-604D3E518B75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B5A4AE51-08CF-4DFB-B242-AA9C5310DC6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9179D89-1276-4425-9D9E-E0B303EE19A2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B6E1F6AB-A8E8-40CD-8BC2-F200E33C41C5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EAFA1B-4909-4C97-BA2B-4BED8AD2872E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FC9D609C-5504-4D91-89F3-08AF191260E9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5E88C61C-3AFE-4CFE-B636-32FC247ED063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B1C5CD07-F41B-42EA-A17F-28C72E4AEB46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DBAECE1B-4D85-476E-940C-33253A662488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615C19E7-7EBC-47BC-8EBA-C9C380CDB3B4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AAB422AE-306D-4183-9025-977C2FA99A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678604B2-3527-4F35-A458-1BDA8579A41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0A385078-2F4F-431D-87EC-B6E74B7CA62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16A3B874-EF62-46D8-8105-C37C7C176C96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899BDE1-2F5A-4AF6-93E7-0AF46F26D513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5E78D4DB-87BB-4B39-BC9B-486DCB511894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DEC86D97-09F7-4769-A186-FD1C07EFC9C8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106460FF-9C74-421D-8A1A-0D3B4E2276E8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97051414-9417-4240-B263-F84A36E749EF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8CE024BF-F68F-45AD-AC53-720FF12B59F7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1CEB23CB-676D-49DF-878C-E9B73C2701DA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3D1D7B85-6214-4925-B695-A449CB07653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EA433C24-90FD-4081-ADBB-0452F74F0546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3278712D-9A98-4FA6-B423-488DC8D9874C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01A4C3E6-D75F-4553-BF0B-335C6A493F62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4EDB10F0-A8EE-41FF-B33C-2A793C7CF4D4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61232254-1228-4BC8-A00D-7355E6006F7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54151096-0C1E-4FC8-A6B4-DF58DAD504BD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A1828A75-EEEB-4689-AD87-3CF04E2C331C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29D13F85-2E34-4D10-A939-D3C95AEE5B11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D9C99EAA-4F1C-4236-956A-9258E9761BB4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935CDE97-9D73-4A18-91BB-8940EAB36757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49184C67-303A-4479-A257-10C575FF03BA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D73732E7-1124-4913-B3DF-20183F666D14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98707DE3-FEBB-4C35-A16A-13374E8844C2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E8D23EA0-1E69-4342-93E1-3854C2CB8B59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5DBD3456-AF79-43CD-B14B-1355E3147C0E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D4819CD9-CE5E-4826-8814-2C68814E96E4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1D98EE1C-D305-41C8-B620-8C2C09F700A7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FFEA8CED-5CB4-4CE0-9CE3-A51660409BD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83F0C2E0-01C0-4D9C-BC31-7FB3ABC406A5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69B49DF-F50F-4FEE-A230-1EBB0D1F45F5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9A0430E0-8824-4536-82D6-F9FA456CC4A1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976FED63-E4C1-4F07-9FA0-27B391D7A0F2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761C661E-A384-4846-93A0-328EB94D2E43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<sst xmlns="http://schemas.openxmlformats.org/spreadsheetml/2006/main" count="498" uniqueCount="134">
  <si>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</si>
  <si>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</si>
  <si>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</si>
  <si>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</si>
  <si>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</si>
  <si>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</si>
  <si>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</si>
  <si>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</si>
  <si>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</si>
  <si>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</si>
  <si>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</si>
  <si>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</si>
  <si>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</si>
  <si>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</si>
  <si>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</si>
  <si>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</si>
  <si>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</si>
  <si>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</si>
  <si>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</si>
  <si>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</si>
  <si>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</si>
  <si>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</si>
  <si>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</si>
  <si>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</si>
  <si>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</si>
  <si>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</si>
  <si>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</si>
  <si>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</si>
  <si>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</si>
  <si>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</si>
  <si>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</si>
  <si>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</si>
  <si>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</si>
  <si>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</si>
  <si>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</si>
  <si>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</si>
  <si>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</si>
  <si>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</si>
  <si>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</si>
  <si>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</si>
  <si>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</si>
  <si>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</si>
  <si>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</si>
  <si>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</si>
  <si>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</si>
  <si>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</si>
  <si>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</si>
  <si>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</si>
  <si>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</si>
  <si>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</si>
  <si>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</si>
  <si>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</si>
  <si>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</si>
  <si>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</si>
  <si>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</si>
  <si>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</si>
  <si>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</si>
  <si>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</si>
  <si>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</si>
  <si>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</si>
  <si>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</si>
  <si>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</si>
  <si>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</si>
  <si>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</si>
  <si>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</si>
  <si>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</si>
  <si>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</si>
  <si>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</si>
  <si>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</si>
  <si>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</si>
  <si>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</si>
  <si>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</si>
  <si>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</si>
  <si>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</si>
  <si>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</si>
  <si>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</si>
  <si>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</si>
  <si>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</si>
  <si>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</si>
  <si>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</si>
  <si>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</si>
  <si>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</si>
  <si>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</si>
  <si>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</si>
  <si>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</si>
  <si>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</si>
  <si>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</si>
  <si>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</si>
  <si>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</si>
  <si>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</si>
  <si>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</si>
  <si>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</si>
  <si>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</si>
  <si>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total al sistema</t>
  </si>
  <si>
    <t>CU1: Autentificarse</t>
  </si>
  <si>
    <t>CU2: Administrar acceso al sistema</t>
  </si>
  <si>
    <t>CU3: Administrar proyectos</t>
  </si>
  <si>
    <t>1</t>
  </si>
  <si>
    <t>Buena experiencia con el paradigma OO</t>
  </si>
  <si>
    <t>Poca probabilidad de que cambien los requerimientos</t>
  </si>
  <si>
    <t>Todos los miembros trabajaran a tiempo parcial</t>
  </si>
  <si>
    <t>Lider de proyecto</t>
  </si>
  <si>
    <t>CU4: Añadir riesgo a la lista</t>
  </si>
  <si>
    <t>CU5: Modificar lista de riesgos</t>
  </si>
  <si>
    <t>CU6: Administrar categorias de riesgo</t>
  </si>
  <si>
    <t>CU7: Realizar evaluación de riesgos</t>
  </si>
  <si>
    <t>CU8: Añadir plan de acción</t>
  </si>
  <si>
    <t>CU9: Modificar plan de acción</t>
  </si>
  <si>
    <t xml:space="preserve">Usuario con acceso a las funciones basicas de un proyecto </t>
  </si>
  <si>
    <t>Usuario con acceso a todas las funciones de un proyecto</t>
  </si>
  <si>
    <t>No sera un sistema distribuido</t>
  </si>
  <si>
    <t>Cierto grado de desempeño necesario</t>
  </si>
  <si>
    <t>Debe mejorar la eficiencia del usuario final</t>
  </si>
  <si>
    <t>No requiere algoritmos demasiado complejos</t>
  </si>
  <si>
    <t>La reusabilidad no es una caracteristica primordial</t>
  </si>
  <si>
    <t>Debe ser facil de instalar</t>
  </si>
  <si>
    <t>Debe ser facil de utilizar</t>
  </si>
  <si>
    <t>Aplicación web</t>
  </si>
  <si>
    <t>Irrelevante</t>
  </si>
  <si>
    <t>Debe permitir cierto grado de concurrencia</t>
  </si>
  <si>
    <t>No requiere un nivel de seguridad tan elevado</t>
  </si>
  <si>
    <t>Utilizara UARGflow</t>
  </si>
  <si>
    <t>No se requiere</t>
  </si>
  <si>
    <t>Capacidad intermedia</t>
  </si>
  <si>
    <t>CU11: Exportar archivos</t>
  </si>
  <si>
    <t>CU12: Realizar análisis de riesgos</t>
  </si>
  <si>
    <t>CU10: Realizar y solicitar informes</t>
  </si>
  <si>
    <t>Se posee buen conocimiento sobre el area de gestión de riesgos</t>
  </si>
  <si>
    <t>El equipo se siente algo motivado</t>
  </si>
  <si>
    <t>Algunos miembros tienen poco conocimiento de php</t>
  </si>
  <si>
    <t>Implementación terminada</t>
  </si>
  <si>
    <t>Se conoce el proceso y se tiene algo de practica</t>
  </si>
  <si>
    <t>2</t>
  </si>
  <si>
    <t>Equipo muy desmotivado a seguir con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</si>
</sst>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5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12"/>
      <color rgb="FF3F3F76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3" fillId="3" borderId="9" xfId="0" applyFont="1" applyFill="1" applyBorder="1" applyAlignment="1">
      <alignment vertical="center"/>
    </xf>
    <xf numFmtId="49" fontId="14" fillId="0" borderId="9" xfId="0" applyNumberFormat="1" applyFont="1" applyBorder="1" applyAlignment="1">
      <alignment vertical="center" wrapText="1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738239CB-3001-4582-9D25-CB199179BE64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F574D50D-AA50-34A4-A967-867E10ADE91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E78D5DD9-E7C7-8687-FDEB-67D6EC69F7F5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70BCE08B-95C5-EF0D-A402-A9F2A0457487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E6D92503-B695-454A-A69D-1EB70CBD480C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23CE0BE1-BE8F-E015-7412-5F776FEC9AC2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F859FAB3-F52B-770B-5B1F-66330B3FC75D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60F6BF6A-2C63-50A3-04F9-C219C6B1A8EA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B727CB98-D56A-4AD3-9481-EF3341A7D127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B0D1B3E-B4DD-7A04-D96F-ABC5D54C982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C5E974C-5595-8E87-B4A4-DBE2402B0776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9AE4AE4-8025-2B40-F5F3-B055D04960BD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D330-16AE-4450-A708-C57D486A9214}">
  <dimension ref="A1:Z1005"/>
  <sheetViews>
    <sheetView tabSelected="1" topLeftCell="A80" workbookViewId="0">
      <selection activeCell="B60" sqref="B60:F60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3</v>
      </c>
      <c r="E24" s="20" t="str">
        <f t="shared" si="2"/>
        <v>Simple</v>
      </c>
      <c r="F24" s="20">
        <f t="shared" si="3"/>
        <v>5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10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70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5</v>
      </c>
      <c r="G56" s="37">
        <f t="shared" si="5"/>
        <v>5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5</v>
      </c>
      <c r="G59" s="37">
        <f t="shared" si="5"/>
        <v>10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32.5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0.42499999999999993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27.964999999999993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8</v>
      </c>
      <c r="E69" s="3"/>
      <c r="F69" s="1"/>
      <c r="G69" s="50">
        <v>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559.29999999999984</v>
      </c>
      <c r="C71" s="48">
        <f t="shared" si="6"/>
        <v>559.29999999999984</v>
      </c>
      <c r="D71" s="48">
        <f t="shared" si="6"/>
        <v>223.71999999999994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3.1778409090909081</v>
      </c>
      <c r="C72" s="52">
        <f t="shared" si="7"/>
        <v>3.1778409090909081</v>
      </c>
      <c r="D72" s="53">
        <f t="shared" si="7"/>
        <v>1.2711363636363633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3.1778409090909081</v>
      </c>
      <c r="E77" s="52">
        <f t="shared" si="8"/>
        <v>3.1778409090909081</v>
      </c>
      <c r="F77" s="52">
        <f t="shared" si="8"/>
        <v>1.2711363636363633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4.7667613636363617</v>
      </c>
      <c r="E78" s="48">
        <f t="shared" si="8"/>
        <v>4.7667613636363617</v>
      </c>
      <c r="F78" s="48">
        <f t="shared" si="8"/>
        <v>1.9067045454545446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7.9446022727272698</v>
      </c>
      <c r="E79" s="52">
        <f t="shared" si="8"/>
        <v>7.9446022727272698</v>
      </c>
      <c r="F79" s="52">
        <f>$C79/$C$77*D$72</f>
        <v>3.1778409090909081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2.6482007575757565</v>
      </c>
      <c r="C84" s="61">
        <f>$E$79/$B$81</f>
        <v>2.6482007575757565</v>
      </c>
      <c r="D84" s="61">
        <f>$F$79/$B$81</f>
        <v>1.0592803030303026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disablePrompts="1" count="2">
    <dataValidation type="decimal" allowBlank="1" showInputMessage="1" showErrorMessage="1" prompt="Entre 1 y 9 personas." sqref="B81" xr:uid="{E8A49A43-40E8-4314-9386-70CE7696400F}">
      <formula1>1</formula1>
      <formula2>9</formula2>
    </dataValidation>
    <dataValidation type="list" allowBlank="1" showErrorMessage="1" sqref="C8:C10" xr:uid="{009BD041-84D8-408D-9252-AAE6308B3F3E}">
      <formula1>"Simple,Intermedio,Complejo"</formula1>
    </dataValidation>
  </dataValidations>
  <hyperlinks>
    <hyperlink ref="H34" r:id="rId1" location="v=onepage&amp;q=e7%20part-time%20members&amp;f=false" xr:uid="{07D810B4-EC98-42C0-B3B3-6919B42BF052}"/>
    <hyperlink ref="H52" r:id="rId2" location="v=onepage&amp;q=e7%20part-time%20members&amp;f=false" xr:uid="{7EF89139-33F9-4058-AF84-2F28C8C47DAC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FC31-6284-4C82-8355-EB2189EF8B8B}">
  <dimension ref="A1:Z1005"/>
  <sheetViews>
    <sheetView topLeftCell="A78" workbookViewId="0">
      <selection activeCell="F58" sqref="F58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3</v>
      </c>
      <c r="E24" s="20" t="str">
        <f t="shared" si="2"/>
        <v>Simple</v>
      </c>
      <c r="F24" s="20">
        <f t="shared" si="3"/>
        <v>5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10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70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4</v>
      </c>
      <c r="G35" s="37">
        <f t="shared" si="4"/>
        <v>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3</v>
      </c>
      <c r="G42" s="37">
        <f t="shared" si="4"/>
        <v>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3</v>
      </c>
      <c r="G46" s="37">
        <f t="shared" si="4"/>
        <v>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1.01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2</v>
      </c>
      <c r="G55" s="37">
        <f t="shared" si="5"/>
        <v>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133</v>
      </c>
      <c r="E56" s="36">
        <v>1</v>
      </c>
      <c r="F56" s="21">
        <v>4</v>
      </c>
      <c r="G56" s="37">
        <f t="shared" si="5"/>
        <v>4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4</v>
      </c>
      <c r="G57" s="37">
        <f t="shared" si="5"/>
        <v>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27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0.59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3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41.713000000000001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28</v>
      </c>
      <c r="D69" s="49">
        <f>IF($G$62&gt;=5,$G$69*(36/20),IF(AND($G$62&gt;2,$G$62&lt;=4),$G$69*(28/20), IF(AND($G$62&gt;=0,$G$62&lt;=2),$G$69,"error")))</f>
        <v>11.2</v>
      </c>
      <c r="E69" s="3"/>
      <c r="F69" s="1"/>
      <c r="G69" s="50">
        <v>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834.26</v>
      </c>
      <c r="C71" s="48">
        <f t="shared" si="6"/>
        <v>1167.9639999999999</v>
      </c>
      <c r="D71" s="48">
        <f t="shared" si="6"/>
        <v>467.18559999999997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4.7401136363636365</v>
      </c>
      <c r="C72" s="52">
        <f t="shared" si="7"/>
        <v>6.6361590909090902</v>
      </c>
      <c r="D72" s="53">
        <f t="shared" si="7"/>
        <v>2.6544636363636362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4.7401136363636365</v>
      </c>
      <c r="E77" s="52">
        <f t="shared" si="8"/>
        <v>6.6361590909090902</v>
      </c>
      <c r="F77" s="52">
        <f t="shared" si="8"/>
        <v>2.6544636363636362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7.1101704545454538</v>
      </c>
      <c r="E78" s="48">
        <f t="shared" si="8"/>
        <v>9.9542386363636339</v>
      </c>
      <c r="F78" s="48">
        <f t="shared" si="8"/>
        <v>3.9816954545454539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11.850284090909092</v>
      </c>
      <c r="E79" s="52">
        <f t="shared" si="8"/>
        <v>16.590397727272727</v>
      </c>
      <c r="F79" s="52">
        <f>$C79/$C$77*D$72</f>
        <v>6.6361590909090911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3.9500946969696975</v>
      </c>
      <c r="C84" s="61">
        <f>$E$79/$B$81</f>
        <v>5.5301325757575759</v>
      </c>
      <c r="D84" s="61">
        <f>$F$79/$B$81</f>
        <v>2.2120530303030304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list" allowBlank="1" showErrorMessage="1" sqref="C8:C10" xr:uid="{19514331-9DFA-478C-B364-6DF6332E2921}">
      <formula1>"Simple,Intermedio,Complejo"</formula1>
    </dataValidation>
    <dataValidation type="decimal" allowBlank="1" showInputMessage="1" showErrorMessage="1" prompt="Entre 1 y 9 personas." sqref="B81" xr:uid="{2E89F016-56F6-406C-8451-2AEEB96E4E92}">
      <formula1>1</formula1>
      <formula2>9</formula2>
    </dataValidation>
  </dataValidations>
  <hyperlinks>
    <hyperlink ref="H34" r:id="rId1" location="v=onepage&amp;q=e7%20part-time%20members&amp;f=false" xr:uid="{AA76FE41-2660-4DB8-BCBD-6F882559ACBB}"/>
    <hyperlink ref="H52" r:id="rId2" location="v=onepage&amp;q=e7%20part-time%20members&amp;f=false" xr:uid="{F9387E1B-D53F-45A3-A6BD-AB068B5E5AC5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C9C2-5CC6-4E76-BEFB-B3D41B765E8A}">
  <dimension ref="A1:Z1005"/>
  <sheetViews>
    <sheetView topLeftCell="A80" workbookViewId="0">
      <selection activeCell="D25" sqref="D25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3</v>
      </c>
      <c r="E24" s="20" t="str">
        <f t="shared" si="2"/>
        <v>Simple</v>
      </c>
      <c r="F24" s="20">
        <f t="shared" si="3"/>
        <v>5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10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70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2</v>
      </c>
      <c r="G35" s="37">
        <f t="shared" si="4"/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1</v>
      </c>
      <c r="G41" s="37">
        <f t="shared" si="4"/>
        <v>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2</v>
      </c>
      <c r="G43" s="37">
        <f t="shared" si="4"/>
        <v>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29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0.8899999999999999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5</v>
      </c>
      <c r="G52" s="37">
        <f t="shared" ref="G52:G59" si="5">E52*F52</f>
        <v>7.5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5</v>
      </c>
      <c r="G53" s="37">
        <f t="shared" si="5"/>
        <v>2.5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4</v>
      </c>
      <c r="G54" s="37">
        <f t="shared" si="5"/>
        <v>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5</v>
      </c>
      <c r="G56" s="37">
        <f t="shared" si="5"/>
        <v>5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3</v>
      </c>
      <c r="G58" s="37">
        <f t="shared" si="5"/>
        <v>-3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35.5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0.33499999999999996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20.870499999999993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8</v>
      </c>
      <c r="E69" s="3"/>
      <c r="F69" s="1"/>
      <c r="G69" s="50">
        <v>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417.40999999999985</v>
      </c>
      <c r="C71" s="48">
        <f t="shared" si="6"/>
        <v>417.40999999999985</v>
      </c>
      <c r="D71" s="48">
        <f t="shared" si="6"/>
        <v>166.96399999999994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2.3716477272727263</v>
      </c>
      <c r="C72" s="52">
        <f t="shared" si="7"/>
        <v>2.3716477272727263</v>
      </c>
      <c r="D72" s="53">
        <f t="shared" si="7"/>
        <v>0.94865909090909062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2.3716477272727263</v>
      </c>
      <c r="E77" s="52">
        <f t="shared" si="8"/>
        <v>2.3716477272727263</v>
      </c>
      <c r="F77" s="52">
        <f t="shared" si="8"/>
        <v>0.94865909090909062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3.5574715909090888</v>
      </c>
      <c r="E78" s="48">
        <f t="shared" si="8"/>
        <v>3.5574715909090888</v>
      </c>
      <c r="F78" s="48">
        <f t="shared" si="8"/>
        <v>1.4229886363636357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5.929119318181816</v>
      </c>
      <c r="E79" s="52">
        <f t="shared" si="8"/>
        <v>5.929119318181816</v>
      </c>
      <c r="F79" s="52">
        <f>$C79/$C$77*D$72</f>
        <v>2.3716477272727268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1.9763731060606053</v>
      </c>
      <c r="C84" s="61">
        <f>$E$79/$B$81</f>
        <v>1.9763731060606053</v>
      </c>
      <c r="D84" s="61">
        <f>$F$79/$B$81</f>
        <v>0.79054924242424229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disablePrompts="1" count="2">
    <dataValidation type="decimal" allowBlank="1" showInputMessage="1" showErrorMessage="1" prompt="Entre 1 y 9 personas." sqref="B81" xr:uid="{948066BF-AEDB-49DA-BB06-A2117F09DAD2}">
      <formula1>1</formula1>
      <formula2>9</formula2>
    </dataValidation>
    <dataValidation type="list" allowBlank="1" showErrorMessage="1" sqref="C8:C10" xr:uid="{A7694C25-CF70-4268-8D64-ED299FA778DD}">
      <formula1>"Simple,Intermedio,Complejo"</formula1>
    </dataValidation>
  </dataValidations>
  <hyperlinks>
    <hyperlink ref="H34" r:id="rId1" location="v=onepage&amp;q=e7%20part-time%20members&amp;f=false" xr:uid="{08CFBCE0-AA6D-46B1-9363-D11BB6B4D479}"/>
    <hyperlink ref="H52" r:id="rId2" location="v=onepage&amp;q=e7%20part-time%20members&amp;f=false" xr:uid="{3039283B-0D88-4D78-B99B-5962FC351585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Peor caso</vt:lpstr>
      <vt:lpstr>Mejor caso</vt:lpstr>
      <vt:lpstr>'Caso probable'!solver_opt</vt:lpstr>
      <vt:lpstr>'Mejor caso'!solver_opt</vt:lpstr>
      <vt:lpstr>'Peor caso'!solver_opt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Hernández</dc:creator>
  <cp:lastModifiedBy>Agustin Collareda</cp:lastModifiedBy>
  <dcterms:created xsi:type="dcterms:W3CDTF">2021-09-16T15:20:38Z</dcterms:created>
  <dcterms:modified xsi:type="dcterms:W3CDTF">2025-06-06T00:20:56Z</dcterms:modified>
</cp:coreProperties>
</file>